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SVN\XBRT\2. DPMdict+AT\1.5.2.c\"/>
    </mc:Choice>
  </mc:AlternateContent>
  <bookViews>
    <workbookView xWindow="0" yWindow="0" windowWidth="25440" windowHeight="11835" tabRatio="717" firstSheet="2" activeTab="2"/>
  </bookViews>
  <sheets>
    <sheet name="FrameworkTaxonomy" sheetId="413" r:id="rId1"/>
    <sheet name="TemplatesTables" sheetId="404" r:id="rId2"/>
    <sheet name="List" sheetId="332" r:id="rId3"/>
    <sheet name="S.01.01.01" sheetId="343" r:id="rId4"/>
    <sheet name="S.01.01.02" sheetId="344" r:id="rId5"/>
    <sheet name="S.01.01.03" sheetId="345" r:id="rId6"/>
    <sheet name="S.01.01.04" sheetId="346" r:id="rId7"/>
    <sheet name="S.01.02.01" sheetId="347" r:id="rId8"/>
    <sheet name="S.01.02.02" sheetId="348" r:id="rId9"/>
    <sheet name="S.02.01.{03,04}" sheetId="12" r:id="rId10"/>
    <sheet name="S.02.01.{05,06}" sheetId="292" r:id="rId11"/>
    <sheet name="S.02.02.01" sheetId="16" r:id="rId12"/>
    <sheet name="S.06.02.01" sheetId="360" r:id="rId13"/>
    <sheet name="S.06.02.02" sheetId="361" r:id="rId14"/>
    <sheet name="S.08.01.01" sheetId="362" r:id="rId15"/>
    <sheet name="S.08.01.02" sheetId="363" r:id="rId16"/>
    <sheet name="S.12.01.01" sheetId="41" r:id="rId17"/>
    <sheet name="S.12.01.02" sheetId="73" r:id="rId18"/>
    <sheet name="S.17.01.01" sheetId="47" r:id="rId19"/>
    <sheet name="S.17.01.02" sheetId="74" r:id="rId20"/>
    <sheet name="S.23.01.01" sheetId="67" r:id="rId21"/>
    <sheet name="S.23.01.02" sheetId="116" r:id="rId22"/>
    <sheet name="S.23.01.04" sheetId="431" r:id="rId23"/>
    <sheet name="S.23.01.05" sheetId="432" r:id="rId24"/>
    <sheet name="S.25.01.03" sheetId="147" r:id="rId25"/>
    <sheet name="S.25.01.05" sheetId="24" r:id="rId26"/>
    <sheet name="S.25.01.{07,08,09,10}" sheetId="319" r:id="rId27"/>
    <sheet name="S.25.02.{01,02,03,04,05,06}" sheetId="364" r:id="rId28"/>
    <sheet name="S.25.03.{01,04,05}" sheetId="365" r:id="rId29"/>
    <sheet name="S.25.03.{03,06,07}" sheetId="366" r:id="rId30"/>
    <sheet name="S.26.01.{01,02,03,04,05,06}" sheetId="219" r:id="rId31"/>
    <sheet name="S.26.02.{01,02,03,04,05,06}" sheetId="221" r:id="rId32"/>
    <sheet name="S.26.03.{01,02,03,04,05,06}" sheetId="223" r:id="rId33"/>
    <sheet name="S.26.04.{01,02,03,04,05,06}" sheetId="225" r:id="rId34"/>
    <sheet name="S.26.05.{01,02,03,04,05,06}" sheetId="227" r:id="rId35"/>
    <sheet name="S.26.06.{01,02,03,04,05,06}" sheetId="231" r:id="rId36"/>
    <sheet name="S.27.01.{01,02,03,04,05,06}" sheetId="229" r:id="rId37"/>
    <sheet name="S.28.01.01" sheetId="37" r:id="rId38"/>
    <sheet name="S.28.02.01" sheetId="38" r:id="rId39"/>
    <sheet name="S.32.01.02" sheetId="367" r:id="rId40"/>
    <sheet name="S.33.01.01" sheetId="368" r:id="rId41"/>
    <sheet name="S.34.01.01" sheetId="369" r:id="rId42"/>
    <sheet name="S.35.01.01" sheetId="370" r:id="rId43"/>
  </sheets>
  <definedNames>
    <definedName name="_xlnm._FilterDatabase" localSheetId="2" hidden="1">List!$A$1:$E$93</definedName>
    <definedName name="_xlnm._FilterDatabase" localSheetId="1" hidden="1">TemplatesTables!$A$1:$J$381</definedName>
    <definedName name="_List">List!$A$1</definedName>
    <definedName name="MODULE_DATA" localSheetId="2">List!$A$5:$E$93</definedName>
    <definedName name="MODULE_HEADER" localSheetId="2">List!$A$1:$E$4</definedName>
    <definedName name="S.01.01.01" localSheetId="3">S.01.01.01!$A$1</definedName>
    <definedName name="S.01.01.01.01" localSheetId="3">S.01.01.01!$A$7</definedName>
    <definedName name="S.01.01.01.01.TC" localSheetId="3">S.01.01.01!$A$4:$A$5</definedName>
    <definedName name="S.01.01.01.01.TD" localSheetId="3">S.01.01.01!$C$12:$C$32</definedName>
    <definedName name="S.01.01.01.01.TL" localSheetId="3">S.01.01.01!$A$12:$A$32</definedName>
    <definedName name="S.01.01.01.01.TLC" localSheetId="3">S.01.01.01!$B$12:$B$32</definedName>
    <definedName name="S.01.01.01.01.TTC" localSheetId="3">S.01.01.01!$C$11</definedName>
    <definedName name="S.01.01.01.01.Y" localSheetId="3">S.01.01.01!$D$12:$D$32</definedName>
    <definedName name="S.01.01.01.01.Z" localSheetId="3">S.01.01.01!$A$8:$A$9</definedName>
    <definedName name="S.01.01.02" localSheetId="4">S.01.01.02!$A$1</definedName>
    <definedName name="S.01.01.02.01" localSheetId="4">S.01.01.02!$A$7</definedName>
    <definedName name="S.01.01.02.01.TC" localSheetId="4">S.01.01.02!$A$4:$A$5</definedName>
    <definedName name="S.01.01.02.01.TD" localSheetId="4">S.01.01.02!$C$11:$C$20</definedName>
    <definedName name="S.01.01.02.01.TL" localSheetId="4">S.01.01.02!$A$11:$A$20</definedName>
    <definedName name="S.01.01.02.01.TLC" localSheetId="4">S.01.01.02!$B$11:$B$20</definedName>
    <definedName name="S.01.01.02.01.TTC" localSheetId="4">S.01.01.02!$C$10</definedName>
    <definedName name="S.01.01.02.01.Y" localSheetId="4">S.01.01.02!$D$11:$D$20</definedName>
    <definedName name="S.01.01.02.01.Z" localSheetId="4">S.01.01.02!$A$8:$A$9</definedName>
    <definedName name="S.01.01.03" localSheetId="5">S.01.01.03!$A$1</definedName>
    <definedName name="S.01.01.03.01" localSheetId="5">S.01.01.03!$A$7</definedName>
    <definedName name="S.01.01.03.01.TC" localSheetId="5">S.01.01.03!$A$4:$A$5</definedName>
    <definedName name="S.01.01.03.01.TD" localSheetId="5">S.01.01.03!$C$11:$C$30</definedName>
    <definedName name="S.01.01.03.01.TL" localSheetId="5">S.01.01.03!$A$11:$A$30</definedName>
    <definedName name="S.01.01.03.01.TLC" localSheetId="5">S.01.01.03!$B$11:$B$30</definedName>
    <definedName name="S.01.01.03.01.TTC" localSheetId="5">S.01.01.03!$C$10</definedName>
    <definedName name="S.01.01.03.01.Y" localSheetId="5">S.01.01.03!$D$11:$D$30</definedName>
    <definedName name="S.01.01.03.01.Z" localSheetId="5">S.01.01.03!$A$8:$A$9</definedName>
    <definedName name="S.01.01.04" localSheetId="6">S.01.01.04!$A$1</definedName>
    <definedName name="S.01.01.04.01" localSheetId="6">S.01.01.04!$A$7</definedName>
    <definedName name="S.01.01.04.01.TC" localSheetId="6">S.01.01.04!$A$4:$A$5</definedName>
    <definedName name="S.01.01.04.01.TD" localSheetId="6">S.01.01.04!$C$11:$C$16</definedName>
    <definedName name="S.01.01.04.01.TL" localSheetId="6">S.01.01.04!$A$11:$A$16</definedName>
    <definedName name="S.01.01.04.01.TLC" localSheetId="6">S.01.01.04!$B$11:$B$16</definedName>
    <definedName name="S.01.01.04.01.TTC" localSheetId="6">S.01.01.04!$C$10</definedName>
    <definedName name="S.01.01.04.01.Y" localSheetId="6">S.01.01.04!$D$11:$D$16</definedName>
    <definedName name="S.01.01.04.01.Z" localSheetId="6">S.01.01.04!$A$8:$A$9</definedName>
    <definedName name="S.01.02.01" localSheetId="7">S.01.02.01!$A$1</definedName>
    <definedName name="S.01.02.01.01" localSheetId="7">S.01.02.01!$A$6</definedName>
    <definedName name="S.01.02.01.01.TC" localSheetId="7">S.01.02.01!$A$4</definedName>
    <definedName name="S.01.02.01.01.TD" localSheetId="7">S.01.02.01!$B$12:$J$12</definedName>
    <definedName name="S.01.02.01.01.TK" localSheetId="7">S.01.02.01!$A$10</definedName>
    <definedName name="S.01.02.01.01.TKC" localSheetId="7">S.01.02.01!$A$11</definedName>
    <definedName name="S.01.02.01.01.TT" localSheetId="7">S.01.02.01!$B$10:$J$10</definedName>
    <definedName name="S.01.02.01.01.TTC" localSheetId="7">S.01.02.01!$B$11:$J$11</definedName>
    <definedName name="S.01.02.01.01.X" localSheetId="7">S.01.02.01!$B$13:$J$14</definedName>
    <definedName name="S.01.02.01.01.Y" localSheetId="7">S.01.02.01!$A$13:$A$14</definedName>
    <definedName name="S.01.02.01.01.Z" localSheetId="7">S.01.02.01!$A$7:$A$8</definedName>
    <definedName name="S.01.02.02" localSheetId="8">S.01.02.02!$A$1</definedName>
    <definedName name="S.01.02.02.01" localSheetId="8">S.01.02.02!$A$6</definedName>
    <definedName name="S.01.02.02.01.TC" localSheetId="8">S.01.02.02!$A$4</definedName>
    <definedName name="S.01.02.02.01.TD" localSheetId="8">S.01.02.02!$B$12:$K$12</definedName>
    <definedName name="S.01.02.02.01.TK" localSheetId="8">S.01.02.02!$A$10</definedName>
    <definedName name="S.01.02.02.01.TKC" localSheetId="8">S.01.02.02!$A$11</definedName>
    <definedName name="S.01.02.02.01.TT" localSheetId="8">S.01.02.02!$B$10:$K$10</definedName>
    <definedName name="S.01.02.02.01.TTC" localSheetId="8">S.01.02.02!$B$11:$K$11</definedName>
    <definedName name="S.01.02.02.01.X" localSheetId="8">S.01.02.02!$B$13:$K$14</definedName>
    <definedName name="S.01.02.02.01.Y" localSheetId="8">S.01.02.02!$A$13:$A$14</definedName>
    <definedName name="S.01.02.02.01.Z" localSheetId="8">S.01.02.02!$A$7:$A$8</definedName>
    <definedName name="S.02.01.03" localSheetId="9">'S.02.01.{03,04}'!$A$1</definedName>
    <definedName name="S.02.01.03.01" localSheetId="9">'S.02.01.{03,04}'!$A$6</definedName>
    <definedName name="S.02.01.03.01.TC" localSheetId="9">'S.02.01.{03,04}'!$A$4</definedName>
    <definedName name="S.02.01.03.01.TD" localSheetId="9">'S.02.01.{03,04}'!$C$16:$D$100</definedName>
    <definedName name="S.02.01.03.01.TL" localSheetId="9">'S.02.01.{03,04}'!$A$16:$A$100</definedName>
    <definedName name="S.02.01.03.01.TLC" localSheetId="9">'S.02.01.{03,04}'!$B$16:$B$100</definedName>
    <definedName name="S.02.01.03.01.TT" localSheetId="9">'S.02.01.{03,04}'!$C$14:$D$14</definedName>
    <definedName name="S.02.01.03.01.TTC" localSheetId="9">'S.02.01.{03,04}'!$C$15:$D$15</definedName>
    <definedName name="S.02.01.03.01.X" localSheetId="9">'S.02.01.{03,04}'!$C$101:$D$101</definedName>
    <definedName name="S.02.01.03.01.Y" localSheetId="9">'S.02.01.{03,04}'!$E$16:$L$100</definedName>
    <definedName name="S.02.01.03.01.Z" localSheetId="9">'S.02.01.{03,04}'!$A$7:$A$8</definedName>
    <definedName name="S.02.01.04" localSheetId="9">'S.02.01.{03,04}'!$A$2</definedName>
    <definedName name="S.02.01.04.01" localSheetId="9">'S.02.01.{03,04}'!$A$10</definedName>
    <definedName name="S.02.01.04.01.TC" localSheetId="9">'S.02.01.{03,04}'!$A$4</definedName>
    <definedName name="S.02.01.04.01.TD" localSheetId="9">'S.02.01.{03,04}'!$C$16:$D$100</definedName>
    <definedName name="S.02.01.04.01.TL" localSheetId="9">'S.02.01.{03,04}'!$A$16:$A$100</definedName>
    <definedName name="S.02.01.04.01.TLC" localSheetId="9">'S.02.01.{03,04}'!$B$16:$B$100</definedName>
    <definedName name="S.02.01.04.01.TT" localSheetId="9">'S.02.01.{03,04}'!$C$14:$D$14</definedName>
    <definedName name="S.02.01.04.01.TTC" localSheetId="9">'S.02.01.{03,04}'!$C$15:$D$15</definedName>
    <definedName name="S.02.01.04.01.X" localSheetId="9">'S.02.01.{03,04}'!$C$101:$D$101</definedName>
    <definedName name="S.02.01.04.01.Y" localSheetId="9">'S.02.01.{03,04}'!$E$16:$L$100</definedName>
    <definedName name="S.02.01.04.01.Z" localSheetId="9">'S.02.01.{03,04}'!$A$11:$A$12</definedName>
    <definedName name="S.02.01.05" localSheetId="10">'S.02.01.{05,06}'!$A$1</definedName>
    <definedName name="S.02.01.05.01" localSheetId="10">'S.02.01.{05,06}'!$A$7</definedName>
    <definedName name="S.02.01.05.01.TC" localSheetId="10">'S.02.01.{05,06}'!$A$5</definedName>
    <definedName name="S.02.01.05.01.TD" localSheetId="10">'S.02.01.{05,06}'!$C$17:$C$101</definedName>
    <definedName name="S.02.01.05.01.TL" localSheetId="10">'S.02.01.{05,06}'!$A$17:$A$101</definedName>
    <definedName name="S.02.01.05.01.TLC" localSheetId="10">'S.02.01.{05,06}'!$B$17:$B$101</definedName>
    <definedName name="S.02.01.05.01.TT" localSheetId="10">'S.02.01.{05,06}'!$C$15</definedName>
    <definedName name="S.02.01.05.01.TTC" localSheetId="10">'S.02.01.{05,06}'!$C$16</definedName>
    <definedName name="S.02.01.05.01.X" localSheetId="10">'S.02.01.{05,06}'!$C$102</definedName>
    <definedName name="S.02.01.05.01.Y" localSheetId="10">'S.02.01.{05,06}'!$D$17:$K$101</definedName>
    <definedName name="S.02.01.05.01.Z" localSheetId="10">'S.02.01.{05,06}'!$A$8:$A$9</definedName>
    <definedName name="S.02.01.06" localSheetId="10">'S.02.01.{05,06}'!$A$2</definedName>
    <definedName name="S.02.01.06.01" localSheetId="10">'S.02.01.{05,06}'!$A$11</definedName>
    <definedName name="S.02.01.06.01.TC" localSheetId="10">'S.02.01.{05,06}'!$A$5</definedName>
    <definedName name="S.02.01.06.01.TD" localSheetId="10">'S.02.01.{05,06}'!$C$17:$C$101</definedName>
    <definedName name="S.02.01.06.01.TL" localSheetId="10">'S.02.01.{05,06}'!$A$17:$A$101</definedName>
    <definedName name="S.02.01.06.01.TLC" localSheetId="10">'S.02.01.{05,06}'!$B$17:$B$101</definedName>
    <definedName name="S.02.01.06.01.TT" localSheetId="10">'S.02.01.{05,06}'!$C$15</definedName>
    <definedName name="S.02.01.06.01.TTC" localSheetId="10">'S.02.01.{05,06}'!$C$16</definedName>
    <definedName name="S.02.01.06.01.X" localSheetId="10">'S.02.01.{05,06}'!$C$102</definedName>
    <definedName name="S.02.01.06.01.Y" localSheetId="10">'S.02.01.{05,06}'!$D$17:$K$101</definedName>
    <definedName name="S.02.01.06.01.Z" localSheetId="10">'S.02.01.{05,06}'!$A$12:$A$13</definedName>
    <definedName name="S.02.02.01" localSheetId="11">S.02.02.01!$A$1</definedName>
    <definedName name="S.02.02.01.01" localSheetId="11">S.02.02.01!$A$6</definedName>
    <definedName name="S.02.02.01.01.TC" localSheetId="11">S.02.02.01!$A$4</definedName>
    <definedName name="S.02.02.01.01.TD" localSheetId="11">S.02.02.01!$C$17:$C$33</definedName>
    <definedName name="S.02.02.01.01.TL" localSheetId="11">S.02.02.01!$A$17:$A$33</definedName>
    <definedName name="S.02.02.01.01.TLC" localSheetId="11">S.02.02.01!$B$17:$B$33</definedName>
    <definedName name="S.02.02.01.01.TT" localSheetId="11">S.02.02.01!$C$15</definedName>
    <definedName name="S.02.02.01.01.TTC" localSheetId="11">S.02.02.01!$C$16</definedName>
    <definedName name="S.02.02.01.01.Y" localSheetId="11">S.02.02.01!$M$17:$R$33</definedName>
    <definedName name="S.02.02.01.01.Z" localSheetId="11">S.02.02.01!$A$7:$A$9</definedName>
    <definedName name="S.02.02.01.02" localSheetId="11">S.02.02.01!$D$6</definedName>
    <definedName name="S.02.02.01.02.TC" localSheetId="11">S.02.02.01!$A$4</definedName>
    <definedName name="S.02.02.01.02.TD" localSheetId="11">S.02.02.01!$E$17:$E$33</definedName>
    <definedName name="S.02.02.01.02.TL" localSheetId="11">S.02.02.01!$A$17:$A$33</definedName>
    <definedName name="S.02.02.01.02.TLC" localSheetId="11">S.02.02.01!$B$17:$B$33</definedName>
    <definedName name="S.02.02.01.02.TT" localSheetId="11">S.02.02.01!$E$15</definedName>
    <definedName name="S.02.02.01.02.TTC" localSheetId="11">S.02.02.01!$E$16</definedName>
    <definedName name="S.02.02.01.02.X" localSheetId="11">S.02.02.01!$E$34</definedName>
    <definedName name="S.02.02.01.02.Y" localSheetId="11">S.02.02.01!$M$17:$R$33</definedName>
    <definedName name="S.02.02.01.02.Z" localSheetId="11">S.02.02.01!$D$7:$D$10</definedName>
    <definedName name="S.02.02.01.02.ZHI" localSheetId="11">S.02.02.01!$D$10:$G$10</definedName>
    <definedName name="S.02.02.01.03" localSheetId="11">S.02.02.01!$I$6</definedName>
    <definedName name="S.02.02.01.03.TC" localSheetId="11">S.02.02.01!$A$4</definedName>
    <definedName name="S.02.02.01.03.TD" localSheetId="11">S.02.02.01!$J$17:$J$33</definedName>
    <definedName name="S.02.02.01.03.TL" localSheetId="11">S.02.02.01!$A$17:$A$33</definedName>
    <definedName name="S.02.02.01.03.TLC" localSheetId="11">S.02.02.01!$B$17:$B$33</definedName>
    <definedName name="S.02.02.01.03.TT" localSheetId="11">S.02.02.01!$J$15</definedName>
    <definedName name="S.02.02.01.03.TTC" localSheetId="11">S.02.02.01!$J$16</definedName>
    <definedName name="S.02.02.01.03.X" localSheetId="11">S.02.02.01!$J$34:$J$35</definedName>
    <definedName name="S.02.02.01.03.Y" localSheetId="11">S.02.02.01!$M$17:$R$33</definedName>
    <definedName name="S.02.02.01.03.Z" localSheetId="11">S.02.02.01!$I$7:$I$9</definedName>
    <definedName name="S.02.02.01.04" localSheetId="11">S.02.02.01!$K$6</definedName>
    <definedName name="S.02.02.01.04.TC" localSheetId="11">S.02.02.01!$A$4</definedName>
    <definedName name="S.02.02.01.04.TD" localSheetId="11">S.02.02.01!$L$17:$L$33</definedName>
    <definedName name="S.02.02.01.04.TL" localSheetId="11">S.02.02.01!$A$17:$A$33</definedName>
    <definedName name="S.02.02.01.04.TLC" localSheetId="11">S.02.02.01!$B$17:$B$33</definedName>
    <definedName name="S.02.02.01.04.TT" localSheetId="11">S.02.02.01!$L$15</definedName>
    <definedName name="S.02.02.01.04.TTC" localSheetId="11">S.02.02.01!$L$16</definedName>
    <definedName name="S.02.02.01.04.X" localSheetId="11">S.02.02.01!$L$34:$L$35</definedName>
    <definedName name="S.02.02.01.04.XAX" localSheetId="11">S.02.02.01!$K$13:$N$13</definedName>
    <definedName name="S.02.02.01.04.Y" localSheetId="11">S.02.02.01!$M$17:$R$33</definedName>
    <definedName name="S.02.02.01.04.Z" localSheetId="11">S.02.02.01!$K$7:$K$9</definedName>
    <definedName name="S.06.02.01" localSheetId="12">S.06.02.01!$A$1</definedName>
    <definedName name="S.06.02.01.01" localSheetId="12">S.06.02.01!$A$6</definedName>
    <definedName name="S.06.02.01.01.TC" localSheetId="12">S.06.02.01!$A$4</definedName>
    <definedName name="S.06.02.01.01.TD" localSheetId="12">S.06.02.01!$D$13:$M$13</definedName>
    <definedName name="S.06.02.01.01.TK" localSheetId="12">S.06.02.01!$A$11:$C$11</definedName>
    <definedName name="S.06.02.01.01.TKC" localSheetId="12">S.06.02.01!$A$12:$C$12</definedName>
    <definedName name="S.06.02.01.01.TT" localSheetId="12">S.06.02.01!$D$11:$M$11</definedName>
    <definedName name="S.06.02.01.01.TTC" localSheetId="12">S.06.02.01!$D$12:$M$12</definedName>
    <definedName name="S.06.02.01.01.X" localSheetId="12">S.06.02.01!$D$14:$M$16</definedName>
    <definedName name="S.06.02.01.01.Y" localSheetId="12">S.06.02.01!$A$14:$C$15</definedName>
    <definedName name="S.06.02.01.01.Z" localSheetId="12">S.06.02.01!$A$7:$A$9</definedName>
    <definedName name="S.06.02.01.02" localSheetId="12">S.06.02.01!$A$18</definedName>
    <definedName name="S.06.02.01.02.TC" localSheetId="12">S.06.02.01!$A$4</definedName>
    <definedName name="S.06.02.01.02.TD" localSheetId="12">S.06.02.01!$B$25:$Q$25</definedName>
    <definedName name="S.06.02.01.02.TK" localSheetId="12">S.06.02.01!$A$23</definedName>
    <definedName name="S.06.02.01.02.TKC" localSheetId="12">S.06.02.01!$A$24</definedName>
    <definedName name="S.06.02.01.02.TT" localSheetId="12">S.06.02.01!$B$23:$Q$23</definedName>
    <definedName name="S.06.02.01.02.TTC" localSheetId="12">S.06.02.01!$B$24:$Q$24</definedName>
    <definedName name="S.06.02.01.02.X" localSheetId="12">S.06.02.01!$B$26:$Q$29</definedName>
    <definedName name="S.06.02.01.02.Y" localSheetId="12">S.06.02.01!$A$26:$A$27</definedName>
    <definedName name="S.06.02.01.02.Z" localSheetId="12">S.06.02.01!$A$19:$A$21</definedName>
    <definedName name="S.06.02.02" localSheetId="13">S.06.02.02!$A$1</definedName>
    <definedName name="S.06.02.02.01" localSheetId="13">S.06.02.02!$A$6</definedName>
    <definedName name="S.06.02.02.01.TC" localSheetId="13">S.06.02.02!$A$4</definedName>
    <definedName name="S.06.02.02.01.TD" localSheetId="13">S.06.02.02!$E$13:$N$13</definedName>
    <definedName name="S.06.02.02.01.TK" localSheetId="13">S.06.02.02!$A$11:$D$11</definedName>
    <definedName name="S.06.02.02.01.TKC" localSheetId="13">S.06.02.02!$A$12:$D$12</definedName>
    <definedName name="S.06.02.02.01.TT" localSheetId="13">S.06.02.02!$E$11:$N$11</definedName>
    <definedName name="S.06.02.02.01.TTC" localSheetId="13">S.06.02.02!$E$12:$N$12</definedName>
    <definedName name="S.06.02.02.01.X" localSheetId="13">S.06.02.02!$E$14:$N$16</definedName>
    <definedName name="S.06.02.02.01.Y" localSheetId="13">S.06.02.02!$A$14:$D$15</definedName>
    <definedName name="S.06.02.02.01.Z" localSheetId="13">S.06.02.02!$A$7:$A$9</definedName>
    <definedName name="S.06.02.02.01.ZHI" localSheetId="13">S.06.02.02!$A$9:$D$9</definedName>
    <definedName name="S.06.02.02.02" localSheetId="13">S.06.02.02!$A$18</definedName>
    <definedName name="S.06.02.02.02.TC" localSheetId="13">S.06.02.02!$A$4</definedName>
    <definedName name="S.06.02.02.02.TD" localSheetId="13">S.06.02.02!$C$25:$R$25</definedName>
    <definedName name="S.06.02.02.02.TK" localSheetId="13">S.06.02.02!$A$23:$B$23</definedName>
    <definedName name="S.06.02.02.02.TKC" localSheetId="13">S.06.02.02!$A$24:$B$24</definedName>
    <definedName name="S.06.02.02.02.TT" localSheetId="13">S.06.02.02!$C$23:$R$23</definedName>
    <definedName name="S.06.02.02.02.TTC" localSheetId="13">S.06.02.02!$C$24:$R$24</definedName>
    <definedName name="S.06.02.02.02.X" localSheetId="13">S.06.02.02!$C$26:$R$29</definedName>
    <definedName name="S.06.02.02.02.Y" localSheetId="13">S.06.02.02!$A$26:$B$27</definedName>
    <definedName name="S.06.02.02.02.Z" localSheetId="13">S.06.02.02!$A$19:$A$21</definedName>
    <definedName name="S.06.02.02.02.ZHI" localSheetId="13">S.06.02.02!$A$21:$D$21</definedName>
    <definedName name="S.08.01.01" localSheetId="14">S.08.01.01!$A$1</definedName>
    <definedName name="S.08.01.01.01" localSheetId="14">S.08.01.01!$A$7</definedName>
    <definedName name="S.08.01.01.01.TC" localSheetId="14">S.08.01.01!$A$4</definedName>
    <definedName name="S.08.01.01.01.TD" localSheetId="14">S.08.01.01!$D$14:$S$14</definedName>
    <definedName name="S.08.01.01.01.TK" localSheetId="14">S.08.01.01!$A$12:$C$12</definedName>
    <definedName name="S.08.01.01.01.TKC" localSheetId="14">S.08.01.01!$A$13:$C$13</definedName>
    <definedName name="S.08.01.01.01.TT" localSheetId="14">S.08.01.01!$D$12:$S$12</definedName>
    <definedName name="S.08.01.01.01.TTC" localSheetId="14">S.08.01.01!$D$13:$S$13</definedName>
    <definedName name="S.08.01.01.01.X" localSheetId="14">S.08.01.01!$D$15:$S$19</definedName>
    <definedName name="S.08.01.01.01.Y" localSheetId="14">S.08.01.01!$A$15:$C$16</definedName>
    <definedName name="S.08.01.01.01.Z" localSheetId="14">S.08.01.01!$A$8:$A$10</definedName>
    <definedName name="S.08.01.01.02" localSheetId="14">S.08.01.01!$A$23</definedName>
    <definedName name="S.08.01.01.02.TC" localSheetId="14">S.08.01.01!$A$21</definedName>
    <definedName name="S.08.01.01.02.TD" localSheetId="14">S.08.01.01!$B$30:$P$30</definedName>
    <definedName name="S.08.01.01.02.TK" localSheetId="14">S.08.01.01!$A$28</definedName>
    <definedName name="S.08.01.01.02.TKC" localSheetId="14">S.08.01.01!$A$29</definedName>
    <definedName name="S.08.01.01.02.TT" localSheetId="14">S.08.01.01!$B$28:$P$28</definedName>
    <definedName name="S.08.01.01.02.TTC" localSheetId="14">S.08.01.01!$B$29:$P$29</definedName>
    <definedName name="S.08.01.01.02.X" localSheetId="14">S.08.01.01!$B$31:$P$32</definedName>
    <definedName name="S.08.01.01.02.Y" localSheetId="14">S.08.01.01!$A$31:$A$32</definedName>
    <definedName name="S.08.01.01.02.Z" localSheetId="14">S.08.01.01!$A$24:$A$26</definedName>
    <definedName name="S.08.01.02" localSheetId="15">S.08.01.02!$A$1</definedName>
    <definedName name="S.08.01.02.01" localSheetId="15">S.08.01.02!$A$7</definedName>
    <definedName name="S.08.01.02.01.TC" localSheetId="15">S.08.01.02!$A$4</definedName>
    <definedName name="S.08.01.02.01.TD" localSheetId="15">S.08.01.02!$E$14:$T$14</definedName>
    <definedName name="S.08.01.02.01.TK" localSheetId="15">S.08.01.02!$A$12:$D$12</definedName>
    <definedName name="S.08.01.02.01.TKC" localSheetId="15">S.08.01.02!$A$13:$D$13</definedName>
    <definedName name="S.08.01.02.01.TT" localSheetId="15">S.08.01.02!$E$12:$T$12</definedName>
    <definedName name="S.08.01.02.01.TTC" localSheetId="15">S.08.01.02!$E$13:$T$13</definedName>
    <definedName name="S.08.01.02.01.X" localSheetId="15">S.08.01.02!$E$15:$T$19</definedName>
    <definedName name="S.08.01.02.01.Y" localSheetId="15">S.08.01.02!$A$15:$D$16</definedName>
    <definedName name="S.08.01.02.01.Z" localSheetId="15">S.08.01.02!$A$8:$A$10</definedName>
    <definedName name="S.08.01.02.01.ZHI" localSheetId="15">S.08.01.02!$A$10:$D$10</definedName>
    <definedName name="S.08.01.02.02" localSheetId="15">S.08.01.02!$A$23</definedName>
    <definedName name="S.08.01.02.02.TC" localSheetId="15">S.08.01.02!$A$21</definedName>
    <definedName name="S.08.01.02.02.TD" localSheetId="15">S.08.01.02!$C$30:$Q$30</definedName>
    <definedName name="S.08.01.02.02.TK" localSheetId="15">S.08.01.02!$A$28:$B$28</definedName>
    <definedName name="S.08.01.02.02.TKC" localSheetId="15">S.08.01.02!$A$29:$B$29</definedName>
    <definedName name="S.08.01.02.02.TT" localSheetId="15">S.08.01.02!$C$28:$Q$28</definedName>
    <definedName name="S.08.01.02.02.TTC" localSheetId="15">S.08.01.02!$C$29:$Q$29</definedName>
    <definedName name="S.08.01.02.02.X" localSheetId="15">S.08.01.02!$C$31:$Q$32</definedName>
    <definedName name="S.08.01.02.02.Y" localSheetId="15">S.08.01.02!$A$31:$B$32</definedName>
    <definedName name="S.08.01.02.02.Z" localSheetId="15">S.08.01.02!$A$24:$A$26</definedName>
    <definedName name="S.08.01.02.02.ZHI" localSheetId="15">S.08.01.02!$A$26:$D$26</definedName>
    <definedName name="S.12.01.01" localSheetId="16">S.12.01.01!$A$1</definedName>
    <definedName name="S.12.01.01.01" localSheetId="16">S.12.01.01!$A$6</definedName>
    <definedName name="S.12.01.01.01.TC" localSheetId="16">S.12.01.01!$A$4</definedName>
    <definedName name="S.12.01.01.01.TD" localSheetId="16">S.12.01.01!$C$13:$U$24</definedName>
    <definedName name="S.12.01.01.01.TL" localSheetId="16">S.12.01.01!$A$13:$A$24</definedName>
    <definedName name="S.12.01.01.01.TLC" localSheetId="16">S.12.01.01!$B$13:$B$24</definedName>
    <definedName name="S.12.01.01.01.TT" localSheetId="16">S.12.01.01!$C$10:$U$11</definedName>
    <definedName name="S.12.01.01.01.TTC" localSheetId="16">S.12.01.01!$C$12:$U$12</definedName>
    <definedName name="S.12.01.01.01.X" localSheetId="16">S.12.01.01!$C$67:$U$69</definedName>
    <definedName name="S.12.01.01.01.Y" localSheetId="16">S.12.01.01!$V$13:$AF$24</definedName>
    <definedName name="S.12.01.01.01.Z" localSheetId="16">S.12.01.01!$A$7:$A$8</definedName>
    <definedName name="S.12.01.01.02" localSheetId="16">S.12.01.01!$A$28</definedName>
    <definedName name="S.12.01.01.02.TC" localSheetId="16">S.12.01.01!$A$4</definedName>
    <definedName name="S.12.01.01.02.TD" localSheetId="16">S.12.01.01!$C$33:$U$33</definedName>
    <definedName name="S.12.01.01.02.TL" localSheetId="16">S.12.01.01!$A$33</definedName>
    <definedName name="S.12.01.01.02.TLC" localSheetId="16">S.12.01.01!$B$33</definedName>
    <definedName name="S.12.01.01.02.TT" localSheetId="16">S.12.01.01!$C$10:$U$11</definedName>
    <definedName name="S.12.01.01.02.TTC" localSheetId="16">S.12.01.01!$C$12:$U$12</definedName>
    <definedName name="S.12.01.01.02.X" localSheetId="16">S.12.01.01!$C$67:$U$69</definedName>
    <definedName name="S.12.01.01.02.Y" localSheetId="16">S.12.01.01!$V$33:$AB$33</definedName>
    <definedName name="S.12.01.01.02.Z" localSheetId="16">S.12.01.01!$A$29:$A$31</definedName>
    <definedName name="S.12.01.01.02.ZHI" localSheetId="16">S.12.01.01!$A$31:$D$31</definedName>
    <definedName name="S.12.01.01.03" localSheetId="16">S.12.01.01!$A$35</definedName>
    <definedName name="S.12.01.01.03.TC" localSheetId="16">S.12.01.01!$A$4</definedName>
    <definedName name="S.12.01.01.03.TD" localSheetId="16">S.12.01.01!$C$42:$U$42</definedName>
    <definedName name="S.12.01.01.03.TL" localSheetId="16">S.12.01.01!$A$42</definedName>
    <definedName name="S.12.01.01.03.TLC" localSheetId="16">S.12.01.01!$B$42</definedName>
    <definedName name="S.12.01.01.03.TT" localSheetId="16">S.12.01.01!$C$10:$U$11</definedName>
    <definedName name="S.12.01.01.03.TTC" localSheetId="16">S.12.01.01!$C$12:$U$12</definedName>
    <definedName name="S.12.01.01.03.X" localSheetId="16">S.12.01.01!$C$67:$U$69</definedName>
    <definedName name="S.12.01.01.03.Y" localSheetId="16">S.12.01.01!$V$42:$AB$42</definedName>
    <definedName name="S.12.01.01.03.YAX" localSheetId="16">S.12.01.01!$A$40:$D$40</definedName>
    <definedName name="S.12.01.01.03.Z" localSheetId="16">S.12.01.01!$A$36:$A$37</definedName>
    <definedName name="S.12.01.01.04" localSheetId="16">S.12.01.01!$A$44</definedName>
    <definedName name="S.12.01.01.04.TC" localSheetId="16">S.12.01.01!$A$4</definedName>
    <definedName name="S.12.01.01.04.TD" localSheetId="16">S.12.01.01!$C$48:$U$49</definedName>
    <definedName name="S.12.01.01.04.TL" localSheetId="16">S.12.01.01!$A$48:$A$49</definedName>
    <definedName name="S.12.01.01.04.TLC" localSheetId="16">S.12.01.01!$B$48:$B$49</definedName>
    <definedName name="S.12.01.01.04.TT" localSheetId="16">S.12.01.01!$C$10:$U$11</definedName>
    <definedName name="S.12.01.01.04.TTC" localSheetId="16">S.12.01.01!$C$12:$U$12</definedName>
    <definedName name="S.12.01.01.04.X" localSheetId="16">S.12.01.01!$C$67:$U$69</definedName>
    <definedName name="S.12.01.01.04.Y" localSheetId="16">S.12.01.01!$V$48:$AB$49</definedName>
    <definedName name="S.12.01.01.04.Z" localSheetId="16">S.12.01.01!$A$45:$A$46</definedName>
    <definedName name="S.12.01.01.05" localSheetId="16">S.12.01.01!$A$51</definedName>
    <definedName name="S.12.01.01.05.TC" localSheetId="16">S.12.01.01!$A$26</definedName>
    <definedName name="S.12.01.01.05.TD" localSheetId="16">S.12.01.01!$C$55:$U$66</definedName>
    <definedName name="S.12.01.01.05.TL" localSheetId="16">S.12.01.01!$A$55:$A$66</definedName>
    <definedName name="S.12.01.01.05.TLC" localSheetId="16">S.12.01.01!$B$55:$B$66</definedName>
    <definedName name="S.12.01.01.05.TT" localSheetId="16">S.12.01.01!$C$10:$U$11</definedName>
    <definedName name="S.12.01.01.05.TTC" localSheetId="16">S.12.01.01!$C$12:$U$12</definedName>
    <definedName name="S.12.01.01.05.X" localSheetId="16">S.12.01.01!$C$67:$U$69</definedName>
    <definedName name="S.12.01.01.05.Y" localSheetId="16">S.12.01.01!$V$55:$AD$66</definedName>
    <definedName name="S.12.01.01.05.Z" localSheetId="16">S.12.01.01!$A$52:$A$53</definedName>
    <definedName name="S.12.01.02" localSheetId="17">S.12.01.02!$A$1</definedName>
    <definedName name="S.12.01.02.01" localSheetId="17">S.12.01.02!$A$6</definedName>
    <definedName name="S.12.01.02.01.TC" localSheetId="17">S.12.01.02!$A$4</definedName>
    <definedName name="S.12.01.02.01.TD" localSheetId="17">S.12.01.02!$C$13:$U$18</definedName>
    <definedName name="S.12.01.02.01.TL" localSheetId="17">S.12.01.02!$A$13:$A$18</definedName>
    <definedName name="S.12.01.02.01.TLC" localSheetId="17">S.12.01.02!$B$13:$B$18</definedName>
    <definedName name="S.12.01.02.01.TT" localSheetId="17">S.12.01.02!$C$10:$U$11</definedName>
    <definedName name="S.12.01.02.01.TTC" localSheetId="17">S.12.01.02!$C$12:$U$12</definedName>
    <definedName name="S.12.01.02.01.X" localSheetId="17">S.12.01.02!$C$19:$U$21</definedName>
    <definedName name="S.12.01.02.01.Y" localSheetId="17">S.12.01.02!$V$13:$AB$18</definedName>
    <definedName name="S.12.01.02.01.Z" localSheetId="17">S.12.01.02!$A$7:$A$8</definedName>
    <definedName name="S.17.01.01" localSheetId="18">S.17.01.01!$A$1</definedName>
    <definedName name="S.17.01.01.01" localSheetId="18">S.17.01.01!$A$6</definedName>
    <definedName name="S.17.01.01.01.TC" localSheetId="18">S.17.01.01!$A$4</definedName>
    <definedName name="S.17.01.01.01.TD" localSheetId="18">S.17.01.01!$C$14:$S$48</definedName>
    <definedName name="S.17.01.01.01.TL" localSheetId="18">S.17.01.01!$A$14:$A$48</definedName>
    <definedName name="S.17.01.01.01.TLC" localSheetId="18">S.17.01.01!$B$14:$B$48</definedName>
    <definedName name="S.17.01.01.01.TT" localSheetId="18">S.17.01.01!$C$10:$S$12</definedName>
    <definedName name="S.17.01.01.01.TTC" localSheetId="18">S.17.01.01!$C$13:$S$13</definedName>
    <definedName name="S.17.01.01.01.X" localSheetId="18">S.17.01.01!$C$78:$S$78</definedName>
    <definedName name="S.17.01.01.01.Y" localSheetId="18">S.17.01.01!$T$14:$AC$48</definedName>
    <definedName name="S.17.01.01.01.Z" localSheetId="18">S.17.01.01!$A$7:$A$8</definedName>
    <definedName name="S.17.01.01.02" localSheetId="18">S.17.01.01!$A$50</definedName>
    <definedName name="S.17.01.01.02.TC" localSheetId="18">S.17.01.01!$A$54</definedName>
    <definedName name="S.17.01.01.02.TD" localSheetId="18">S.17.01.01!$C$56:$S$77</definedName>
    <definedName name="S.17.01.01.02.TL" localSheetId="18">S.17.01.01!$A$56:$A$77</definedName>
    <definedName name="S.17.01.01.02.TLC" localSheetId="18">S.17.01.01!$B$56:$B$77</definedName>
    <definedName name="S.17.01.01.02.TT" localSheetId="18">S.17.01.01!$C$10:$S$12</definedName>
    <definedName name="S.17.01.01.02.TTC" localSheetId="18">S.17.01.01!$C$13:$S$13</definedName>
    <definedName name="S.17.01.01.02.X" localSheetId="18">S.17.01.01!$C$78:$S$78</definedName>
    <definedName name="S.17.01.01.02.Y" localSheetId="18">S.17.01.01!$T$56:$Z$77</definedName>
    <definedName name="S.17.01.01.02.Z" localSheetId="18">S.17.01.01!$A$51:$A$52</definedName>
    <definedName name="S.17.01.01.03" localSheetId="18">S.17.01.01!$A$79</definedName>
    <definedName name="S.17.01.01.03.TC" localSheetId="18">S.17.01.01!$A$4</definedName>
    <definedName name="S.17.01.01.03.TD" localSheetId="18">S.17.01.01!$C$84:$S$84</definedName>
    <definedName name="S.17.01.01.03.TL" localSheetId="18">S.17.01.01!$A$84</definedName>
    <definedName name="S.17.01.01.03.TLC" localSheetId="18">S.17.01.01!$B$84</definedName>
    <definedName name="S.17.01.01.03.TT" localSheetId="18">S.17.01.01!$C$10:$S$12</definedName>
    <definedName name="S.17.01.01.03.TTC" localSheetId="18">S.17.01.01!$C$13:$S$13</definedName>
    <definedName name="S.17.01.01.03.X" localSheetId="18">S.17.01.01!$C$101:$S$101</definedName>
    <definedName name="S.17.01.01.03.Y" localSheetId="18">S.17.01.01!$T$84:$Z$84</definedName>
    <definedName name="S.17.01.01.03.Z" localSheetId="18">S.17.01.01!$A$80:$A$82</definedName>
    <definedName name="S.17.01.01.03.ZHI" localSheetId="18">S.17.01.01!$A$82:$D$82</definedName>
    <definedName name="S.17.01.01.04" localSheetId="18">S.17.01.01!$A$86</definedName>
    <definedName name="S.17.01.01.04.TC" localSheetId="18">S.17.01.01!$A$4</definedName>
    <definedName name="S.17.01.01.04.TD" localSheetId="18">S.17.01.01!$C$90:$S$91</definedName>
    <definedName name="S.17.01.01.04.TL" localSheetId="18">S.17.01.01!$A$90:$A$91</definedName>
    <definedName name="S.17.01.01.04.TLC" localSheetId="18">S.17.01.01!$B$90:$B$91</definedName>
    <definedName name="S.17.01.01.04.TT" localSheetId="18">S.17.01.01!$C$10:$S$12</definedName>
    <definedName name="S.17.01.01.04.TTC" localSheetId="18">S.17.01.01!$C$13:$S$13</definedName>
    <definedName name="S.17.01.01.04.X" localSheetId="18">S.17.01.01!$C$101:$S$101</definedName>
    <definedName name="S.17.01.01.04.Y" localSheetId="18">S.17.01.01!$T$90:$Z$91</definedName>
    <definedName name="S.17.01.01.04.Z" localSheetId="18">S.17.01.01!$A$87:$A$88</definedName>
    <definedName name="S.17.01.01.05" localSheetId="18">S.17.01.01!$A$93</definedName>
    <definedName name="S.17.01.01.05.TC" localSheetId="18">S.17.01.01!$A$4</definedName>
    <definedName name="S.17.01.01.05.TD" localSheetId="18">S.17.01.01!$C$100:$S$100</definedName>
    <definedName name="S.17.01.01.05.TL" localSheetId="18">S.17.01.01!$A$100</definedName>
    <definedName name="S.17.01.01.05.TLC" localSheetId="18">S.17.01.01!$B$100</definedName>
    <definedName name="S.17.01.01.05.TT" localSheetId="18">S.17.01.01!$C$10:$S$12</definedName>
    <definedName name="S.17.01.01.05.TTC" localSheetId="18">S.17.01.01!$C$13:$S$13</definedName>
    <definedName name="S.17.01.01.05.X" localSheetId="18">S.17.01.01!$C$101:$S$101</definedName>
    <definedName name="S.17.01.01.05.Y" localSheetId="18">S.17.01.01!$T$100:$Y$100</definedName>
    <definedName name="S.17.01.01.05.YAX" localSheetId="18">S.17.01.01!$A$98:$D$98</definedName>
    <definedName name="S.17.01.01.05.Z" localSheetId="18">S.17.01.01!$A$94:$A$95</definedName>
    <definedName name="S.17.01.01.TC" localSheetId="18">S.17.01.01!$A$4</definedName>
    <definedName name="S.17.01.02" localSheetId="19">S.17.01.02!$A$1</definedName>
    <definedName name="S.17.01.02.01" localSheetId="19">S.17.01.02!$A$6</definedName>
    <definedName name="S.17.01.02.01.TC" localSheetId="19">S.17.01.02!$A$4</definedName>
    <definedName name="S.17.01.02.01.TD" localSheetId="19">S.17.01.02!$C$14:$S$31</definedName>
    <definedName name="S.17.01.02.01.TL" localSheetId="19">S.17.01.02!$A$14:$A$31</definedName>
    <definedName name="S.17.01.02.01.TLC" localSheetId="19">S.17.01.02!$B$14:$B$31</definedName>
    <definedName name="S.17.01.02.01.TT" localSheetId="19">S.17.01.02!$C$10:$S$12</definedName>
    <definedName name="S.17.01.02.01.TTC" localSheetId="19">S.17.01.02!$C$13:$S$13</definedName>
    <definedName name="S.17.01.02.01.X" localSheetId="19">S.17.01.02!$C$32:$S$32</definedName>
    <definedName name="S.17.01.02.01.Y" localSheetId="19">S.17.01.02!$T$14:$Z$31</definedName>
    <definedName name="S.17.01.02.01.Z" localSheetId="19">S.17.01.02!$A$7:$A$8</definedName>
    <definedName name="S.23.01.01" localSheetId="20">S.23.01.01!$A$1</definedName>
    <definedName name="S.23.01.01.01" localSheetId="20">S.23.01.01!$A$7</definedName>
    <definedName name="S.23.01.01.01.TC" localSheetId="20">S.23.01.01!$A$4</definedName>
    <definedName name="S.23.01.01.01.TD" localSheetId="20">S.23.01.01!$C$13:$G$56</definedName>
    <definedName name="S.23.01.01.01.TL" localSheetId="20">S.23.01.01!$A$13:$A$56</definedName>
    <definedName name="S.23.01.01.01.TLC" localSheetId="20">S.23.01.01!$B$13:$B$56</definedName>
    <definedName name="S.23.01.01.01.TT" localSheetId="20">S.23.01.01!$C$11:$G$11</definedName>
    <definedName name="S.23.01.01.01.TTC" localSheetId="20">S.23.01.01!$C$12:$G$12</definedName>
    <definedName name="S.23.01.01.01.X" localSheetId="20">S.23.01.01!$C$57:$G$57</definedName>
    <definedName name="S.23.01.01.01.Y" localSheetId="20">S.23.01.01!$H$13:$O$56</definedName>
    <definedName name="S.23.01.01.01.Z" localSheetId="20">S.23.01.01!$A$8:$A$9</definedName>
    <definedName name="S.23.01.01.TC" localSheetId="20">S.23.01.01!$A$4</definedName>
    <definedName name="S.23.01.02" localSheetId="21">S.23.01.02!$A$1</definedName>
    <definedName name="S.23.01.02.01" localSheetId="21">S.23.01.02!$A$6</definedName>
    <definedName name="S.23.01.02.01.TC" localSheetId="21">S.23.01.02!$A$4</definedName>
    <definedName name="S.23.01.02.01.TD" localSheetId="21">S.23.01.02!$C$10:$G$79</definedName>
    <definedName name="S.23.01.02.01.TL" localSheetId="21">S.23.01.02!$A$10:$A$79</definedName>
    <definedName name="S.23.01.02.01.TLC" localSheetId="21">S.23.01.02!$B$10:$B$79</definedName>
    <definedName name="S.23.01.02.01.TT" localSheetId="21">S.23.01.02!$C$8:$G$8</definedName>
    <definedName name="S.23.01.02.01.TTC" localSheetId="21">S.23.01.02!$C$9:$G$9</definedName>
    <definedName name="S.23.01.02.01.X" localSheetId="21">S.23.01.02!$C$80:$G$80</definedName>
    <definedName name="S.23.01.02.01.Y" localSheetId="21">S.23.01.02!$H$10:$U$79</definedName>
    <definedName name="S.23.01.02.TC" localSheetId="21">S.23.01.02!$A$4</definedName>
    <definedName name="S.23.01.04" localSheetId="22">S.23.01.04!$A$1</definedName>
    <definedName name="S.23.01.04.01" localSheetId="22">S.23.01.04!$A$6</definedName>
    <definedName name="S.23.01.04.01.TC" localSheetId="22">S.23.01.04!$A$4</definedName>
    <definedName name="S.23.01.04.01.TD" localSheetId="22">S.23.01.04!$C$10:$G$78</definedName>
    <definedName name="S.23.01.04.01.TL" localSheetId="22">S.23.01.04!$A$10:$A$78</definedName>
    <definedName name="S.23.01.04.01.TLC" localSheetId="22">S.23.01.04!$B$10:$B$78</definedName>
    <definedName name="S.23.01.04.01.TT" localSheetId="22">S.23.01.04!$C$8:$G$8</definedName>
    <definedName name="S.23.01.04.01.TTC" localSheetId="22">S.23.01.04!$C$9:$G$9</definedName>
    <definedName name="S.23.01.04.01.X" localSheetId="22">S.23.01.04!$C$79:$G$79</definedName>
    <definedName name="S.23.01.04.01.Y" localSheetId="22">S.23.01.04!$H$10:$S$78</definedName>
    <definedName name="S.23.01.04.02" localSheetId="22">S.23.01.04!$A$81</definedName>
    <definedName name="S.23.01.04.02.TC" localSheetId="22">S.23.01.04!$A$4</definedName>
    <definedName name="S.23.01.04.02.TD" localSheetId="22">S.23.01.04!$C$89:$F$97</definedName>
    <definedName name="S.23.01.04.02.TL" localSheetId="22">S.23.01.04!$A$89:$A$97</definedName>
    <definedName name="S.23.01.04.02.TLC" localSheetId="22">S.23.01.04!$B$89:$B$97</definedName>
    <definedName name="S.23.01.04.02.TT" localSheetId="22">S.23.01.04!$C$87:$F$87</definedName>
    <definedName name="S.23.01.04.02.TTC" localSheetId="22">S.23.01.04!$C$88:$F$88</definedName>
    <definedName name="S.23.01.04.02.X" localSheetId="22">S.23.01.04!$C$98:$F$98</definedName>
    <definedName name="S.23.01.04.02.Y" localSheetId="22">S.23.01.04!$G$89:$L$97</definedName>
    <definedName name="S.23.01.04.02.Z" localSheetId="22">S.23.01.04!$A$82:$A$85</definedName>
    <definedName name="S.23.01.04.03" localSheetId="22">S.23.01.04!$A$100</definedName>
    <definedName name="S.23.01.04.03.TC" localSheetId="22">S.23.01.04!$A$4</definedName>
    <definedName name="S.23.01.04.03.TD" localSheetId="22">S.23.01.04!$C$109:$H$123</definedName>
    <definedName name="S.23.01.04.03.TL" localSheetId="22">S.23.01.04!$A$109:$A$123</definedName>
    <definedName name="S.23.01.04.03.TLC" localSheetId="22">S.23.01.04!$B$109:$B$123</definedName>
    <definedName name="S.23.01.04.03.TT" localSheetId="22">S.23.01.04!$C$106:$H$107</definedName>
    <definedName name="S.23.01.04.03.TTC" localSheetId="22">S.23.01.04!$C$108:$H$108</definedName>
    <definedName name="S.23.01.04.03.X" localSheetId="22">S.23.01.04!$C$124:$H$125</definedName>
    <definedName name="S.23.01.04.03.Y" localSheetId="22">S.23.01.04!$I$109:$N$123</definedName>
    <definedName name="S.23.01.04.03.Z" localSheetId="22">S.23.01.04!$A$101:$A$104</definedName>
    <definedName name="S.23.01.04.04" localSheetId="22">S.23.01.04!$A$126</definedName>
    <definedName name="S.23.01.04.04.TC" localSheetId="22">S.23.01.04!$A$132</definedName>
    <definedName name="S.23.01.04.04.TD" localSheetId="22">S.23.01.04!$C$137:$F$138</definedName>
    <definedName name="S.23.01.04.04.TL" localSheetId="22">S.23.01.04!$A$137:$A$138</definedName>
    <definedName name="S.23.01.04.04.TLC" localSheetId="22">S.23.01.04!$B$137:$B$138</definedName>
    <definedName name="S.23.01.04.04.TT" localSheetId="22">S.23.01.04!$C$134:$F$135</definedName>
    <definedName name="S.23.01.04.04.TTC" localSheetId="22">S.23.01.04!$C$136:$F$136</definedName>
    <definedName name="S.23.01.04.04.X" localSheetId="22">S.23.01.04!$C$139:$F$140</definedName>
    <definedName name="S.23.01.04.04.Y" localSheetId="22">S.23.01.04!$G$137:$K$138</definedName>
    <definedName name="S.23.01.04.04.Z" localSheetId="22">S.23.01.04!$A$127:$A$130</definedName>
    <definedName name="S.23.01.04.05" localSheetId="22">S.23.01.04!$A$142</definedName>
    <definedName name="S.23.01.04.05.TC" localSheetId="22">S.23.01.04!$A$147</definedName>
    <definedName name="S.23.01.04.05.TD" localSheetId="22">S.23.01.04!$C$150:$C$153</definedName>
    <definedName name="S.23.01.04.05.TL" localSheetId="22">S.23.01.04!$A$150:$A$153</definedName>
    <definedName name="S.23.01.04.05.TLC" localSheetId="22">S.23.01.04!$B$150:$B$153</definedName>
    <definedName name="S.23.01.04.05.TTC" localSheetId="22">S.23.01.04!$C$149</definedName>
    <definedName name="S.23.01.04.05.Y" localSheetId="22">S.23.01.04!$D$150:$H$153</definedName>
    <definedName name="S.23.01.04.05.Z" localSheetId="22">S.23.01.04!$A$143:$A$145</definedName>
    <definedName name="S.23.01.04.06" localSheetId="22">S.23.01.04!$A$155</definedName>
    <definedName name="S.23.01.04.06.TC" localSheetId="22">S.23.01.04!$A$147</definedName>
    <definedName name="S.23.01.04.06.TD" localSheetId="22">S.23.01.04!$C$162:$D$162</definedName>
    <definedName name="S.23.01.04.06.TL" localSheetId="22">S.23.01.04!$A$162</definedName>
    <definedName name="S.23.01.04.06.TLC" localSheetId="22">S.23.01.04!$B$162</definedName>
    <definedName name="S.23.01.04.06.TT" localSheetId="22">S.23.01.04!$C$160:$D$160</definedName>
    <definedName name="S.23.01.04.06.TTC" localSheetId="22">S.23.01.04!$C$161:$D$161</definedName>
    <definedName name="S.23.01.04.06.X" localSheetId="22">S.23.01.04!$C$163:$D$165</definedName>
    <definedName name="S.23.01.04.06.Z" localSheetId="22">S.23.01.04!$A$156:$A$158</definedName>
    <definedName name="S.23.01.04.07" localSheetId="22">S.23.01.04!$A$167</definedName>
    <definedName name="S.23.01.04.07.TC" localSheetId="22">S.23.01.04!$A$147</definedName>
    <definedName name="S.23.01.04.07.TD" localSheetId="22">S.23.01.04!$C$173:$C$175</definedName>
    <definedName name="S.23.01.04.07.TL" localSheetId="22">S.23.01.04!$A$173:$A$175</definedName>
    <definedName name="S.23.01.04.07.TLC" localSheetId="22">S.23.01.04!$B$173:$B$175</definedName>
    <definedName name="S.23.01.04.07.TTC" localSheetId="22">S.23.01.04!$C$172</definedName>
    <definedName name="S.23.01.04.07.Y" localSheetId="22">S.23.01.04!$D$173:$K$175</definedName>
    <definedName name="S.23.01.04.07.Z" localSheetId="22">S.23.01.04!$A$168:$A$170</definedName>
    <definedName name="S.23.01.04.TC" localSheetId="22">S.23.01.04!$A$4</definedName>
    <definedName name="S.23.01.05" localSheetId="23">S.23.01.05!$A$1</definedName>
    <definedName name="S.23.01.05.01" localSheetId="23">S.23.01.05!$A$7</definedName>
    <definedName name="S.23.01.05.01.TC" localSheetId="23">S.23.01.05!$A$4</definedName>
    <definedName name="S.23.01.05.01.TD" localSheetId="23">S.23.01.05!$C$14:$G$58</definedName>
    <definedName name="S.23.01.05.01.TL" localSheetId="23">S.23.01.05!$A$14:$A$58</definedName>
    <definedName name="S.23.01.05.01.TLC" localSheetId="23">S.23.01.05!$B$14:$B$58</definedName>
    <definedName name="S.23.01.05.01.TT" localSheetId="23">S.23.01.05!$C$12:$G$12</definedName>
    <definedName name="S.23.01.05.01.TTC" localSheetId="23">S.23.01.05!$C$13:$G$13</definedName>
    <definedName name="S.23.01.05.01.X" localSheetId="23">S.23.01.05!$C$59:$G$59</definedName>
    <definedName name="S.23.01.05.01.Y" localSheetId="23">S.23.01.05!$H$14:$N$58</definedName>
    <definedName name="S.23.01.05.01.Z" localSheetId="23">S.23.01.05!$A$8:$A$10</definedName>
    <definedName name="S.23.01.05.10" localSheetId="23">S.23.01.05!$A$61</definedName>
    <definedName name="S.23.01.05.10.TC" localSheetId="23">S.23.01.05!$A$4</definedName>
    <definedName name="S.23.01.05.10.TD" localSheetId="23">S.23.01.05!$C$68:$F$76</definedName>
    <definedName name="S.23.01.05.10.TL" localSheetId="23">S.23.01.05!$A$68:$A$76</definedName>
    <definedName name="S.23.01.05.10.TLC" localSheetId="23">S.23.01.05!$B$68:$B$76</definedName>
    <definedName name="S.23.01.05.10.TT" localSheetId="23">S.23.01.05!$C$66:$F$66</definedName>
    <definedName name="S.23.01.05.10.TTC" localSheetId="23">S.23.01.05!$C$67:$F$67</definedName>
    <definedName name="S.23.01.05.10.X" localSheetId="23">S.23.01.05!$C$77:$F$77</definedName>
    <definedName name="S.23.01.05.10.Y" localSheetId="23">S.23.01.05!$G$68:$L$76</definedName>
    <definedName name="S.23.01.05.10.Z" localSheetId="23">S.23.01.05!$A$62:$A$64</definedName>
    <definedName name="S.23.01.05.14" localSheetId="23">S.23.01.05!$A$79</definedName>
    <definedName name="S.23.01.05.14.TC" localSheetId="23">S.23.01.05!$A$4</definedName>
    <definedName name="S.23.01.05.14.TD" localSheetId="23">S.23.01.05!$C$87:$H$101</definedName>
    <definedName name="S.23.01.05.14.TL" localSheetId="23">S.23.01.05!$A$87:$A$101</definedName>
    <definedName name="S.23.01.05.14.TLC" localSheetId="23">S.23.01.05!$B$87:$B$101</definedName>
    <definedName name="S.23.01.05.14.TT" localSheetId="23">S.23.01.05!$C$84:$H$85</definedName>
    <definedName name="S.23.01.05.14.TTC" localSheetId="23">S.23.01.05!$C$86:$H$86</definedName>
    <definedName name="S.23.01.05.14.X" localSheetId="23">S.23.01.05!$C$102:$H$103</definedName>
    <definedName name="S.23.01.05.14.Y" localSheetId="23">S.23.01.05!$I$87:$N$101</definedName>
    <definedName name="S.23.01.05.14.Z" localSheetId="23">S.23.01.05!$A$80:$A$82</definedName>
    <definedName name="S.23.01.05.24" localSheetId="23">S.23.01.05!$A$105</definedName>
    <definedName name="S.23.01.05.24.TC" localSheetId="23">S.23.01.05!$A$110</definedName>
    <definedName name="S.23.01.05.24.TD" localSheetId="23">S.23.01.05!$C$115:$F$116</definedName>
    <definedName name="S.23.01.05.24.TL" localSheetId="23">S.23.01.05!$A$115:$A$116</definedName>
    <definedName name="S.23.01.05.24.TLC" localSheetId="23">S.23.01.05!$B$115:$B$116</definedName>
    <definedName name="S.23.01.05.24.TT" localSheetId="23">S.23.01.05!$C$112:$F$113</definedName>
    <definedName name="S.23.01.05.24.TTC" localSheetId="23">S.23.01.05!$C$114:$F$114</definedName>
    <definedName name="S.23.01.05.24.X" localSheetId="23">S.23.01.05!$C$117:$F$118</definedName>
    <definedName name="S.23.01.05.24.Y" localSheetId="23">S.23.01.05!$G$115:$K$116</definedName>
    <definedName name="S.23.01.05.24.Z" localSheetId="23">S.23.01.05!$A$106:$A$108</definedName>
    <definedName name="S.23.01.05.31" localSheetId="23">S.23.01.05!$A$120</definedName>
    <definedName name="S.23.01.05.31.TC" localSheetId="23">S.23.01.05!$A$124</definedName>
    <definedName name="S.23.01.05.31.TD" localSheetId="23">S.23.01.05!$C$128:$C$131</definedName>
    <definedName name="S.23.01.05.31.TL" localSheetId="23">S.23.01.05!$A$128:$A$131</definedName>
    <definedName name="S.23.01.05.31.TLC" localSheetId="23">S.23.01.05!$B$128:$B$131</definedName>
    <definedName name="S.23.01.05.31.TTC" localSheetId="23">S.23.01.05!$C$127</definedName>
    <definedName name="S.23.01.05.31.Y" localSheetId="23">S.23.01.05!$D$128:$H$131</definedName>
    <definedName name="S.23.01.05.31.Z" localSheetId="23">S.23.01.05!$A$121:$A$122</definedName>
    <definedName name="S.23.01.05.36" localSheetId="23">S.23.01.05!$A$133</definedName>
    <definedName name="S.23.01.05.36.TC" localSheetId="23">S.23.01.05!$A$124</definedName>
    <definedName name="S.23.01.05.36.TD" localSheetId="23">S.23.01.05!$C$139:$D$139</definedName>
    <definedName name="S.23.01.05.36.TL" localSheetId="23">S.23.01.05!$A$139</definedName>
    <definedName name="S.23.01.05.36.TLC" localSheetId="23">S.23.01.05!$B$139</definedName>
    <definedName name="S.23.01.05.36.TT" localSheetId="23">S.23.01.05!$C$137:$D$137</definedName>
    <definedName name="S.23.01.05.36.TTC" localSheetId="23">S.23.01.05!$C$138:$D$138</definedName>
    <definedName name="S.23.01.05.36.X" localSheetId="23">S.23.01.05!$C$140:$D$143</definedName>
    <definedName name="S.23.01.05.36.Z" localSheetId="23">S.23.01.05!$A$134:$A$135</definedName>
    <definedName name="S.23.01.05.37" localSheetId="23">S.23.01.05!$A$144</definedName>
    <definedName name="S.23.01.05.37.TC" localSheetId="23">S.23.01.05!$A$124</definedName>
    <definedName name="S.23.01.05.37.TD" localSheetId="23">S.23.01.05!$C$149:$C$151</definedName>
    <definedName name="S.23.01.05.37.TL" localSheetId="23">S.23.01.05!$A$149:$A$151</definedName>
    <definedName name="S.23.01.05.37.TLC" localSheetId="23">S.23.01.05!$B$149:$B$151</definedName>
    <definedName name="S.23.01.05.37.TTC" localSheetId="23">S.23.01.05!$C$148</definedName>
    <definedName name="S.23.01.05.37.Y" localSheetId="23">S.23.01.05!$D$149:$K$151</definedName>
    <definedName name="S.23.01.05.37.Z" localSheetId="23">S.23.01.05!$A$145:$A$146</definedName>
    <definedName name="S.23.01.05.TC" localSheetId="23">S.23.01.05!$A$4</definedName>
    <definedName name="S.25.01.03" localSheetId="24">S.25.01.03!$A$1</definedName>
    <definedName name="S.25.01.03.01" localSheetId="24">S.25.01.03!$A$6</definedName>
    <definedName name="S.25.01.03.01.TC" localSheetId="24">S.25.01.03!$A$4</definedName>
    <definedName name="S.25.01.03.01.TD" localSheetId="24">S.25.01.03!$C$14:$D$21</definedName>
    <definedName name="S.25.01.03.01.TL" localSheetId="24">S.25.01.03!$A$14:$A$21</definedName>
    <definedName name="S.25.01.03.01.TLC" localSheetId="24">S.25.01.03!$B$14:$B$21</definedName>
    <definedName name="S.25.01.03.01.TT" localSheetId="24">S.25.01.03!$C$12:$D$12</definedName>
    <definedName name="S.25.01.03.01.TTC" localSheetId="24">S.25.01.03!$C$13:$D$13</definedName>
    <definedName name="S.25.01.03.01.X" localSheetId="24">S.25.01.03!$C$22:$D$22</definedName>
    <definedName name="S.25.01.03.01.Y" localSheetId="24">S.25.01.03!$E$14:$J$21</definedName>
    <definedName name="S.25.01.03.01.Z" localSheetId="24">S.25.01.03!$A$7:$A$10</definedName>
    <definedName name="S.25.01.03.01.ZHI" localSheetId="24">S.25.01.03!$A$10:$D$10</definedName>
    <definedName name="S.25.01.03.02" localSheetId="24">S.25.01.03!$A$24</definedName>
    <definedName name="S.25.01.03.02.TC" localSheetId="24">S.25.01.03!$A$4</definedName>
    <definedName name="S.25.01.03.02.TD" localSheetId="24">S.25.01.03!$C$32:$C$46</definedName>
    <definedName name="S.25.01.03.02.TL" localSheetId="24">S.25.01.03!$A$32:$A$46</definedName>
    <definedName name="S.25.01.03.02.TLC" localSheetId="24">S.25.01.03!$B$32:$B$46</definedName>
    <definedName name="S.25.01.03.02.TT" localSheetId="24">S.25.01.03!$C$30</definedName>
    <definedName name="S.25.01.03.02.TTC" localSheetId="24">S.25.01.03!$C$31</definedName>
    <definedName name="S.25.01.03.02.Y" localSheetId="24">S.25.01.03!$D$32:$L$46</definedName>
    <definedName name="S.25.01.03.02.Z" localSheetId="24">S.25.01.03!$A$25:$A$28</definedName>
    <definedName name="S.25.01.03.02.ZHI" localSheetId="24">S.25.01.03!$A$28:$D$28</definedName>
    <definedName name="S.25.01.03.03" localSheetId="24">S.25.01.03!$A$48</definedName>
    <definedName name="S.25.01.03.03.TC" localSheetId="24">S.25.01.03!$A$4</definedName>
    <definedName name="S.25.01.03.03.TD" localSheetId="24">S.25.01.03!$C$55:$C$61</definedName>
    <definedName name="S.25.01.03.03.TL" localSheetId="24">S.25.01.03!$A$55:$A$61</definedName>
    <definedName name="S.25.01.03.03.TLC" localSheetId="24">S.25.01.03!$B$55:$B$61</definedName>
    <definedName name="S.25.01.03.03.TT" localSheetId="24">S.25.01.03!$C$53</definedName>
    <definedName name="S.25.01.03.03.TTC" localSheetId="24">S.25.01.03!$C$54</definedName>
    <definedName name="S.25.01.03.03.Y" localSheetId="24">S.25.01.03!$D$55:$E$61</definedName>
    <definedName name="S.25.01.03.03.Z" localSheetId="24">S.25.01.03!$A$49:$A$51</definedName>
    <definedName name="S.25.01.03.03.ZHI" localSheetId="24">S.25.01.03!$A$51:$D$51</definedName>
    <definedName name="S.25.01.03.TC" localSheetId="24">S.25.01.03!$A$4</definedName>
    <definedName name="S.25.01.05" localSheetId="25">S.25.01.05!$A$1</definedName>
    <definedName name="S.25.01.05.01" localSheetId="25">S.25.01.05!$A$6</definedName>
    <definedName name="S.25.01.05.01.TC" localSheetId="25">S.25.01.05!$A$4</definedName>
    <definedName name="S.25.01.05.01.TD" localSheetId="25">S.25.01.05!$C$15:$D$22</definedName>
    <definedName name="S.25.01.05.01.TL" localSheetId="25">S.25.01.05!$A$15:$A$22</definedName>
    <definedName name="S.25.01.05.01.TLC" localSheetId="25">S.25.01.05!$B$15:$B$22</definedName>
    <definedName name="S.25.01.05.01.TT" localSheetId="25">S.25.01.05!$C$13:$D$13</definedName>
    <definedName name="S.25.01.05.01.TTC" localSheetId="25">S.25.01.05!$C$14:$D$14</definedName>
    <definedName name="S.25.01.05.01.X" localSheetId="25">S.25.01.05!$C$23:$D$23</definedName>
    <definedName name="S.25.01.05.01.Y" localSheetId="25">S.25.01.05!$E$15:$J$22</definedName>
    <definedName name="S.25.01.05.01.Z" localSheetId="25">S.25.01.05!$A$7:$A$11</definedName>
    <definedName name="S.25.01.05.01.ZHI" localSheetId="25">S.25.01.05!$A$11:$D$11</definedName>
    <definedName name="S.25.01.05.02" localSheetId="25">S.25.01.05!$A$25</definedName>
    <definedName name="S.25.01.05.02.TC" localSheetId="25">S.25.01.05!$A$4</definedName>
    <definedName name="S.25.01.05.02.TD" localSheetId="25">S.25.01.05!$C$34:$C$54</definedName>
    <definedName name="S.25.01.05.02.TL" localSheetId="25">S.25.01.05!$A$34:$A$54</definedName>
    <definedName name="S.25.01.05.02.TLC" localSheetId="25">S.25.01.05!$B$34:$B$54</definedName>
    <definedName name="S.25.01.05.02.TT" localSheetId="25">S.25.01.05!$C$32</definedName>
    <definedName name="S.25.01.05.02.TTC" localSheetId="25">S.25.01.05!$C$33</definedName>
    <definedName name="S.25.01.05.02.Y" localSheetId="25">S.25.01.05!$D$34:$M$54</definedName>
    <definedName name="S.25.01.05.02.Z" localSheetId="25">S.25.01.05!$A$26:$A$29</definedName>
    <definedName name="S.25.01.05.02.ZHI" localSheetId="25">S.25.01.05!$A$29:$D$29</definedName>
    <definedName name="S.25.01.05.03" localSheetId="25">S.25.01.05!$A$56</definedName>
    <definedName name="S.25.01.05.03.TC" localSheetId="25">S.25.01.05!$A$4</definedName>
    <definedName name="S.25.01.05.03.TD" localSheetId="25">S.25.01.05!$C$63:$C$69</definedName>
    <definedName name="S.25.01.05.03.TL" localSheetId="25">S.25.01.05!$A$63:$A$69</definedName>
    <definedName name="S.25.01.05.03.TLC" localSheetId="25">S.25.01.05!$B$63:$B$69</definedName>
    <definedName name="S.25.01.05.03.TT" localSheetId="25">S.25.01.05!$C$61</definedName>
    <definedName name="S.25.01.05.03.TTC" localSheetId="25">S.25.01.05!$C$62</definedName>
    <definedName name="S.25.01.05.03.Y" localSheetId="25">S.25.01.05!$D$63:$E$69</definedName>
    <definedName name="S.25.01.05.03.Z" localSheetId="25">S.25.01.05!$A$57:$A$59</definedName>
    <definedName name="S.25.01.05.03.ZHI" localSheetId="25">S.25.01.05!$A$59:$D$59</definedName>
    <definedName name="S.25.01.05.TC" localSheetId="25">S.25.01.05!$A$4</definedName>
    <definedName name="S.25.01.07" localSheetId="26">'S.25.01.{07,08,09,10}'!$A$1</definedName>
    <definedName name="S.25.01.07.01" localSheetId="26">'S.25.01.{07,08,09,10}'!$A$9</definedName>
    <definedName name="S.25.01.07.01.TD" localSheetId="26">'S.25.01.{07,08,09,10}'!$C$43:$D$50</definedName>
    <definedName name="S.25.01.07.01.TL" localSheetId="26">'S.25.01.{07,08,09,10}'!$A$43:$A$50</definedName>
    <definedName name="S.25.01.07.01.TLC" localSheetId="26">'S.25.01.{07,08,09,10}'!$B$43:$B$50</definedName>
    <definedName name="S.25.01.07.01.TT" localSheetId="26">'S.25.01.{07,08,09,10}'!$C$41:$D$41</definedName>
    <definedName name="S.25.01.07.01.TTC" localSheetId="26">'S.25.01.{07,08,09,10}'!$C$42:$D$42</definedName>
    <definedName name="S.25.01.07.01.X" localSheetId="26">'S.25.01.{07,08,09,10}'!$C$51:$D$51</definedName>
    <definedName name="S.25.01.07.01.Y" localSheetId="26">'S.25.01.{07,08,09,10}'!$E$43:$I$50</definedName>
    <definedName name="S.25.01.07.01.Z" localSheetId="26">'S.25.01.{07,08,09,10}'!$A$10:$A$15</definedName>
    <definedName name="S.25.01.07.01.ZHI" localSheetId="26">'S.25.01.{07,08,09,10}'!$A$14:$D$15</definedName>
    <definedName name="S.25.01.07.02" localSheetId="26">'S.25.01.{07,08,09,10}'!$A$53</definedName>
    <definedName name="S.25.01.07.02.TD" localSheetId="26">'S.25.01.{07,08,09,10}'!$C$87:$C$90</definedName>
    <definedName name="S.25.01.07.02.TL" localSheetId="26">'S.25.01.{07,08,09,10}'!$A$87:$A$90</definedName>
    <definedName name="S.25.01.07.02.TLC" localSheetId="26">'S.25.01.{07,08,09,10}'!$B$87:$B$90</definedName>
    <definedName name="S.25.01.07.02.TT" localSheetId="26">'S.25.01.{07,08,09,10}'!$C$85</definedName>
    <definedName name="S.25.01.07.02.TTC" localSheetId="26">'S.25.01.{07,08,09,10}'!$C$86</definedName>
    <definedName name="S.25.01.07.02.Y" localSheetId="26">'S.25.01.{07,08,09,10}'!$D$87:$H$90</definedName>
    <definedName name="S.25.01.07.02.Z" localSheetId="26">'S.25.01.{07,08,09,10}'!$A$54:$A$59</definedName>
    <definedName name="S.25.01.07.02.ZHI" localSheetId="26">'S.25.01.{07,08,09,10}'!$A$58:$D$59</definedName>
    <definedName name="S.25.01.07.03" localSheetId="26">'S.25.01.{07,08,09,10}'!$A$92</definedName>
    <definedName name="S.25.01.07.03.TD" localSheetId="26">'S.25.01.{07,08,09,10}'!$C$122:$C$128</definedName>
    <definedName name="S.25.01.07.03.TL" localSheetId="26">'S.25.01.{07,08,09,10}'!$A$122:$A$128</definedName>
    <definedName name="S.25.01.07.03.TLC" localSheetId="26">'S.25.01.{07,08,09,10}'!$B$122:$B$128</definedName>
    <definedName name="S.25.01.07.03.TT" localSheetId="26">'S.25.01.{07,08,09,10}'!$C$120</definedName>
    <definedName name="S.25.01.07.03.TTC" localSheetId="26">'S.25.01.{07,08,09,10}'!$C$121</definedName>
    <definedName name="S.25.01.07.03.Y" localSheetId="26">'S.25.01.{07,08,09,10}'!$D$122:$E$128</definedName>
    <definedName name="S.25.01.07.03.Z" localSheetId="26">'S.25.01.{07,08,09,10}'!$A$93:$A$97</definedName>
    <definedName name="S.25.01.07.03.ZHI" localSheetId="26">'S.25.01.{07,08,09,10}'!$A$96:$D$97</definedName>
    <definedName name="S.25.01.07.TC" localSheetId="26">'S.25.01.{07,08,09,10}'!$A$7</definedName>
    <definedName name="S.25.01.08" localSheetId="26">'S.25.01.{07,08,09,10}'!$A$2</definedName>
    <definedName name="S.25.01.08.01" localSheetId="26">'S.25.01.{07,08,09,10}'!$A$17</definedName>
    <definedName name="S.25.01.08.01.TD" localSheetId="26">'S.25.01.{07,08,09,10}'!$C$43:$D$50</definedName>
    <definedName name="S.25.01.08.01.TL" localSheetId="26">'S.25.01.{07,08,09,10}'!$A$43:$A$50</definedName>
    <definedName name="S.25.01.08.01.TLC" localSheetId="26">'S.25.01.{07,08,09,10}'!$B$43:$B$50</definedName>
    <definedName name="S.25.01.08.01.TT" localSheetId="26">'S.25.01.{07,08,09,10}'!$C$41:$D$41</definedName>
    <definedName name="S.25.01.08.01.TTC" localSheetId="26">'S.25.01.{07,08,09,10}'!$C$42:$D$42</definedName>
    <definedName name="S.25.01.08.01.X" localSheetId="26">'S.25.01.{07,08,09,10}'!$C$51:$D$51</definedName>
    <definedName name="S.25.01.08.01.Y" localSheetId="26">'S.25.01.{07,08,09,10}'!$E$43:$I$50</definedName>
    <definedName name="S.25.01.08.01.Z" localSheetId="26">'S.25.01.{07,08,09,10}'!$A$18:$A$24</definedName>
    <definedName name="S.25.01.08.01.ZHI" localSheetId="26">'S.25.01.{07,08,09,10}'!$A$23:$D$24</definedName>
    <definedName name="S.25.01.08.02" localSheetId="26">'S.25.01.{07,08,09,10}'!$A$61</definedName>
    <definedName name="S.25.01.08.02.TD" localSheetId="26">'S.25.01.{07,08,09,10}'!$C$87:$C$90</definedName>
    <definedName name="S.25.01.08.02.TL" localSheetId="26">'S.25.01.{07,08,09,10}'!$A$87:$A$90</definedName>
    <definedName name="S.25.01.08.02.TLC" localSheetId="26">'S.25.01.{07,08,09,10}'!$B$87:$B$90</definedName>
    <definedName name="S.25.01.08.02.TT" localSheetId="26">'S.25.01.{07,08,09,10}'!$C$85</definedName>
    <definedName name="S.25.01.08.02.TTC" localSheetId="26">'S.25.01.{07,08,09,10}'!$C$86</definedName>
    <definedName name="S.25.01.08.02.Y" localSheetId="26">'S.25.01.{07,08,09,10}'!$D$87:$H$90</definedName>
    <definedName name="S.25.01.08.02.Z" localSheetId="26">'S.25.01.{07,08,09,10}'!$A$62:$A$68</definedName>
    <definedName name="S.25.01.08.02.ZHI" localSheetId="26">'S.25.01.{07,08,09,10}'!$A$67:$D$68</definedName>
    <definedName name="S.25.01.08.03" localSheetId="26">'S.25.01.{07,08,09,10}'!$A$99</definedName>
    <definedName name="S.25.01.08.03.TD" localSheetId="26">'S.25.01.{07,08,09,10}'!$C$122:$C$128</definedName>
    <definedName name="S.25.01.08.03.TL" localSheetId="26">'S.25.01.{07,08,09,10}'!$A$122:$A$128</definedName>
    <definedName name="S.25.01.08.03.TLC" localSheetId="26">'S.25.01.{07,08,09,10}'!$B$122:$B$128</definedName>
    <definedName name="S.25.01.08.03.TT" localSheetId="26">'S.25.01.{07,08,09,10}'!$C$120</definedName>
    <definedName name="S.25.01.08.03.TTC" localSheetId="26">'S.25.01.{07,08,09,10}'!$C$121</definedName>
    <definedName name="S.25.01.08.03.Y" localSheetId="26">'S.25.01.{07,08,09,10}'!$D$122:$E$128</definedName>
    <definedName name="S.25.01.08.03.Z" localSheetId="26">'S.25.01.{07,08,09,10}'!$A$100:$A$105</definedName>
    <definedName name="S.25.01.08.03.ZHI" localSheetId="26">'S.25.01.{07,08,09,10}'!$A$104:$D$105</definedName>
    <definedName name="S.25.01.08.TC" localSheetId="26">'S.25.01.{07,08,09,10}'!$A$7</definedName>
    <definedName name="S.25.01.09" localSheetId="26">'S.25.01.{07,08,09,10}'!$A$3</definedName>
    <definedName name="S.25.01.09.01" localSheetId="26">'S.25.01.{07,08,09,10}'!$A$26</definedName>
    <definedName name="S.25.01.09.01.TD" localSheetId="26">'S.25.01.{07,08,09,10}'!$C$43:$D$50</definedName>
    <definedName name="S.25.01.09.01.TL" localSheetId="26">'S.25.01.{07,08,09,10}'!$A$43:$A$50</definedName>
    <definedName name="S.25.01.09.01.TLC" localSheetId="26">'S.25.01.{07,08,09,10}'!$B$43:$B$50</definedName>
    <definedName name="S.25.01.09.01.TT" localSheetId="26">'S.25.01.{07,08,09,10}'!$C$41:$D$41</definedName>
    <definedName name="S.25.01.09.01.TTC" localSheetId="26">'S.25.01.{07,08,09,10}'!$C$42:$D$42</definedName>
    <definedName name="S.25.01.09.01.X" localSheetId="26">'S.25.01.{07,08,09,10}'!$C$51:$D$51</definedName>
    <definedName name="S.25.01.09.01.Y" localSheetId="26">'S.25.01.{07,08,09,10}'!$E$43:$I$50</definedName>
    <definedName name="S.25.01.09.01.Z" localSheetId="26">'S.25.01.{07,08,09,10}'!$A$27:$A$31</definedName>
    <definedName name="S.25.01.09.01.ZHI" localSheetId="26">'S.25.01.{07,08,09,10}'!$A$31:$D$31</definedName>
    <definedName name="S.25.01.09.02" localSheetId="26">'S.25.01.{07,08,09,10}'!$A$70</definedName>
    <definedName name="S.25.01.09.02.TD" localSheetId="26">'S.25.01.{07,08,09,10}'!$C$87:$C$90</definedName>
    <definedName name="S.25.01.09.02.TL" localSheetId="26">'S.25.01.{07,08,09,10}'!$A$87:$A$90</definedName>
    <definedName name="S.25.01.09.02.TLC" localSheetId="26">'S.25.01.{07,08,09,10}'!$B$87:$B$90</definedName>
    <definedName name="S.25.01.09.02.TT" localSheetId="26">'S.25.01.{07,08,09,10}'!$C$85</definedName>
    <definedName name="S.25.01.09.02.TTC" localSheetId="26">'S.25.01.{07,08,09,10}'!$C$86</definedName>
    <definedName name="S.25.01.09.02.Y" localSheetId="26">'S.25.01.{07,08,09,10}'!$D$87:$H$90</definedName>
    <definedName name="S.25.01.09.02.Z" localSheetId="26">'S.25.01.{07,08,09,10}'!$A$71:$A$75</definedName>
    <definedName name="S.25.01.09.02.ZHI" localSheetId="26">'S.25.01.{07,08,09,10}'!$A$75:$D$75</definedName>
    <definedName name="S.25.01.09.03" localSheetId="26">'S.25.01.{07,08,09,10}'!$A$107</definedName>
    <definedName name="S.25.01.09.03.TD" localSheetId="26">'S.25.01.{07,08,09,10}'!$C$122:$C$128</definedName>
    <definedName name="S.25.01.09.03.TL" localSheetId="26">'S.25.01.{07,08,09,10}'!$A$122:$A$128</definedName>
    <definedName name="S.25.01.09.03.TLC" localSheetId="26">'S.25.01.{07,08,09,10}'!$B$122:$B$128</definedName>
    <definedName name="S.25.01.09.03.TT" localSheetId="26">'S.25.01.{07,08,09,10}'!$C$120</definedName>
    <definedName name="S.25.01.09.03.TTC" localSheetId="26">'S.25.01.{07,08,09,10}'!$C$121</definedName>
    <definedName name="S.25.01.09.03.Y" localSheetId="26">'S.25.01.{07,08,09,10}'!$D$122:$E$128</definedName>
    <definedName name="S.25.01.09.03.Z" localSheetId="26">'S.25.01.{07,08,09,10}'!$A$108:$A$111</definedName>
    <definedName name="S.25.01.09.03.ZHI" localSheetId="26">'S.25.01.{07,08,09,10}'!$A$111:$D$111</definedName>
    <definedName name="S.25.01.09.TC" localSheetId="26">'S.25.01.{07,08,09,10}'!$A$7</definedName>
    <definedName name="S.25.01.10" localSheetId="26">'S.25.01.{07,08,09,10}'!$A$4</definedName>
    <definedName name="S.25.01.10.01" localSheetId="26">'S.25.01.{07,08,09,10}'!$A$33</definedName>
    <definedName name="S.25.01.10.01.TD" localSheetId="26">'S.25.01.{07,08,09,10}'!$C$43:$D$50</definedName>
    <definedName name="S.25.01.10.01.TL" localSheetId="26">'S.25.01.{07,08,09,10}'!$A$43:$A$50</definedName>
    <definedName name="S.25.01.10.01.TLC" localSheetId="26">'S.25.01.{07,08,09,10}'!$B$43:$B$50</definedName>
    <definedName name="S.25.01.10.01.TT" localSheetId="26">'S.25.01.{07,08,09,10}'!$C$41:$D$41</definedName>
    <definedName name="S.25.01.10.01.TTC" localSheetId="26">'S.25.01.{07,08,09,10}'!$C$42:$D$42</definedName>
    <definedName name="S.25.01.10.01.X" localSheetId="26">'S.25.01.{07,08,09,10}'!$C$51:$D$51</definedName>
    <definedName name="S.25.01.10.01.Y" localSheetId="26">'S.25.01.{07,08,09,10}'!$E$43:$I$50</definedName>
    <definedName name="S.25.01.10.01.Z" localSheetId="26">'S.25.01.{07,08,09,10}'!$A$34:$A$39</definedName>
    <definedName name="S.25.01.10.01.ZHI" localSheetId="26">'S.25.01.{07,08,09,10}'!$A$39:$D$39</definedName>
    <definedName name="S.25.01.10.02" localSheetId="26">'S.25.01.{07,08,09,10}'!$A$77</definedName>
    <definedName name="S.25.01.10.02.TD" localSheetId="26">'S.25.01.{07,08,09,10}'!$C$87:$C$90</definedName>
    <definedName name="S.25.01.10.02.TL" localSheetId="26">'S.25.01.{07,08,09,10}'!$A$87:$A$90</definedName>
    <definedName name="S.25.01.10.02.TLC" localSheetId="26">'S.25.01.{07,08,09,10}'!$B$87:$B$90</definedName>
    <definedName name="S.25.01.10.02.TT" localSheetId="26">'S.25.01.{07,08,09,10}'!$C$85</definedName>
    <definedName name="S.25.01.10.02.TTC" localSheetId="26">'S.25.01.{07,08,09,10}'!$C$86</definedName>
    <definedName name="S.25.01.10.02.Y" localSheetId="26">'S.25.01.{07,08,09,10}'!$D$87:$H$90</definedName>
    <definedName name="S.25.01.10.02.Z" localSheetId="26">'S.25.01.{07,08,09,10}'!$A$78:$A$83</definedName>
    <definedName name="S.25.01.10.02.ZHI" localSheetId="26">'S.25.01.{07,08,09,10}'!$A$83:$D$83</definedName>
    <definedName name="S.25.01.10.03" localSheetId="26">'S.25.01.{07,08,09,10}'!$A$113</definedName>
    <definedName name="S.25.01.10.03.TD" localSheetId="26">'S.25.01.{07,08,09,10}'!$C$122:$C$128</definedName>
    <definedName name="S.25.01.10.03.TL" localSheetId="26">'S.25.01.{07,08,09,10}'!$A$122:$A$128</definedName>
    <definedName name="S.25.01.10.03.TLC" localSheetId="26">'S.25.01.{07,08,09,10}'!$B$122:$B$128</definedName>
    <definedName name="S.25.01.10.03.TT" localSheetId="26">'S.25.01.{07,08,09,10}'!$C$120</definedName>
    <definedName name="S.25.01.10.03.TTC" localSheetId="26">'S.25.01.{07,08,09,10}'!$C$121</definedName>
    <definedName name="S.25.01.10.03.Y" localSheetId="26">'S.25.01.{07,08,09,10}'!$D$122:$E$128</definedName>
    <definedName name="S.25.01.10.03.Z" localSheetId="26">'S.25.01.{07,08,09,10}'!$A$114:$A$118</definedName>
    <definedName name="S.25.01.10.03.ZHI" localSheetId="26">'S.25.01.{07,08,09,10}'!$A$118:$D$118</definedName>
    <definedName name="S.25.01.10.TC" localSheetId="26">'S.25.01.{07,08,09,10}'!$A$7</definedName>
    <definedName name="S.25.02.01" localSheetId="27">'S.25.02.{01,02,03,04,05,06}'!$A$1</definedName>
    <definedName name="S.25.02.01.01" localSheetId="27">'S.25.02.{01,02,03,04,05,06}'!$A$11</definedName>
    <definedName name="S.25.02.01.01.TD" localSheetId="27">'S.25.02.{01,02,03,04,05,06}'!$B$46:$F$46</definedName>
    <definedName name="S.25.02.01.01.TK" localSheetId="27">'S.25.02.{01,02,03,04,05,06}'!$A$44</definedName>
    <definedName name="S.25.02.01.01.TKC" localSheetId="27">'S.25.02.{01,02,03,04,05,06}'!$A$45</definedName>
    <definedName name="S.25.02.01.01.TT" localSheetId="27">'S.25.02.{01,02,03,04,05,06}'!$B$44:$F$44</definedName>
    <definedName name="S.25.02.01.01.TTC" localSheetId="27">'S.25.02.{01,02,03,04,05,06}'!$B$45:$F$45</definedName>
    <definedName name="S.25.02.01.01.X" localSheetId="27">'S.25.02.{01,02,03,04,05,06}'!$B$47:$F$53</definedName>
    <definedName name="S.25.02.01.01.Y" localSheetId="27">'S.25.02.{01,02,03,04,05,06}'!$A$47:$A$48</definedName>
    <definedName name="S.25.02.01.01.Z" localSheetId="27">'S.25.02.{01,02,03,04,05,06}'!$A$12:$A$13</definedName>
    <definedName name="S.25.02.01.02" localSheetId="27">'S.25.02.{01,02,03,04,05,06}'!$A$55</definedName>
    <definedName name="S.25.02.01.02.TD" localSheetId="27">'S.25.02.{01,02,03,04,05,06}'!$C$90:$F$94</definedName>
    <definedName name="S.25.02.01.02.TL" localSheetId="27">'S.25.02.{01,02,03,04,05,06}'!$A$90:$A$94</definedName>
    <definedName name="S.25.02.01.02.TLC" localSheetId="27">'S.25.02.{01,02,03,04,05,06}'!$B$90:$B$94</definedName>
    <definedName name="S.25.02.01.02.TT" localSheetId="27">'S.25.02.{01,02,03,04,05,06}'!$C$88:$F$88</definedName>
    <definedName name="S.25.02.01.02.TTC" localSheetId="27">'S.25.02.{01,02,03,04,05,06}'!$C$89:$F$89</definedName>
    <definedName name="S.25.02.01.02.X" localSheetId="27">'S.25.02.{01,02,03,04,05,06}'!$C$95:$F$95</definedName>
    <definedName name="S.25.02.01.02.Y" localSheetId="27">'S.25.02.{01,02,03,04,05,06}'!$G$90:$M$94</definedName>
    <definedName name="S.25.02.01.02.Z" localSheetId="27">'S.25.02.{01,02,03,04,05,06}'!$A$56:$A$57</definedName>
    <definedName name="S.25.02.01.03" localSheetId="27">'S.25.02.{01,02,03,04,05,06}'!$A$97</definedName>
    <definedName name="S.25.02.01.03.TD" localSheetId="27">'S.25.02.{01,02,03,04,05,06}'!$C$110:$C$115</definedName>
    <definedName name="S.25.02.01.03.TL" localSheetId="27">'S.25.02.{01,02,03,04,05,06}'!$A$110:$A$115</definedName>
    <definedName name="S.25.02.01.03.TLC" localSheetId="27">'S.25.02.{01,02,03,04,05,06}'!$B$110:$B$115</definedName>
    <definedName name="S.25.02.01.03.TT" localSheetId="27">'S.25.02.{01,02,03,04,05,06}'!$C$108</definedName>
    <definedName name="S.25.02.01.03.TTC" localSheetId="27">'S.25.02.{01,02,03,04,05,06}'!$C$109</definedName>
    <definedName name="S.25.02.01.03.Y" localSheetId="27">'S.25.02.{01,02,03,04,05,06}'!$D$110:$M$115</definedName>
    <definedName name="S.25.02.01.03.Z" localSheetId="27">'S.25.02.{01,02,03,04,05,06}'!$A$98:$A$99</definedName>
    <definedName name="S.25.02.01.TC" localSheetId="27">'S.25.02.{01,02,03,04,05,06}'!$A$9</definedName>
    <definedName name="S.25.02.02" localSheetId="27">'S.25.02.{01,02,03,04,05,06}'!$A$2</definedName>
    <definedName name="S.25.02.02.01" localSheetId="27">'S.25.02.{01,02,03,04,05,06}'!$A$15</definedName>
    <definedName name="S.25.02.02.01.TD" localSheetId="27">'S.25.02.{01,02,03,04,05,06}'!$B$46:$F$46</definedName>
    <definedName name="S.25.02.02.01.TK" localSheetId="27">'S.25.02.{01,02,03,04,05,06}'!$A$44</definedName>
    <definedName name="S.25.02.02.01.TKC" localSheetId="27">'S.25.02.{01,02,03,04,05,06}'!$A$45</definedName>
    <definedName name="S.25.02.02.01.TT" localSheetId="27">'S.25.02.{01,02,03,04,05,06}'!$B$44:$F$44</definedName>
    <definedName name="S.25.02.02.01.TTC" localSheetId="27">'S.25.02.{01,02,03,04,05,06}'!$B$45:$F$45</definedName>
    <definedName name="S.25.02.02.01.X" localSheetId="27">'S.25.02.{01,02,03,04,05,06}'!$B$47:$F$53</definedName>
    <definedName name="S.25.02.02.01.Y" localSheetId="27">'S.25.02.{01,02,03,04,05,06}'!$A$47:$A$48</definedName>
    <definedName name="S.25.02.02.01.Z" localSheetId="27">'S.25.02.{01,02,03,04,05,06}'!$A$16:$A$18</definedName>
    <definedName name="S.25.02.02.02" localSheetId="27">'S.25.02.{01,02,03,04,05,06}'!$A$59</definedName>
    <definedName name="S.25.02.02.02.TD" localSheetId="27">'S.25.02.{01,02,03,04,05,06}'!$C$90:$F$94</definedName>
    <definedName name="S.25.02.02.02.TL" localSheetId="27">'S.25.02.{01,02,03,04,05,06}'!$A$90:$A$94</definedName>
    <definedName name="S.25.02.02.02.TLC" localSheetId="27">'S.25.02.{01,02,03,04,05,06}'!$B$90:$B$94</definedName>
    <definedName name="S.25.02.02.02.TT" localSheetId="27">'S.25.02.{01,02,03,04,05,06}'!$C$88:$F$88</definedName>
    <definedName name="S.25.02.02.02.TTC" localSheetId="27">'S.25.02.{01,02,03,04,05,06}'!$C$89:$F$89</definedName>
    <definedName name="S.25.02.02.02.X" localSheetId="27">'S.25.02.{01,02,03,04,05,06}'!$C$95:$F$95</definedName>
    <definedName name="S.25.02.02.02.Y" localSheetId="27">'S.25.02.{01,02,03,04,05,06}'!$G$90:$M$94</definedName>
    <definedName name="S.25.02.02.02.Z" localSheetId="27">'S.25.02.{01,02,03,04,05,06}'!$A$60:$A$62</definedName>
    <definedName name="S.25.02.02.03" localSheetId="27">'S.25.02.{01,02,03,04,05,06}'!$A$101</definedName>
    <definedName name="S.25.02.02.03.TD" localSheetId="27">'S.25.02.{01,02,03,04,05,06}'!$C$110:$C$115</definedName>
    <definedName name="S.25.02.02.03.TL" localSheetId="27">'S.25.02.{01,02,03,04,05,06}'!$A$110:$A$115</definedName>
    <definedName name="S.25.02.02.03.TLC" localSheetId="27">'S.25.02.{01,02,03,04,05,06}'!$B$110:$B$115</definedName>
    <definedName name="S.25.02.02.03.TT" localSheetId="27">'S.25.02.{01,02,03,04,05,06}'!$C$108</definedName>
    <definedName name="S.25.02.02.03.TTC" localSheetId="27">'S.25.02.{01,02,03,04,05,06}'!$C$109</definedName>
    <definedName name="S.25.02.02.03.Y" localSheetId="27">'S.25.02.{01,02,03,04,05,06}'!$D$110:$M$115</definedName>
    <definedName name="S.25.02.02.03.Z" localSheetId="27">'S.25.02.{01,02,03,04,05,06}'!$A$102:$A$104</definedName>
    <definedName name="S.25.02.02.TC" localSheetId="27">'S.25.02.{01,02,03,04,05,06}'!$A$9</definedName>
    <definedName name="S.25.02.03" localSheetId="27">'S.25.02.{01,02,03,04,05,06}'!$A$3</definedName>
    <definedName name="S.25.02.03.01" localSheetId="27">'S.25.02.{01,02,03,04,05,06}'!$A$20</definedName>
    <definedName name="S.25.02.03.01.TD" localSheetId="27">'S.25.02.{01,02,03,04,05,06}'!$B$46:$F$46</definedName>
    <definedName name="S.25.02.03.01.TK" localSheetId="27">'S.25.02.{01,02,03,04,05,06}'!$A$44</definedName>
    <definedName name="S.25.02.03.01.TKC" localSheetId="27">'S.25.02.{01,02,03,04,05,06}'!$A$45</definedName>
    <definedName name="S.25.02.03.01.TT" localSheetId="27">'S.25.02.{01,02,03,04,05,06}'!$B$44:$F$44</definedName>
    <definedName name="S.25.02.03.01.TTC" localSheetId="27">'S.25.02.{01,02,03,04,05,06}'!$B$45:$F$45</definedName>
    <definedName name="S.25.02.03.01.X" localSheetId="27">'S.25.02.{01,02,03,04,05,06}'!$B$47:$F$53</definedName>
    <definedName name="S.25.02.03.01.Y" localSheetId="27">'S.25.02.{01,02,03,04,05,06}'!$A$47:$A$48</definedName>
    <definedName name="S.25.02.03.01.Z" localSheetId="27">'S.25.02.{01,02,03,04,05,06}'!$A$21:$A$24</definedName>
    <definedName name="S.25.02.03.01.ZHI" localSheetId="27">'S.25.02.{01,02,03,04,05,06}'!$A$24:$D$24</definedName>
    <definedName name="S.25.02.03.02" localSheetId="27">'S.25.02.{01,02,03,04,05,06}'!$A$64</definedName>
    <definedName name="S.25.02.03.02.TD" localSheetId="27">'S.25.02.{01,02,03,04,05,06}'!$C$90:$F$94</definedName>
    <definedName name="S.25.02.03.02.TL" localSheetId="27">'S.25.02.{01,02,03,04,05,06}'!$A$90:$A$94</definedName>
    <definedName name="S.25.02.03.02.TLC" localSheetId="27">'S.25.02.{01,02,03,04,05,06}'!$B$90:$B$94</definedName>
    <definedName name="S.25.02.03.02.TT" localSheetId="27">'S.25.02.{01,02,03,04,05,06}'!$C$88:$F$88</definedName>
    <definedName name="S.25.02.03.02.TTC" localSheetId="27">'S.25.02.{01,02,03,04,05,06}'!$C$89:$F$89</definedName>
    <definedName name="S.25.02.03.02.X" localSheetId="27">'S.25.02.{01,02,03,04,05,06}'!$C$95:$F$95</definedName>
    <definedName name="S.25.02.03.02.Y" localSheetId="27">'S.25.02.{01,02,03,04,05,06}'!$G$90:$M$94</definedName>
    <definedName name="S.25.02.03.02.Z" localSheetId="27">'S.25.02.{01,02,03,04,05,06}'!$A$65:$A$68</definedName>
    <definedName name="S.25.02.03.02.ZHI" localSheetId="27">'S.25.02.{01,02,03,04,05,06}'!$A$68:$D$68</definedName>
    <definedName name="S.25.02.03.TC" localSheetId="27">'S.25.02.{01,02,03,04,05,06}'!$A$9</definedName>
    <definedName name="S.25.02.04" localSheetId="27">'S.25.02.{01,02,03,04,05,06}'!$A$4</definedName>
    <definedName name="S.25.02.04.01" localSheetId="27">'S.25.02.{01,02,03,04,05,06}'!$A$26</definedName>
    <definedName name="S.25.02.04.01.TD" localSheetId="27">'S.25.02.{01,02,03,04,05,06}'!$B$46:$F$46</definedName>
    <definedName name="S.25.02.04.01.TK" localSheetId="27">'S.25.02.{01,02,03,04,05,06}'!$A$44</definedName>
    <definedName name="S.25.02.04.01.TKC" localSheetId="27">'S.25.02.{01,02,03,04,05,06}'!$A$45</definedName>
    <definedName name="S.25.02.04.01.TT" localSheetId="27">'S.25.02.{01,02,03,04,05,06}'!$B$44:$F$44</definedName>
    <definedName name="S.25.02.04.01.TTC" localSheetId="27">'S.25.02.{01,02,03,04,05,06}'!$B$45:$F$45</definedName>
    <definedName name="S.25.02.04.01.X" localSheetId="27">'S.25.02.{01,02,03,04,05,06}'!$B$47:$F$53</definedName>
    <definedName name="S.25.02.04.01.Y" localSheetId="27">'S.25.02.{01,02,03,04,05,06}'!$A$47:$A$48</definedName>
    <definedName name="S.25.02.04.01.Z" localSheetId="27">'S.25.02.{01,02,03,04,05,06}'!$A$27:$A$31</definedName>
    <definedName name="S.25.02.04.01.ZHI" localSheetId="27">'S.25.02.{01,02,03,04,05,06}'!$A$31:$D$31</definedName>
    <definedName name="S.25.02.04.02" localSheetId="27">'S.25.02.{01,02,03,04,05,06}'!$A$70</definedName>
    <definedName name="S.25.02.04.02.TD" localSheetId="27">'S.25.02.{01,02,03,04,05,06}'!$C$90:$F$94</definedName>
    <definedName name="S.25.02.04.02.TL" localSheetId="27">'S.25.02.{01,02,03,04,05,06}'!$A$90:$A$94</definedName>
    <definedName name="S.25.02.04.02.TLC" localSheetId="27">'S.25.02.{01,02,03,04,05,06}'!$B$90:$B$94</definedName>
    <definedName name="S.25.02.04.02.TT" localSheetId="27">'S.25.02.{01,02,03,04,05,06}'!$C$88:$F$88</definedName>
    <definedName name="S.25.02.04.02.TTC" localSheetId="27">'S.25.02.{01,02,03,04,05,06}'!$C$89:$F$89</definedName>
    <definedName name="S.25.02.04.02.X" localSheetId="27">'S.25.02.{01,02,03,04,05,06}'!$C$95:$F$95</definedName>
    <definedName name="S.25.02.04.02.Y" localSheetId="27">'S.25.02.{01,02,03,04,05,06}'!$G$90:$M$94</definedName>
    <definedName name="S.25.02.04.02.Z" localSheetId="27">'S.25.02.{01,02,03,04,05,06}'!$A$71:$A$75</definedName>
    <definedName name="S.25.02.04.02.ZHI" localSheetId="27">'S.25.02.{01,02,03,04,05,06}'!$A$75:$D$75</definedName>
    <definedName name="S.25.02.04.TC" localSheetId="27">'S.25.02.{01,02,03,04,05,06}'!$A$9</definedName>
    <definedName name="S.25.02.05" localSheetId="27">'S.25.02.{01,02,03,04,05,06}'!$A$5</definedName>
    <definedName name="S.25.02.05.01" localSheetId="27">'S.25.02.{01,02,03,04,05,06}'!$A$33</definedName>
    <definedName name="S.25.02.05.01.TD" localSheetId="27">'S.25.02.{01,02,03,04,05,06}'!$B$46:$F$46</definedName>
    <definedName name="S.25.02.05.01.TK" localSheetId="27">'S.25.02.{01,02,03,04,05,06}'!$A$44</definedName>
    <definedName name="S.25.02.05.01.TKC" localSheetId="27">'S.25.02.{01,02,03,04,05,06}'!$A$45</definedName>
    <definedName name="S.25.02.05.01.TT" localSheetId="27">'S.25.02.{01,02,03,04,05,06}'!$B$44:$F$44</definedName>
    <definedName name="S.25.02.05.01.TTC" localSheetId="27">'S.25.02.{01,02,03,04,05,06}'!$B$45:$F$45</definedName>
    <definedName name="S.25.02.05.01.X" localSheetId="27">'S.25.02.{01,02,03,04,05,06}'!$B$47:$F$53</definedName>
    <definedName name="S.25.02.05.01.Y" localSheetId="27">'S.25.02.{01,02,03,04,05,06}'!$A$47:$A$48</definedName>
    <definedName name="S.25.02.05.01.Z" localSheetId="27">'S.25.02.{01,02,03,04,05,06}'!$A$34:$A$36</definedName>
    <definedName name="S.25.02.05.02" localSheetId="27">'S.25.02.{01,02,03,04,05,06}'!$A$77</definedName>
    <definedName name="S.25.02.05.02.TD" localSheetId="27">'S.25.02.{01,02,03,04,05,06}'!$C$90:$F$94</definedName>
    <definedName name="S.25.02.05.02.TL" localSheetId="27">'S.25.02.{01,02,03,04,05,06}'!$A$90:$A$94</definedName>
    <definedName name="S.25.02.05.02.TLC" localSheetId="27">'S.25.02.{01,02,03,04,05,06}'!$B$90:$B$94</definedName>
    <definedName name="S.25.02.05.02.TT" localSheetId="27">'S.25.02.{01,02,03,04,05,06}'!$C$88:$F$88</definedName>
    <definedName name="S.25.02.05.02.TTC" localSheetId="27">'S.25.02.{01,02,03,04,05,06}'!$C$89:$F$89</definedName>
    <definedName name="S.25.02.05.02.X" localSheetId="27">'S.25.02.{01,02,03,04,05,06}'!$C$95:$F$95</definedName>
    <definedName name="S.25.02.05.02.Y" localSheetId="27">'S.25.02.{01,02,03,04,05,06}'!$G$90:$M$94</definedName>
    <definedName name="S.25.02.05.02.Z" localSheetId="27">'S.25.02.{01,02,03,04,05,06}'!$A$78:$A$80</definedName>
    <definedName name="S.25.02.05.TC" localSheetId="27">'S.25.02.{01,02,03,04,05,06}'!$A$9</definedName>
    <definedName name="S.25.02.06" localSheetId="27">'S.25.02.{01,02,03,04,05,06}'!$A$6</definedName>
    <definedName name="S.25.02.06.01" localSheetId="27">'S.25.02.{01,02,03,04,05,06}'!$A$38</definedName>
    <definedName name="S.25.02.06.01.TD" localSheetId="27">'S.25.02.{01,02,03,04,05,06}'!$B$46:$F$46</definedName>
    <definedName name="S.25.02.06.01.TK" localSheetId="27">'S.25.02.{01,02,03,04,05,06}'!$A$44</definedName>
    <definedName name="S.25.02.06.01.TKC" localSheetId="27">'S.25.02.{01,02,03,04,05,06}'!$A$45</definedName>
    <definedName name="S.25.02.06.01.TT" localSheetId="27">'S.25.02.{01,02,03,04,05,06}'!$B$44:$F$44</definedName>
    <definedName name="S.25.02.06.01.TTC" localSheetId="27">'S.25.02.{01,02,03,04,05,06}'!$B$45:$F$45</definedName>
    <definedName name="S.25.02.06.01.X" localSheetId="27">'S.25.02.{01,02,03,04,05,06}'!$B$47:$F$53</definedName>
    <definedName name="S.25.02.06.01.Y" localSheetId="27">'S.25.02.{01,02,03,04,05,06}'!$A$47:$A$48</definedName>
    <definedName name="S.25.02.06.01.Z" localSheetId="27">'S.25.02.{01,02,03,04,05,06}'!$A$39:$A$42</definedName>
    <definedName name="S.25.02.06.02" localSheetId="27">'S.25.02.{01,02,03,04,05,06}'!$A$82</definedName>
    <definedName name="S.25.02.06.02.TD" localSheetId="27">'S.25.02.{01,02,03,04,05,06}'!$C$90:$F$94</definedName>
    <definedName name="S.25.02.06.02.TL" localSheetId="27">'S.25.02.{01,02,03,04,05,06}'!$A$90:$A$94</definedName>
    <definedName name="S.25.02.06.02.TLC" localSheetId="27">'S.25.02.{01,02,03,04,05,06}'!$B$90:$B$94</definedName>
    <definedName name="S.25.02.06.02.TT" localSheetId="27">'S.25.02.{01,02,03,04,05,06}'!$C$88:$F$88</definedName>
    <definedName name="S.25.02.06.02.TTC" localSheetId="27">'S.25.02.{01,02,03,04,05,06}'!$C$89:$F$89</definedName>
    <definedName name="S.25.02.06.02.X" localSheetId="27">'S.25.02.{01,02,03,04,05,06}'!$C$95:$F$95</definedName>
    <definedName name="S.25.02.06.02.Y" localSheetId="27">'S.25.02.{01,02,03,04,05,06}'!$G$90:$M$94</definedName>
    <definedName name="S.25.02.06.02.Z" localSheetId="27">'S.25.02.{01,02,03,04,05,06}'!$A$83:$A$86</definedName>
    <definedName name="S.25.02.06.TC" localSheetId="27">'S.25.02.{01,02,03,04,05,06}'!$A$9</definedName>
    <definedName name="S.25.03.01" localSheetId="28">'S.25.03.{01,04,05}'!$A$1</definedName>
    <definedName name="S.25.03.01.01" localSheetId="28">'S.25.03.{01,04,05}'!$A$8</definedName>
    <definedName name="S.25.03.01.01.TD" localSheetId="28">'S.25.03.{01,04,05}'!$B$25:$F$25</definedName>
    <definedName name="S.25.03.01.01.TK" localSheetId="28">'S.25.03.{01,04,05}'!$A$23</definedName>
    <definedName name="S.25.03.01.01.TKC" localSheetId="28">'S.25.03.{01,04,05}'!$A$24</definedName>
    <definedName name="S.25.03.01.01.TT" localSheetId="28">'S.25.03.{01,04,05}'!$B$23:$F$23</definedName>
    <definedName name="S.25.03.01.01.TTC" localSheetId="28">'S.25.03.{01,04,05}'!$B$24:$F$24</definedName>
    <definedName name="S.25.03.01.01.X" localSheetId="28">'S.25.03.{01,04,05}'!$B$26:$F$32</definedName>
    <definedName name="S.25.03.01.01.Y" localSheetId="28">'S.25.03.{01,04,05}'!$A$26:$A$27</definedName>
    <definedName name="S.25.03.01.01.Z" localSheetId="28">'S.25.03.{01,04,05}'!$A$9:$A$10</definedName>
    <definedName name="S.25.03.01.02" localSheetId="28">'S.25.03.{01,04,05}'!$A$34</definedName>
    <definedName name="S.25.03.01.02.TD" localSheetId="28">'S.25.03.{01,04,05}'!$C$51:$F$55</definedName>
    <definedName name="S.25.03.01.02.TL" localSheetId="28">'S.25.03.{01,04,05}'!$A$51:$A$55</definedName>
    <definedName name="S.25.03.01.02.TLC" localSheetId="28">'S.25.03.{01,04,05}'!$B$51:$B$55</definedName>
    <definedName name="S.25.03.01.02.TT" localSheetId="28">'S.25.03.{01,04,05}'!$C$49:$F$49</definedName>
    <definedName name="S.25.03.01.02.TTC" localSheetId="28">'S.25.03.{01,04,05}'!$C$50:$F$50</definedName>
    <definedName name="S.25.03.01.02.X" localSheetId="28">'S.25.03.{01,04,05}'!$C$56:$F$56</definedName>
    <definedName name="S.25.03.01.02.Y" localSheetId="28">'S.25.03.{01,04,05}'!$G$51:$M$55</definedName>
    <definedName name="S.25.03.01.02.Z" localSheetId="28">'S.25.03.{01,04,05}'!$A$35:$A$36</definedName>
    <definedName name="S.25.03.01.03" localSheetId="28">'S.25.03.{01,04,05}'!$A$59</definedName>
    <definedName name="S.25.03.01.03.TD" localSheetId="28">'S.25.03.{01,04,05}'!$C$67:$C$75</definedName>
    <definedName name="S.25.03.01.03.TL" localSheetId="28">'S.25.03.{01,04,05}'!$A$67:$A$75</definedName>
    <definedName name="S.25.03.01.03.TLC" localSheetId="28">'S.25.03.{01,04,05}'!$B$67:$B$75</definedName>
    <definedName name="S.25.03.01.03.TT" localSheetId="28">'S.25.03.{01,04,05}'!$C$65</definedName>
    <definedName name="S.25.03.01.03.TTC" localSheetId="28">'S.25.03.{01,04,05}'!$C$66</definedName>
    <definedName name="S.25.03.01.03.Y" localSheetId="28">'S.25.03.{01,04,05}'!$D$67:$M$75</definedName>
    <definedName name="S.25.03.01.03.Z" localSheetId="28">'S.25.03.{01,04,05}'!$A$60:$A$61</definedName>
    <definedName name="S.25.03.01.TC" localSheetId="28">'S.25.03.{01,04,05}'!$A$6</definedName>
    <definedName name="S.25.03.03" localSheetId="29">'S.25.03.{03,06,07}'!$A$1</definedName>
    <definedName name="S.25.03.03.01" localSheetId="29">'S.25.03.{03,06,07}'!$A$8</definedName>
    <definedName name="S.25.03.03.01.TD" localSheetId="29">'S.25.03.{03,06,07}'!$B$28:$F$28</definedName>
    <definedName name="S.25.03.03.01.TK" localSheetId="29">'S.25.03.{03,06,07}'!$A$26</definedName>
    <definedName name="S.25.03.03.01.TKC" localSheetId="29">'S.25.03.{03,06,07}'!$A$27</definedName>
    <definedName name="S.25.03.03.01.TT" localSheetId="29">'S.25.03.{03,06,07}'!$B$26:$F$26</definedName>
    <definedName name="S.25.03.03.01.TTC" localSheetId="29">'S.25.03.{03,06,07}'!$B$27:$F$27</definedName>
    <definedName name="S.25.03.03.01.X" localSheetId="29">'S.25.03.{03,06,07}'!$B$29:$F$35</definedName>
    <definedName name="S.25.03.03.01.Y" localSheetId="29">'S.25.03.{03,06,07}'!$A$29:$A$30</definedName>
    <definedName name="S.25.03.03.01.Z" localSheetId="29">'S.25.03.{03,06,07}'!$A$9:$A$11</definedName>
    <definedName name="S.25.03.03.02" localSheetId="29">'S.25.03.{03,06,07}'!$A$37</definedName>
    <definedName name="S.25.03.03.02.TD" localSheetId="29">'S.25.03.{03,06,07}'!$C$57:$F$61</definedName>
    <definedName name="S.25.03.03.02.TL" localSheetId="29">'S.25.03.{03,06,07}'!$A$57:$A$61</definedName>
    <definedName name="S.25.03.03.02.TLC" localSheetId="29">'S.25.03.{03,06,07}'!$B$57:$B$61</definedName>
    <definedName name="S.25.03.03.02.TT" localSheetId="29">'S.25.03.{03,06,07}'!$C$55:$F$55</definedName>
    <definedName name="S.25.03.03.02.TTC" localSheetId="29">'S.25.03.{03,06,07}'!$C$56:$F$56</definedName>
    <definedName name="S.25.03.03.02.X" localSheetId="29">'S.25.03.{03,06,07}'!$C$62:$F$62</definedName>
    <definedName name="S.25.03.03.02.Y" localSheetId="29">'S.25.03.{03,06,07}'!$G$57:$M$61</definedName>
    <definedName name="S.25.03.03.02.Z" localSheetId="29">'S.25.03.{03,06,07}'!$A$38:$A$40</definedName>
    <definedName name="S.25.03.03.03" localSheetId="29">'S.25.03.{03,06,07}'!$A$64</definedName>
    <definedName name="S.25.03.03.03.TD" localSheetId="29">'S.25.03.{03,06,07}'!$C$72:$C$87</definedName>
    <definedName name="S.25.03.03.03.TL" localSheetId="29">'S.25.03.{03,06,07}'!$A$72:$A$87</definedName>
    <definedName name="S.25.03.03.03.TLC" localSheetId="29">'S.25.03.{03,06,07}'!$B$72:$B$87</definedName>
    <definedName name="S.25.03.03.03.TT" localSheetId="29">'S.25.03.{03,06,07}'!$C$70</definedName>
    <definedName name="S.25.03.03.03.TTC" localSheetId="29">'S.25.03.{03,06,07}'!$C$71</definedName>
    <definedName name="S.25.03.03.03.Y" localSheetId="29">'S.25.03.{03,06,07}'!$D$72:$N$87</definedName>
    <definedName name="S.25.03.03.03.Z" localSheetId="29">'S.25.03.{03,06,07}'!$A$65:$A$66</definedName>
    <definedName name="S.25.03.03.TC" localSheetId="29">'S.25.03.{03,06,07}'!$A$6</definedName>
    <definedName name="S.25.03.04" localSheetId="28">'S.25.03.{01,04,05}'!$A$2</definedName>
    <definedName name="S.25.03.04.01" localSheetId="28">'S.25.03.{01,04,05}'!$A$12</definedName>
    <definedName name="S.25.03.04.01.TD" localSheetId="28">'S.25.03.{01,04,05}'!$B$25:$F$25</definedName>
    <definedName name="S.25.03.04.01.TK" localSheetId="28">'S.25.03.{01,04,05}'!$A$23</definedName>
    <definedName name="S.25.03.04.01.TKC" localSheetId="28">'S.25.03.{01,04,05}'!$A$24</definedName>
    <definedName name="S.25.03.04.01.TT" localSheetId="28">'S.25.03.{01,04,05}'!$B$23:$F$23</definedName>
    <definedName name="S.25.03.04.01.TTC" localSheetId="28">'S.25.03.{01,04,05}'!$B$24:$F$24</definedName>
    <definedName name="S.25.03.04.01.X" localSheetId="28">'S.25.03.{01,04,05}'!$B$26:$F$32</definedName>
    <definedName name="S.25.03.04.01.Y" localSheetId="28">'S.25.03.{01,04,05}'!$A$26:$A$27</definedName>
    <definedName name="S.25.03.04.01.Z" localSheetId="28">'S.25.03.{01,04,05}'!$A$13:$A$16</definedName>
    <definedName name="S.25.03.04.01.ZHI" localSheetId="28">'S.25.03.{01,04,05}'!$A$16:$D$16</definedName>
    <definedName name="S.25.03.04.02" localSheetId="28">'S.25.03.{01,04,05}'!$A$38</definedName>
    <definedName name="S.25.03.04.02.TD" localSheetId="28">'S.25.03.{01,04,05}'!$C$51:$F$55</definedName>
    <definedName name="S.25.03.04.02.TL" localSheetId="28">'S.25.03.{01,04,05}'!$A$51:$A$55</definedName>
    <definedName name="S.25.03.04.02.TLC" localSheetId="28">'S.25.03.{01,04,05}'!$B$51:$B$55</definedName>
    <definedName name="S.25.03.04.02.TT" localSheetId="28">'S.25.03.{01,04,05}'!$C$49:$F$49</definedName>
    <definedName name="S.25.03.04.02.TTC" localSheetId="28">'S.25.03.{01,04,05}'!$C$50:$F$50</definedName>
    <definedName name="S.25.03.04.02.X" localSheetId="28">'S.25.03.{01,04,05}'!$C$56:$F$56</definedName>
    <definedName name="S.25.03.04.02.Y" localSheetId="28">'S.25.03.{01,04,05}'!$G$51:$M$55</definedName>
    <definedName name="S.25.03.04.02.Z" localSheetId="28">'S.25.03.{01,04,05}'!$A$39:$A$42</definedName>
    <definedName name="S.25.03.04.02.ZHI" localSheetId="28">'S.25.03.{01,04,05}'!$A$42:$D$42</definedName>
    <definedName name="S.25.03.04.TC" localSheetId="28">'S.25.03.{01,04,05}'!$A$6</definedName>
    <definedName name="S.25.03.05" localSheetId="28">'S.25.03.{01,04,05}'!$A$3</definedName>
    <definedName name="S.25.03.05.01" localSheetId="28">'S.25.03.{01,04,05}'!$A$18</definedName>
    <definedName name="S.25.03.05.01.TD" localSheetId="28">'S.25.03.{01,04,05}'!$B$25:$F$25</definedName>
    <definedName name="S.25.03.05.01.TK" localSheetId="28">'S.25.03.{01,04,05}'!$A$23</definedName>
    <definedName name="S.25.03.05.01.TKC" localSheetId="28">'S.25.03.{01,04,05}'!$A$24</definedName>
    <definedName name="S.25.03.05.01.TT" localSheetId="28">'S.25.03.{01,04,05}'!$B$23:$F$23</definedName>
    <definedName name="S.25.03.05.01.TTC" localSheetId="28">'S.25.03.{01,04,05}'!$B$24:$F$24</definedName>
    <definedName name="S.25.03.05.01.X" localSheetId="28">'S.25.03.{01,04,05}'!$B$26:$F$32</definedName>
    <definedName name="S.25.03.05.01.Y" localSheetId="28">'S.25.03.{01,04,05}'!$A$26:$A$27</definedName>
    <definedName name="S.25.03.05.01.Z" localSheetId="28">'S.25.03.{01,04,05}'!$A$19:$A$21</definedName>
    <definedName name="S.25.03.05.02" localSheetId="28">'S.25.03.{01,04,05}'!$A$44</definedName>
    <definedName name="S.25.03.05.02.TD" localSheetId="28">'S.25.03.{01,04,05}'!$C$51:$F$55</definedName>
    <definedName name="S.25.03.05.02.TL" localSheetId="28">'S.25.03.{01,04,05}'!$A$51:$A$55</definedName>
    <definedName name="S.25.03.05.02.TLC" localSheetId="28">'S.25.03.{01,04,05}'!$B$51:$B$55</definedName>
    <definedName name="S.25.03.05.02.TT" localSheetId="28">'S.25.03.{01,04,05}'!$C$49:$F$49</definedName>
    <definedName name="S.25.03.05.02.TTC" localSheetId="28">'S.25.03.{01,04,05}'!$C$50:$F$50</definedName>
    <definedName name="S.25.03.05.02.X" localSheetId="28">'S.25.03.{01,04,05}'!$C$56:$F$56</definedName>
    <definedName name="S.25.03.05.02.Y" localSheetId="28">'S.25.03.{01,04,05}'!$G$51:$M$55</definedName>
    <definedName name="S.25.03.05.02.Z" localSheetId="28">'S.25.03.{01,04,05}'!$A$45:$A$47</definedName>
    <definedName name="S.25.03.05.TC" localSheetId="28">'S.25.03.{01,04,05}'!$A$6</definedName>
    <definedName name="S.25.03.06" localSheetId="29">'S.25.03.{03,06,07}'!$A$2</definedName>
    <definedName name="S.25.03.06.01" localSheetId="29">'S.25.03.{03,06,07}'!$A$13</definedName>
    <definedName name="S.25.03.06.01.TD" localSheetId="29">'S.25.03.{03,06,07}'!$B$28:$F$28</definedName>
    <definedName name="S.25.03.06.01.TK" localSheetId="29">'S.25.03.{03,06,07}'!$A$26</definedName>
    <definedName name="S.25.03.06.01.TKC" localSheetId="29">'S.25.03.{03,06,07}'!$A$27</definedName>
    <definedName name="S.25.03.06.01.TT" localSheetId="29">'S.25.03.{03,06,07}'!$B$26:$F$26</definedName>
    <definedName name="S.25.03.06.01.TTC" localSheetId="29">'S.25.03.{03,06,07}'!$B$27:$F$27</definedName>
    <definedName name="S.25.03.06.01.X" localSheetId="29">'S.25.03.{03,06,07}'!$B$29:$F$35</definedName>
    <definedName name="S.25.03.06.01.Y" localSheetId="29">'S.25.03.{03,06,07}'!$A$29:$A$30</definedName>
    <definedName name="S.25.03.06.01.Z" localSheetId="29">'S.25.03.{03,06,07}'!$A$14:$A$18</definedName>
    <definedName name="S.25.03.06.01.ZHI" localSheetId="29">'S.25.03.{03,06,07}'!$A$18:$D$18</definedName>
    <definedName name="S.25.03.06.02" localSheetId="29">'S.25.03.{03,06,07}'!$A$42</definedName>
    <definedName name="S.25.03.06.02.TD" localSheetId="29">'S.25.03.{03,06,07}'!$C$57:$F$61</definedName>
    <definedName name="S.25.03.06.02.TL" localSheetId="29">'S.25.03.{03,06,07}'!$A$57:$A$61</definedName>
    <definedName name="S.25.03.06.02.TLC" localSheetId="29">'S.25.03.{03,06,07}'!$B$57:$B$61</definedName>
    <definedName name="S.25.03.06.02.TT" localSheetId="29">'S.25.03.{03,06,07}'!$C$55:$F$55</definedName>
    <definedName name="S.25.03.06.02.TTC" localSheetId="29">'S.25.03.{03,06,07}'!$C$56:$F$56</definedName>
    <definedName name="S.25.03.06.02.X" localSheetId="29">'S.25.03.{03,06,07}'!$C$62:$F$62</definedName>
    <definedName name="S.25.03.06.02.Y" localSheetId="29">'S.25.03.{03,06,07}'!$G$57:$M$61</definedName>
    <definedName name="S.25.03.06.02.Z" localSheetId="29">'S.25.03.{03,06,07}'!$A$43:$A$47</definedName>
    <definedName name="S.25.03.06.02.ZHI" localSheetId="29">'S.25.03.{03,06,07}'!$A$47:$D$47</definedName>
    <definedName name="S.25.03.06.TC" localSheetId="29">'S.25.03.{03,06,07}'!$A$6</definedName>
    <definedName name="S.25.03.07" localSheetId="29">'S.25.03.{03,06,07}'!$A$3</definedName>
    <definedName name="S.25.03.07.01" localSheetId="29">'S.25.03.{03,06,07}'!$A$20</definedName>
    <definedName name="S.25.03.07.01.TD" localSheetId="29">'S.25.03.{03,06,07}'!$B$28:$F$28</definedName>
    <definedName name="S.25.03.07.01.TK" localSheetId="29">'S.25.03.{03,06,07}'!$A$26</definedName>
    <definedName name="S.25.03.07.01.TKC" localSheetId="29">'S.25.03.{03,06,07}'!$A$27</definedName>
    <definedName name="S.25.03.07.01.TT" localSheetId="29">'S.25.03.{03,06,07}'!$B$26:$F$26</definedName>
    <definedName name="S.25.03.07.01.TTC" localSheetId="29">'S.25.03.{03,06,07}'!$B$27:$F$27</definedName>
    <definedName name="S.25.03.07.01.X" localSheetId="29">'S.25.03.{03,06,07}'!$B$29:$F$35</definedName>
    <definedName name="S.25.03.07.01.Y" localSheetId="29">'S.25.03.{03,06,07}'!$A$29:$A$30</definedName>
    <definedName name="S.25.03.07.01.Z" localSheetId="29">'S.25.03.{03,06,07}'!$A$21:$A$24</definedName>
    <definedName name="S.25.03.07.02" localSheetId="29">'S.25.03.{03,06,07}'!$A$49</definedName>
    <definedName name="S.25.03.07.02.TD" localSheetId="29">'S.25.03.{03,06,07}'!$C$57:$F$61</definedName>
    <definedName name="S.25.03.07.02.TL" localSheetId="29">'S.25.03.{03,06,07}'!$A$57:$A$61</definedName>
    <definedName name="S.25.03.07.02.TLC" localSheetId="29">'S.25.03.{03,06,07}'!$B$57:$B$61</definedName>
    <definedName name="S.25.03.07.02.TT" localSheetId="29">'S.25.03.{03,06,07}'!$C$55:$F$55</definedName>
    <definedName name="S.25.03.07.02.TTC" localSheetId="29">'S.25.03.{03,06,07}'!$C$56:$F$56</definedName>
    <definedName name="S.25.03.07.02.X" localSheetId="29">'S.25.03.{03,06,07}'!$C$62:$F$62</definedName>
    <definedName name="S.25.03.07.02.Y" localSheetId="29">'S.25.03.{03,06,07}'!$G$57:$M$61</definedName>
    <definedName name="S.25.03.07.02.Z" localSheetId="29">'S.25.03.{03,06,07}'!$A$50:$A$53</definedName>
    <definedName name="S.25.03.07.TC" localSheetId="29">'S.25.03.{03,06,07}'!$A$6</definedName>
    <definedName name="S.26.01.01" localSheetId="30">'S.26.01.{01,02,03,04,05,06}'!$A$1</definedName>
    <definedName name="S.26.01.01.01" localSheetId="30">'S.26.01.{01,02,03,04,05,06}'!$A$57</definedName>
    <definedName name="S.26.01.01.01.TC" localSheetId="30">'S.26.01.{01,02,03,04,05,06}'!$A$102</definedName>
    <definedName name="S.26.01.01.01.TD" localSheetId="30">'S.26.01.{01,02,03,04,05,06}'!$C$107:$G$130</definedName>
    <definedName name="S.26.01.01.01.TL" localSheetId="30">'S.26.01.{01,02,03,04,05,06}'!$A$107:$A$130</definedName>
    <definedName name="S.26.01.01.01.TLC" localSheetId="30">'S.26.01.{01,02,03,04,05,06}'!$B$107:$B$130</definedName>
    <definedName name="S.26.01.01.01.TT" localSheetId="30">'S.26.01.{01,02,03,04,05,06}'!$C$104:$G$105</definedName>
    <definedName name="S.26.01.01.01.TTC" localSheetId="30">'S.26.01.{01,02,03,04,05,06}'!$C$106:$G$106</definedName>
    <definedName name="S.26.01.01.01.X" localSheetId="30">'S.26.01.{01,02,03,04,05,06}'!$C$131:$G$133</definedName>
    <definedName name="S.26.01.01.01.Y" localSheetId="30">'S.26.01.{01,02,03,04,05,06}'!$H$107:$P$130</definedName>
    <definedName name="S.26.01.01.01.Z" localSheetId="30">'S.26.01.{01,02,03,04,05,06}'!$A$58:$A$61</definedName>
    <definedName name="S.26.01.01.01.ZHI" localSheetId="30">'S.26.01.{01,02,03,04,05,06}'!$A$61:$D$61</definedName>
    <definedName name="S.26.01.01.02" localSheetId="30">'S.26.01.{01,02,03,04,05,06}'!$A$135</definedName>
    <definedName name="S.26.01.01.02.TC" localSheetId="30">'S.26.01.{01,02,03,04,05,06}'!$A$182</definedName>
    <definedName name="S.26.01.01.02.TD" localSheetId="30">'S.26.01.{01,02,03,04,05,06}'!$C$187:$D$210</definedName>
    <definedName name="S.26.01.01.02.TL" localSheetId="30">'S.26.01.{01,02,03,04,05,06}'!$A$187:$A$210</definedName>
    <definedName name="S.26.01.01.02.TLC" localSheetId="30">'S.26.01.{01,02,03,04,05,06}'!$B$187:$B$210</definedName>
    <definedName name="S.26.01.01.02.TT" localSheetId="30">'S.26.01.{01,02,03,04,05,06}'!$C$184:$D$185</definedName>
    <definedName name="S.26.01.01.02.TTC" localSheetId="30">'S.26.01.{01,02,03,04,05,06}'!$C$186:$D$186</definedName>
    <definedName name="S.26.01.01.02.X" localSheetId="30">'S.26.01.{01,02,03,04,05,06}'!$C$211:$D$212</definedName>
    <definedName name="S.26.01.01.02.Y" localSheetId="30">'S.26.01.{01,02,03,04,05,06}'!$E$187:$M$210</definedName>
    <definedName name="S.26.01.01.02.Z" localSheetId="30">'S.26.01.{01,02,03,04,05,06}'!$A$136:$A$140</definedName>
    <definedName name="S.26.01.01.02.ZHI" localSheetId="30">'S.26.01.{01,02,03,04,05,06}'!$A$140:$D$140</definedName>
    <definedName name="S.26.01.01.03" localSheetId="30">'S.26.01.{01,02,03,04,05,06}'!$A$11</definedName>
    <definedName name="S.26.01.01.03.TC" localSheetId="30">'S.26.01.{01,02,03,04,05,06}'!$A$9</definedName>
    <definedName name="S.26.01.01.03.TD" localSheetId="30">'S.26.01.{01,02,03,04,05,06}'!$C$52:$C$55</definedName>
    <definedName name="S.26.01.01.03.TL" localSheetId="30">'S.26.01.{01,02,03,04,05,06}'!$A$52:$A$55</definedName>
    <definedName name="S.26.01.01.03.TLC" localSheetId="30">'S.26.01.{01,02,03,04,05,06}'!$B$52:$B$55</definedName>
    <definedName name="S.26.01.01.03.TT" localSheetId="30">'S.26.01.{01,02,03,04,05,06}'!$C$50</definedName>
    <definedName name="S.26.01.01.03.TTC" localSheetId="30">'S.26.01.{01,02,03,04,05,06}'!$C$51</definedName>
    <definedName name="S.26.01.01.03.Y" localSheetId="30">'S.26.01.{01,02,03,04,05,06}'!$D$52:$E$55</definedName>
    <definedName name="S.26.01.01.03.Z" localSheetId="30">'S.26.01.{01,02,03,04,05,06}'!$A$12:$A$14</definedName>
    <definedName name="S.26.01.01.03.ZHI" localSheetId="30">'S.26.01.{01,02,03,04,05,06}'!$A$14:$D$14</definedName>
    <definedName name="S.26.01.01.TC" localSheetId="30">'S.26.01.{01,02,03,04,05,06}'!$A$9</definedName>
    <definedName name="S.26.01.02" localSheetId="30">'S.26.01.{01,02,03,04,05,06}'!$A$2</definedName>
    <definedName name="S.26.01.02.01" localSheetId="30">'S.26.01.{01,02,03,04,05,06}'!$A$63</definedName>
    <definedName name="S.26.01.02.01.TC" localSheetId="30">'S.26.01.{01,02,03,04,05,06}'!$A$102</definedName>
    <definedName name="S.26.01.02.01.TD" localSheetId="30">'S.26.01.{01,02,03,04,05,06}'!$C$107:$G$130</definedName>
    <definedName name="S.26.01.02.01.TL" localSheetId="30">'S.26.01.{01,02,03,04,05,06}'!$A$107:$A$130</definedName>
    <definedName name="S.26.01.02.01.TLC" localSheetId="30">'S.26.01.{01,02,03,04,05,06}'!$B$107:$B$130</definedName>
    <definedName name="S.26.01.02.01.TT" localSheetId="30">'S.26.01.{01,02,03,04,05,06}'!$C$104:$G$105</definedName>
    <definedName name="S.26.01.02.01.TTC" localSheetId="30">'S.26.01.{01,02,03,04,05,06}'!$C$106:$G$106</definedName>
    <definedName name="S.26.01.02.01.X" localSheetId="30">'S.26.01.{01,02,03,04,05,06}'!$C$131:$G$133</definedName>
    <definedName name="S.26.01.02.01.Y" localSheetId="30">'S.26.01.{01,02,03,04,05,06}'!$H$107:$P$130</definedName>
    <definedName name="S.26.01.02.01.Z" localSheetId="30">'S.26.01.{01,02,03,04,05,06}'!$A$64:$A$68</definedName>
    <definedName name="S.26.01.02.01.ZHI" localSheetId="30">'S.26.01.{01,02,03,04,05,06}'!$A$68:$D$68</definedName>
    <definedName name="S.26.01.02.02" localSheetId="30">'S.26.01.{01,02,03,04,05,06}'!$A$142</definedName>
    <definedName name="S.26.01.02.02.TC" localSheetId="30">'S.26.01.{01,02,03,04,05,06}'!$A$182</definedName>
    <definedName name="S.26.01.02.02.TD" localSheetId="30">'S.26.01.{01,02,03,04,05,06}'!$C$187:$D$210</definedName>
    <definedName name="S.26.01.02.02.TL" localSheetId="30">'S.26.01.{01,02,03,04,05,06}'!$A$187:$A$210</definedName>
    <definedName name="S.26.01.02.02.TLC" localSheetId="30">'S.26.01.{01,02,03,04,05,06}'!$B$187:$B$210</definedName>
    <definedName name="S.26.01.02.02.TT" localSheetId="30">'S.26.01.{01,02,03,04,05,06}'!$C$184:$D$185</definedName>
    <definedName name="S.26.01.02.02.TTC" localSheetId="30">'S.26.01.{01,02,03,04,05,06}'!$C$186:$D$186</definedName>
    <definedName name="S.26.01.02.02.X" localSheetId="30">'S.26.01.{01,02,03,04,05,06}'!$C$211:$D$212</definedName>
    <definedName name="S.26.01.02.02.Y" localSheetId="30">'S.26.01.{01,02,03,04,05,06}'!$E$187:$M$210</definedName>
    <definedName name="S.26.01.02.02.Z" localSheetId="30">'S.26.01.{01,02,03,04,05,06}'!$A$143:$A$148</definedName>
    <definedName name="S.26.01.02.02.ZHI" localSheetId="30">'S.26.01.{01,02,03,04,05,06}'!$A$148:$D$148</definedName>
    <definedName name="S.26.01.02.03" localSheetId="30">'S.26.01.{01,02,03,04,05,06}'!$A$16</definedName>
    <definedName name="S.26.01.02.03.TC" localSheetId="30">'S.26.01.{01,02,03,04,05,06}'!$A$9</definedName>
    <definedName name="S.26.01.02.03.TD" localSheetId="30">'S.26.01.{01,02,03,04,05,06}'!$C$52:$C$55</definedName>
    <definedName name="S.26.01.02.03.TL" localSheetId="30">'S.26.01.{01,02,03,04,05,06}'!$A$52:$A$55</definedName>
    <definedName name="S.26.01.02.03.TLC" localSheetId="30">'S.26.01.{01,02,03,04,05,06}'!$B$52:$B$55</definedName>
    <definedName name="S.26.01.02.03.TT" localSheetId="30">'S.26.01.{01,02,03,04,05,06}'!$C$50</definedName>
    <definedName name="S.26.01.02.03.TTC" localSheetId="30">'S.26.01.{01,02,03,04,05,06}'!$C$51</definedName>
    <definedName name="S.26.01.02.03.Y" localSheetId="30">'S.26.01.{01,02,03,04,05,06}'!$D$52:$E$55</definedName>
    <definedName name="S.26.01.02.03.Z" localSheetId="30">'S.26.01.{01,02,03,04,05,06}'!$A$17:$A$20</definedName>
    <definedName name="S.26.01.02.03.ZHI" localSheetId="30">'S.26.01.{01,02,03,04,05,06}'!$A$20:$D$20</definedName>
    <definedName name="S.26.01.02.TC" localSheetId="30">'S.26.01.{01,02,03,04,05,06}'!$A$9</definedName>
    <definedName name="S.26.01.03" localSheetId="30">'S.26.01.{01,02,03,04,05,06}'!$A$3</definedName>
    <definedName name="S.26.01.03.01" localSheetId="30">'S.26.01.{01,02,03,04,05,06}'!$A$70</definedName>
    <definedName name="S.26.01.03.01.TC" localSheetId="30">'S.26.01.{01,02,03,04,05,06}'!$A$102</definedName>
    <definedName name="S.26.01.03.01.TD" localSheetId="30">'S.26.01.{01,02,03,04,05,06}'!$C$107:$G$130</definedName>
    <definedName name="S.26.01.03.01.TL" localSheetId="30">'S.26.01.{01,02,03,04,05,06}'!$A$107:$A$130</definedName>
    <definedName name="S.26.01.03.01.TLC" localSheetId="30">'S.26.01.{01,02,03,04,05,06}'!$B$107:$B$130</definedName>
    <definedName name="S.26.01.03.01.TT" localSheetId="30">'S.26.01.{01,02,03,04,05,06}'!$C$104:$G$105</definedName>
    <definedName name="S.26.01.03.01.TTC" localSheetId="30">'S.26.01.{01,02,03,04,05,06}'!$C$106:$G$106</definedName>
    <definedName name="S.26.01.03.01.X" localSheetId="30">'S.26.01.{01,02,03,04,05,06}'!$C$131:$G$133</definedName>
    <definedName name="S.26.01.03.01.Y" localSheetId="30">'S.26.01.{01,02,03,04,05,06}'!$H$107:$P$130</definedName>
    <definedName name="S.26.01.03.01.Z" localSheetId="30">'S.26.01.{01,02,03,04,05,06}'!$A$71:$A$76</definedName>
    <definedName name="S.26.01.03.01.ZHI" localSheetId="30">'S.26.01.{01,02,03,04,05,06}'!$A$75:$D$76</definedName>
    <definedName name="S.26.01.03.02" localSheetId="30">'S.26.01.{01,02,03,04,05,06}'!$A$150</definedName>
    <definedName name="S.26.01.03.02.TC" localSheetId="30">'S.26.01.{01,02,03,04,05,06}'!$A$182</definedName>
    <definedName name="S.26.01.03.02.TD" localSheetId="30">'S.26.01.{01,02,03,04,05,06}'!$C$187:$D$210</definedName>
    <definedName name="S.26.01.03.02.TL" localSheetId="30">'S.26.01.{01,02,03,04,05,06}'!$A$187:$A$210</definedName>
    <definedName name="S.26.01.03.02.TLC" localSheetId="30">'S.26.01.{01,02,03,04,05,06}'!$B$187:$B$210</definedName>
    <definedName name="S.26.01.03.02.TT" localSheetId="30">'S.26.01.{01,02,03,04,05,06}'!$C$184:$D$185</definedName>
    <definedName name="S.26.01.03.02.TTC" localSheetId="30">'S.26.01.{01,02,03,04,05,06}'!$C$186:$D$186</definedName>
    <definedName name="S.26.01.03.02.X" localSheetId="30">'S.26.01.{01,02,03,04,05,06}'!$C$211:$D$212</definedName>
    <definedName name="S.26.01.03.02.Y" localSheetId="30">'S.26.01.{01,02,03,04,05,06}'!$E$187:$M$210</definedName>
    <definedName name="S.26.01.03.02.Z" localSheetId="30">'S.26.01.{01,02,03,04,05,06}'!$A$151:$A$156</definedName>
    <definedName name="S.26.01.03.02.ZHI" localSheetId="30">'S.26.01.{01,02,03,04,05,06}'!$A$155:$D$156</definedName>
    <definedName name="S.26.01.03.03" localSheetId="30">'S.26.01.{01,02,03,04,05,06}'!$A$22</definedName>
    <definedName name="S.26.01.03.03.TC" localSheetId="30">'S.26.01.{01,02,03,04,05,06}'!$A$9</definedName>
    <definedName name="S.26.01.03.03.TD" localSheetId="30">'S.26.01.{01,02,03,04,05,06}'!$C$52:$C$55</definedName>
    <definedName name="S.26.01.03.03.TL" localSheetId="30">'S.26.01.{01,02,03,04,05,06}'!$A$52:$A$55</definedName>
    <definedName name="S.26.01.03.03.TLC" localSheetId="30">'S.26.01.{01,02,03,04,05,06}'!$B$52:$B$55</definedName>
    <definedName name="S.26.01.03.03.TT" localSheetId="30">'S.26.01.{01,02,03,04,05,06}'!$C$50</definedName>
    <definedName name="S.26.01.03.03.TTC" localSheetId="30">'S.26.01.{01,02,03,04,05,06}'!$C$51</definedName>
    <definedName name="S.26.01.03.03.Y" localSheetId="30">'S.26.01.{01,02,03,04,05,06}'!$D$52:$E$55</definedName>
    <definedName name="S.26.01.03.03.Z" localSheetId="30">'S.26.01.{01,02,03,04,05,06}'!$A$23:$A$27</definedName>
    <definedName name="S.26.01.03.03.ZHI" localSheetId="30">'S.26.01.{01,02,03,04,05,06}'!$A$26:$D$27</definedName>
    <definedName name="S.26.01.03.TC" localSheetId="30">'S.26.01.{01,02,03,04,05,06}'!$A$9</definedName>
    <definedName name="S.26.01.04" localSheetId="30">'S.26.01.{01,02,03,04,05,06}'!$A$4</definedName>
    <definedName name="S.26.01.04.01" localSheetId="30">'S.26.01.{01,02,03,04,05,06}'!$A$78</definedName>
    <definedName name="S.26.01.04.01.TC" localSheetId="30">'S.26.01.{01,02,03,04,05,06}'!$A$102</definedName>
    <definedName name="S.26.01.04.01.TD" localSheetId="30">'S.26.01.{01,02,03,04,05,06}'!$C$107:$G$130</definedName>
    <definedName name="S.26.01.04.01.TL" localSheetId="30">'S.26.01.{01,02,03,04,05,06}'!$A$107:$A$130</definedName>
    <definedName name="S.26.01.04.01.TLC" localSheetId="30">'S.26.01.{01,02,03,04,05,06}'!$B$107:$B$130</definedName>
    <definedName name="S.26.01.04.01.TT" localSheetId="30">'S.26.01.{01,02,03,04,05,06}'!$C$104:$G$105</definedName>
    <definedName name="S.26.01.04.01.TTC" localSheetId="30">'S.26.01.{01,02,03,04,05,06}'!$C$106:$G$106</definedName>
    <definedName name="S.26.01.04.01.X" localSheetId="30">'S.26.01.{01,02,03,04,05,06}'!$C$131:$G$133</definedName>
    <definedName name="S.26.01.04.01.Y" localSheetId="30">'S.26.01.{01,02,03,04,05,06}'!$H$107:$P$130</definedName>
    <definedName name="S.26.01.04.01.Z" localSheetId="30">'S.26.01.{01,02,03,04,05,06}'!$A$79:$A$85</definedName>
    <definedName name="S.26.01.04.01.ZHI" localSheetId="30">'S.26.01.{01,02,03,04,05,06}'!$A$84:$D$85</definedName>
    <definedName name="S.26.01.04.02" localSheetId="30">'S.26.01.{01,02,03,04,05,06}'!$A$158</definedName>
    <definedName name="S.26.01.04.02.TC" localSheetId="30">'S.26.01.{01,02,03,04,05,06}'!$A$182</definedName>
    <definedName name="S.26.01.04.02.TD" localSheetId="30">'S.26.01.{01,02,03,04,05,06}'!$C$187:$D$210</definedName>
    <definedName name="S.26.01.04.02.TL" localSheetId="30">'S.26.01.{01,02,03,04,05,06}'!$A$187:$A$210</definedName>
    <definedName name="S.26.01.04.02.TLC" localSheetId="30">'S.26.01.{01,02,03,04,05,06}'!$B$187:$B$210</definedName>
    <definedName name="S.26.01.04.02.TT" localSheetId="30">'S.26.01.{01,02,03,04,05,06}'!$C$184:$D$185</definedName>
    <definedName name="S.26.01.04.02.TTC" localSheetId="30">'S.26.01.{01,02,03,04,05,06}'!$C$186:$D$186</definedName>
    <definedName name="S.26.01.04.02.X" localSheetId="30">'S.26.01.{01,02,03,04,05,06}'!$C$211:$D$212</definedName>
    <definedName name="S.26.01.04.02.Y" localSheetId="30">'S.26.01.{01,02,03,04,05,06}'!$E$187:$M$210</definedName>
    <definedName name="S.26.01.04.02.Z" localSheetId="30">'S.26.01.{01,02,03,04,05,06}'!$A$159:$A$165</definedName>
    <definedName name="S.26.01.04.02.ZHI" localSheetId="30">'S.26.01.{01,02,03,04,05,06}'!$A$164:$D$165</definedName>
    <definedName name="S.26.01.04.03" localSheetId="30">'S.26.01.{01,02,03,04,05,06}'!$A$29</definedName>
    <definedName name="S.26.01.04.03.TC" localSheetId="30">'S.26.01.{01,02,03,04,05,06}'!$A$9</definedName>
    <definedName name="S.26.01.04.03.TD" localSheetId="30">'S.26.01.{01,02,03,04,05,06}'!$C$52:$C$55</definedName>
    <definedName name="S.26.01.04.03.TL" localSheetId="30">'S.26.01.{01,02,03,04,05,06}'!$A$52:$A$55</definedName>
    <definedName name="S.26.01.04.03.TLC" localSheetId="30">'S.26.01.{01,02,03,04,05,06}'!$B$52:$B$55</definedName>
    <definedName name="S.26.01.04.03.TT" localSheetId="30">'S.26.01.{01,02,03,04,05,06}'!$C$50</definedName>
    <definedName name="S.26.01.04.03.TTC" localSheetId="30">'S.26.01.{01,02,03,04,05,06}'!$C$51</definedName>
    <definedName name="S.26.01.04.03.Y" localSheetId="30">'S.26.01.{01,02,03,04,05,06}'!$D$52:$E$55</definedName>
    <definedName name="S.26.01.04.03.Z" localSheetId="30">'S.26.01.{01,02,03,04,05,06}'!$A$30:$A$35</definedName>
    <definedName name="S.26.01.04.03.ZHI" localSheetId="30">'S.26.01.{01,02,03,04,05,06}'!$A$34:$D$35</definedName>
    <definedName name="S.26.01.04.TC" localSheetId="30">'S.26.01.{01,02,03,04,05,06}'!$A$9</definedName>
    <definedName name="S.26.01.05" localSheetId="30">'S.26.01.{01,02,03,04,05,06}'!$A$5</definedName>
    <definedName name="S.26.01.05.01" localSheetId="30">'S.26.01.{01,02,03,04,05,06}'!$A$87</definedName>
    <definedName name="S.26.01.05.01.TC" localSheetId="30">'S.26.01.{01,02,03,04,05,06}'!$A$102</definedName>
    <definedName name="S.26.01.05.01.TD" localSheetId="30">'S.26.01.{01,02,03,04,05,06}'!$C$107:$G$130</definedName>
    <definedName name="S.26.01.05.01.TL" localSheetId="30">'S.26.01.{01,02,03,04,05,06}'!$A$107:$A$130</definedName>
    <definedName name="S.26.01.05.01.TLC" localSheetId="30">'S.26.01.{01,02,03,04,05,06}'!$B$107:$B$130</definedName>
    <definedName name="S.26.01.05.01.TT" localSheetId="30">'S.26.01.{01,02,03,04,05,06}'!$C$104:$G$105</definedName>
    <definedName name="S.26.01.05.01.TTC" localSheetId="30">'S.26.01.{01,02,03,04,05,06}'!$C$106:$G$106</definedName>
    <definedName name="S.26.01.05.01.X" localSheetId="30">'S.26.01.{01,02,03,04,05,06}'!$C$131:$G$133</definedName>
    <definedName name="S.26.01.05.01.Y" localSheetId="30">'S.26.01.{01,02,03,04,05,06}'!$H$107:$P$130</definedName>
    <definedName name="S.26.01.05.01.Z" localSheetId="30">'S.26.01.{01,02,03,04,05,06}'!$A$88:$A$92</definedName>
    <definedName name="S.26.01.05.01.ZHI" localSheetId="30">'S.26.01.{01,02,03,04,05,06}'!$A$92:$D$92</definedName>
    <definedName name="S.26.01.05.02" localSheetId="30">'S.26.01.{01,02,03,04,05,06}'!$A$167</definedName>
    <definedName name="S.26.01.05.02.TC" localSheetId="30">'S.26.01.{01,02,03,04,05,06}'!$A$182</definedName>
    <definedName name="S.26.01.05.02.TD" localSheetId="30">'S.26.01.{01,02,03,04,05,06}'!$C$187:$D$210</definedName>
    <definedName name="S.26.01.05.02.TL" localSheetId="30">'S.26.01.{01,02,03,04,05,06}'!$A$187:$A$210</definedName>
    <definedName name="S.26.01.05.02.TLC" localSheetId="30">'S.26.01.{01,02,03,04,05,06}'!$B$187:$B$210</definedName>
    <definedName name="S.26.01.05.02.TT" localSheetId="30">'S.26.01.{01,02,03,04,05,06}'!$C$184:$D$185</definedName>
    <definedName name="S.26.01.05.02.TTC" localSheetId="30">'S.26.01.{01,02,03,04,05,06}'!$C$186:$D$186</definedName>
    <definedName name="S.26.01.05.02.X" localSheetId="30">'S.26.01.{01,02,03,04,05,06}'!$C$211:$D$212</definedName>
    <definedName name="S.26.01.05.02.Y" localSheetId="30">'S.26.01.{01,02,03,04,05,06}'!$E$187:$M$210</definedName>
    <definedName name="S.26.01.05.02.Z" localSheetId="30">'S.26.01.{01,02,03,04,05,06}'!$A$168:$A$172</definedName>
    <definedName name="S.26.01.05.02.ZHI" localSheetId="30">'S.26.01.{01,02,03,04,05,06}'!$A$172:$D$172</definedName>
    <definedName name="S.26.01.05.03" localSheetId="30">'S.26.01.{01,02,03,04,05,06}'!$A$37</definedName>
    <definedName name="S.26.01.05.03.TC" localSheetId="30">'S.26.01.{01,02,03,04,05,06}'!$A$9</definedName>
    <definedName name="S.26.01.05.03.TD" localSheetId="30">'S.26.01.{01,02,03,04,05,06}'!$C$52:$C$55</definedName>
    <definedName name="S.26.01.05.03.TL" localSheetId="30">'S.26.01.{01,02,03,04,05,06}'!$A$52:$A$55</definedName>
    <definedName name="S.26.01.05.03.TLC" localSheetId="30">'S.26.01.{01,02,03,04,05,06}'!$B$52:$B$55</definedName>
    <definedName name="S.26.01.05.03.TT" localSheetId="30">'S.26.01.{01,02,03,04,05,06}'!$C$50</definedName>
    <definedName name="S.26.01.05.03.TTC" localSheetId="30">'S.26.01.{01,02,03,04,05,06}'!$C$51</definedName>
    <definedName name="S.26.01.05.03.Y" localSheetId="30">'S.26.01.{01,02,03,04,05,06}'!$D$52:$E$55</definedName>
    <definedName name="S.26.01.05.03.Z" localSheetId="30">'S.26.01.{01,02,03,04,05,06}'!$A$38:$A$41</definedName>
    <definedName name="S.26.01.05.03.ZHI" localSheetId="30">'S.26.01.{01,02,03,04,05,06}'!$A$41:$D$41</definedName>
    <definedName name="S.26.01.05.TC" localSheetId="30">'S.26.01.{01,02,03,04,05,06}'!$A$9</definedName>
    <definedName name="S.26.01.06" localSheetId="30">'S.26.01.{01,02,03,04,05,06}'!$A$6</definedName>
    <definedName name="S.26.01.06.01" localSheetId="30">'S.26.01.{01,02,03,04,05,06}'!$A$94</definedName>
    <definedName name="S.26.01.06.01.TC" localSheetId="30">'S.26.01.{01,02,03,04,05,06}'!$A$102</definedName>
    <definedName name="S.26.01.06.01.TD" localSheetId="30">'S.26.01.{01,02,03,04,05,06}'!$C$107:$G$130</definedName>
    <definedName name="S.26.01.06.01.TL" localSheetId="30">'S.26.01.{01,02,03,04,05,06}'!$A$107:$A$130</definedName>
    <definedName name="S.26.01.06.01.TLC" localSheetId="30">'S.26.01.{01,02,03,04,05,06}'!$B$107:$B$130</definedName>
    <definedName name="S.26.01.06.01.TT" localSheetId="30">'S.26.01.{01,02,03,04,05,06}'!$C$104:$G$105</definedName>
    <definedName name="S.26.01.06.01.TTC" localSheetId="30">'S.26.01.{01,02,03,04,05,06}'!$C$106:$G$106</definedName>
    <definedName name="S.26.01.06.01.X" localSheetId="30">'S.26.01.{01,02,03,04,05,06}'!$C$131:$G$133</definedName>
    <definedName name="S.26.01.06.01.Y" localSheetId="30">'S.26.01.{01,02,03,04,05,06}'!$H$107:$P$130</definedName>
    <definedName name="S.26.01.06.01.Z" localSheetId="30">'S.26.01.{01,02,03,04,05,06}'!$A$95:$A$100</definedName>
    <definedName name="S.26.01.06.01.ZHI" localSheetId="30">'S.26.01.{01,02,03,04,05,06}'!$A$100:$D$100</definedName>
    <definedName name="S.26.01.06.02" localSheetId="30">'S.26.01.{01,02,03,04,05,06}'!$A$174</definedName>
    <definedName name="S.26.01.06.02.TC" localSheetId="30">'S.26.01.{01,02,03,04,05,06}'!$A$182</definedName>
    <definedName name="S.26.01.06.02.TD" localSheetId="30">'S.26.01.{01,02,03,04,05,06}'!$C$187:$D$210</definedName>
    <definedName name="S.26.01.06.02.TL" localSheetId="30">'S.26.01.{01,02,03,04,05,06}'!$A$187:$A$210</definedName>
    <definedName name="S.26.01.06.02.TLC" localSheetId="30">'S.26.01.{01,02,03,04,05,06}'!$B$187:$B$210</definedName>
    <definedName name="S.26.01.06.02.TT" localSheetId="30">'S.26.01.{01,02,03,04,05,06}'!$C$184:$D$185</definedName>
    <definedName name="S.26.01.06.02.TTC" localSheetId="30">'S.26.01.{01,02,03,04,05,06}'!$C$186:$D$186</definedName>
    <definedName name="S.26.01.06.02.X" localSheetId="30">'S.26.01.{01,02,03,04,05,06}'!$C$211:$D$212</definedName>
    <definedName name="S.26.01.06.02.Y" localSheetId="30">'S.26.01.{01,02,03,04,05,06}'!$E$187:$M$210</definedName>
    <definedName name="S.26.01.06.02.Z" localSheetId="30">'S.26.01.{01,02,03,04,05,06}'!$A$175:$A$180</definedName>
    <definedName name="S.26.01.06.02.ZHI" localSheetId="30">'S.26.01.{01,02,03,04,05,06}'!$A$180:$D$180</definedName>
    <definedName name="S.26.01.06.03" localSheetId="30">'S.26.01.{01,02,03,04,05,06}'!$A$43</definedName>
    <definedName name="S.26.01.06.03.TC" localSheetId="30">'S.26.01.{01,02,03,04,05,06}'!$A$9</definedName>
    <definedName name="S.26.01.06.03.TD" localSheetId="30">'S.26.01.{01,02,03,04,05,06}'!$C$52:$C$55</definedName>
    <definedName name="S.26.01.06.03.TL" localSheetId="30">'S.26.01.{01,02,03,04,05,06}'!$A$52:$A$55</definedName>
    <definedName name="S.26.01.06.03.TLC" localSheetId="30">'S.26.01.{01,02,03,04,05,06}'!$B$52:$B$55</definedName>
    <definedName name="S.26.01.06.03.TT" localSheetId="30">'S.26.01.{01,02,03,04,05,06}'!$C$50</definedName>
    <definedName name="S.26.01.06.03.TTC" localSheetId="30">'S.26.01.{01,02,03,04,05,06}'!$C$51</definedName>
    <definedName name="S.26.01.06.03.Y" localSheetId="30">'S.26.01.{01,02,03,04,05,06}'!$D$52:$E$55</definedName>
    <definedName name="S.26.01.06.03.Z" localSheetId="30">'S.26.01.{01,02,03,04,05,06}'!$A$44:$A$48</definedName>
    <definedName name="S.26.01.06.03.ZHI" localSheetId="30">'S.26.01.{01,02,03,04,05,06}'!$A$48:$D$48</definedName>
    <definedName name="S.26.01.06.TC" localSheetId="30">'S.26.01.{01,02,03,04,05,06}'!$A$9</definedName>
    <definedName name="S.26.02.01" localSheetId="31">'S.26.02.{01,02,03,04,05,06}'!$A$1</definedName>
    <definedName name="S.26.02.01.01" localSheetId="31">'S.26.02.{01,02,03,04,05,06}'!$A$54</definedName>
    <definedName name="S.26.02.01.01.TC" localSheetId="31">'S.26.02.{01,02,03,04,05,06}'!$A$101</definedName>
    <definedName name="S.26.02.01.01.TD" localSheetId="31">'S.26.02.{01,02,03,04,05,06}'!$C$105:$H$120</definedName>
    <definedName name="S.26.02.01.01.TL" localSheetId="31">'S.26.02.{01,02,03,04,05,06}'!$A$105:$A$120</definedName>
    <definedName name="S.26.02.01.01.TLC" localSheetId="31">'S.26.02.{01,02,03,04,05,06}'!$B$105:$B$120</definedName>
    <definedName name="S.26.02.01.01.TT" localSheetId="31">'S.26.02.{01,02,03,04,05,06}'!$C$103:$H$103</definedName>
    <definedName name="S.26.02.01.01.TTC" localSheetId="31">'S.26.02.{01,02,03,04,05,06}'!$C$104:$H$104</definedName>
    <definedName name="S.26.02.01.01.X" localSheetId="31">'S.26.02.{01,02,03,04,05,06}'!$C$121:$H$125</definedName>
    <definedName name="S.26.02.01.01.Y" localSheetId="31">'S.26.02.{01,02,03,04,05,06}'!$I$105:$K$120</definedName>
    <definedName name="S.26.02.01.01.Z" localSheetId="31">'S.26.02.{01,02,03,04,05,06}'!$A$55:$A$59</definedName>
    <definedName name="S.26.02.01.01.ZHI" localSheetId="31">'S.26.02.{01,02,03,04,05,06}'!$A$59:$D$59</definedName>
    <definedName name="S.26.02.01.02" localSheetId="31">'S.26.02.{01,02,03,04,05,06}'!$A$11</definedName>
    <definedName name="S.26.02.01.02.TC" localSheetId="31">'S.26.02.{01,02,03,04,05,06}'!$A$9</definedName>
    <definedName name="S.26.02.01.02.TD" localSheetId="31">'S.26.02.{01,02,03,04,05,06}'!$C$52:$C$52</definedName>
    <definedName name="S.26.02.01.02.TL" localSheetId="31">'S.26.02.{01,02,03,04,05,06}'!$A$52:$A$52</definedName>
    <definedName name="S.26.02.01.02.TLC" localSheetId="31">'S.26.02.{01,02,03,04,05,06}'!$B$52:$B$52</definedName>
    <definedName name="S.26.02.01.02.TT" localSheetId="31">'S.26.02.{01,02,03,04,05,06}'!$C$50</definedName>
    <definedName name="S.26.02.01.02.TTC" localSheetId="31">'S.26.02.{01,02,03,04,05,06}'!$C$51</definedName>
    <definedName name="S.26.02.01.02.Y" localSheetId="31">'S.26.02.{01,02,03,04,05,06}'!$D$52:$E$52</definedName>
    <definedName name="S.26.02.01.02.Z" localSheetId="31">'S.26.02.{01,02,03,04,05,06}'!$A$12:$A$14</definedName>
    <definedName name="S.26.02.01.02.ZHI" localSheetId="31">'S.26.02.{01,02,03,04,05,06}'!$A$14:$D$14</definedName>
    <definedName name="S.26.02.01.TC" localSheetId="31">'S.26.02.{01,02,03,04,05,06}'!$A$9</definedName>
    <definedName name="S.26.02.02" localSheetId="31">'S.26.02.{01,02,03,04,05,06}'!$A$2</definedName>
    <definedName name="S.26.02.02.01" localSheetId="31">'S.26.02.{01,02,03,04,05,06}'!$A$61</definedName>
    <definedName name="S.26.02.02.01.TC" localSheetId="31">'S.26.02.{01,02,03,04,05,06}'!$A$101</definedName>
    <definedName name="S.26.02.02.01.TD" localSheetId="31">'S.26.02.{01,02,03,04,05,06}'!$C$105:$H$120</definedName>
    <definedName name="S.26.02.02.01.TL" localSheetId="31">'S.26.02.{01,02,03,04,05,06}'!$A$105:$A$120</definedName>
    <definedName name="S.26.02.02.01.TLC" localSheetId="31">'S.26.02.{01,02,03,04,05,06}'!$B$105:$B$120</definedName>
    <definedName name="S.26.02.02.01.TT" localSheetId="31">'S.26.02.{01,02,03,04,05,06}'!$C$103:$H$103</definedName>
    <definedName name="S.26.02.02.01.TTC" localSheetId="31">'S.26.02.{01,02,03,04,05,06}'!$C$104:$H$104</definedName>
    <definedName name="S.26.02.02.01.X" localSheetId="31">'S.26.02.{01,02,03,04,05,06}'!$C$121:$H$125</definedName>
    <definedName name="S.26.02.02.01.Y" localSheetId="31">'S.26.02.{01,02,03,04,05,06}'!$I$105:$K$120</definedName>
    <definedName name="S.26.02.02.01.Z" localSheetId="31">'S.26.02.{01,02,03,04,05,06}'!$A$62:$A$67</definedName>
    <definedName name="S.26.02.02.01.ZHI" localSheetId="31">'S.26.02.{01,02,03,04,05,06}'!$A$67:$D$67</definedName>
    <definedName name="S.26.02.02.02" localSheetId="31">'S.26.02.{01,02,03,04,05,06}'!$A$16</definedName>
    <definedName name="S.26.02.02.02.TC" localSheetId="31">'S.26.02.{01,02,03,04,05,06}'!$A$9</definedName>
    <definedName name="S.26.02.02.02.TD" localSheetId="31">'S.26.02.{01,02,03,04,05,06}'!$C$52:$C$52</definedName>
    <definedName name="S.26.02.02.02.TL" localSheetId="31">'S.26.02.{01,02,03,04,05,06}'!$A$52:$A$52</definedName>
    <definedName name="S.26.02.02.02.TLC" localSheetId="31">'S.26.02.{01,02,03,04,05,06}'!$B$52:$B$52</definedName>
    <definedName name="S.26.02.02.02.TT" localSheetId="31">'S.26.02.{01,02,03,04,05,06}'!$C$50</definedName>
    <definedName name="S.26.02.02.02.TTC" localSheetId="31">'S.26.02.{01,02,03,04,05,06}'!$C$51</definedName>
    <definedName name="S.26.02.02.02.Y" localSheetId="31">'S.26.02.{01,02,03,04,05,06}'!$D$52:$E$52</definedName>
    <definedName name="S.26.02.02.02.Z" localSheetId="31">'S.26.02.{01,02,03,04,05,06}'!$A$17:$A$20</definedName>
    <definedName name="S.26.02.02.02.ZHI" localSheetId="31">'S.26.02.{01,02,03,04,05,06}'!$A$20:$D$20</definedName>
    <definedName name="S.26.02.02.TC" localSheetId="31">'S.26.02.{01,02,03,04,05,06}'!$A$9</definedName>
    <definedName name="S.26.02.03" localSheetId="31">'S.26.02.{01,02,03,04,05,06}'!$A$3</definedName>
    <definedName name="S.26.02.03.01" localSheetId="31">'S.26.02.{01,02,03,04,05,06}'!$A$69</definedName>
    <definedName name="S.26.02.03.01.TC" localSheetId="31">'S.26.02.{01,02,03,04,05,06}'!$A$101</definedName>
    <definedName name="S.26.02.03.01.TD" localSheetId="31">'S.26.02.{01,02,03,04,05,06}'!$C$105:$H$120</definedName>
    <definedName name="S.26.02.03.01.TL" localSheetId="31">'S.26.02.{01,02,03,04,05,06}'!$A$105:$A$120</definedName>
    <definedName name="S.26.02.03.01.TLC" localSheetId="31">'S.26.02.{01,02,03,04,05,06}'!$B$105:$B$120</definedName>
    <definedName name="S.26.02.03.01.TT" localSheetId="31">'S.26.02.{01,02,03,04,05,06}'!$C$103:$H$103</definedName>
    <definedName name="S.26.02.03.01.TTC" localSheetId="31">'S.26.02.{01,02,03,04,05,06}'!$C$104:$H$104</definedName>
    <definedName name="S.26.02.03.01.X" localSheetId="31">'S.26.02.{01,02,03,04,05,06}'!$C$121:$H$125</definedName>
    <definedName name="S.26.02.03.01.Y" localSheetId="31">'S.26.02.{01,02,03,04,05,06}'!$I$105:$K$120</definedName>
    <definedName name="S.26.02.03.01.Z" localSheetId="31">'S.26.02.{01,02,03,04,05,06}'!$A$70:$A$75</definedName>
    <definedName name="S.26.02.03.01.ZHI" localSheetId="31">'S.26.02.{01,02,03,04,05,06}'!$A$74:$D$75</definedName>
    <definedName name="S.26.02.03.02" localSheetId="31">'S.26.02.{01,02,03,04,05,06}'!$A$22</definedName>
    <definedName name="S.26.02.03.02.TC" localSheetId="31">'S.26.02.{01,02,03,04,05,06}'!$A$9</definedName>
    <definedName name="S.26.02.03.02.TD" localSheetId="31">'S.26.02.{01,02,03,04,05,06}'!$C$52:$C$52</definedName>
    <definedName name="S.26.02.03.02.TL" localSheetId="31">'S.26.02.{01,02,03,04,05,06}'!$A$52:$A$52</definedName>
    <definedName name="S.26.02.03.02.TLC" localSheetId="31">'S.26.02.{01,02,03,04,05,06}'!$B$52:$B$52</definedName>
    <definedName name="S.26.02.03.02.TT" localSheetId="31">'S.26.02.{01,02,03,04,05,06}'!$C$50</definedName>
    <definedName name="S.26.02.03.02.TTC" localSheetId="31">'S.26.02.{01,02,03,04,05,06}'!$C$51</definedName>
    <definedName name="S.26.02.03.02.Y" localSheetId="31">'S.26.02.{01,02,03,04,05,06}'!$D$52:$E$52</definedName>
    <definedName name="S.26.02.03.02.Z" localSheetId="31">'S.26.02.{01,02,03,04,05,06}'!$A$23:$A$27</definedName>
    <definedName name="S.26.02.03.02.ZHI" localSheetId="31">'S.26.02.{01,02,03,04,05,06}'!$A$26:$D$27</definedName>
    <definedName name="S.26.02.03.TC" localSheetId="31">'S.26.02.{01,02,03,04,05,06}'!$A$9</definedName>
    <definedName name="S.26.02.04" localSheetId="31">'S.26.02.{01,02,03,04,05,06}'!$A$4</definedName>
    <definedName name="S.26.02.04.01" localSheetId="31">'S.26.02.{01,02,03,04,05,06}'!$A$77</definedName>
    <definedName name="S.26.02.04.01.TC" localSheetId="31">'S.26.02.{01,02,03,04,05,06}'!$A$101</definedName>
    <definedName name="S.26.02.04.01.TD" localSheetId="31">'S.26.02.{01,02,03,04,05,06}'!$C$105:$H$120</definedName>
    <definedName name="S.26.02.04.01.TL" localSheetId="31">'S.26.02.{01,02,03,04,05,06}'!$A$105:$A$120</definedName>
    <definedName name="S.26.02.04.01.TLC" localSheetId="31">'S.26.02.{01,02,03,04,05,06}'!$B$105:$B$120</definedName>
    <definedName name="S.26.02.04.01.TT" localSheetId="31">'S.26.02.{01,02,03,04,05,06}'!$C$103:$H$103</definedName>
    <definedName name="S.26.02.04.01.TTC" localSheetId="31">'S.26.02.{01,02,03,04,05,06}'!$C$104:$H$104</definedName>
    <definedName name="S.26.02.04.01.X" localSheetId="31">'S.26.02.{01,02,03,04,05,06}'!$C$121:$H$125</definedName>
    <definedName name="S.26.02.04.01.Y" localSheetId="31">'S.26.02.{01,02,03,04,05,06}'!$I$105:$K$120</definedName>
    <definedName name="S.26.02.04.01.Z" localSheetId="31">'S.26.02.{01,02,03,04,05,06}'!$A$78:$A$84</definedName>
    <definedName name="S.26.02.04.01.ZHI" localSheetId="31">'S.26.02.{01,02,03,04,05,06}'!$A$83:$D$84</definedName>
    <definedName name="S.26.02.04.02" localSheetId="31">'S.26.02.{01,02,03,04,05,06}'!$A$29</definedName>
    <definedName name="S.26.02.04.02.TC" localSheetId="31">'S.26.02.{01,02,03,04,05,06}'!$A$9</definedName>
    <definedName name="S.26.02.04.02.TD" localSheetId="31">'S.26.02.{01,02,03,04,05,06}'!$C$52:$C$52</definedName>
    <definedName name="S.26.02.04.02.TL" localSheetId="31">'S.26.02.{01,02,03,04,05,06}'!$A$52:$A$52</definedName>
    <definedName name="S.26.02.04.02.TLC" localSheetId="31">'S.26.02.{01,02,03,04,05,06}'!$B$52:$B$52</definedName>
    <definedName name="S.26.02.04.02.TT" localSheetId="31">'S.26.02.{01,02,03,04,05,06}'!$C$50</definedName>
    <definedName name="S.26.02.04.02.TTC" localSheetId="31">'S.26.02.{01,02,03,04,05,06}'!$C$51</definedName>
    <definedName name="S.26.02.04.02.Y" localSheetId="31">'S.26.02.{01,02,03,04,05,06}'!$D$52:$E$52</definedName>
    <definedName name="S.26.02.04.02.Z" localSheetId="31">'S.26.02.{01,02,03,04,05,06}'!$A$30:$A$35</definedName>
    <definedName name="S.26.02.04.02.ZHI" localSheetId="31">'S.26.02.{01,02,03,04,05,06}'!$A$34:$D$35</definedName>
    <definedName name="S.26.02.04.TC" localSheetId="31">'S.26.02.{01,02,03,04,05,06}'!$A$9</definedName>
    <definedName name="S.26.02.05" localSheetId="31">'S.26.02.{01,02,03,04,05,06}'!$A$5</definedName>
    <definedName name="S.26.02.05.01" localSheetId="31">'S.26.02.{01,02,03,04,05,06}'!$A$86</definedName>
    <definedName name="S.26.02.05.01.TC" localSheetId="31">'S.26.02.{01,02,03,04,05,06}'!$A$101</definedName>
    <definedName name="S.26.02.05.01.TD" localSheetId="31">'S.26.02.{01,02,03,04,05,06}'!$C$105:$H$120</definedName>
    <definedName name="S.26.02.05.01.TL" localSheetId="31">'S.26.02.{01,02,03,04,05,06}'!$A$105:$A$120</definedName>
    <definedName name="S.26.02.05.01.TLC" localSheetId="31">'S.26.02.{01,02,03,04,05,06}'!$B$105:$B$120</definedName>
    <definedName name="S.26.02.05.01.TT" localSheetId="31">'S.26.02.{01,02,03,04,05,06}'!$C$103:$H$103</definedName>
    <definedName name="S.26.02.05.01.TTC" localSheetId="31">'S.26.02.{01,02,03,04,05,06}'!$C$104:$H$104</definedName>
    <definedName name="S.26.02.05.01.X" localSheetId="31">'S.26.02.{01,02,03,04,05,06}'!$C$121:$H$125</definedName>
    <definedName name="S.26.02.05.01.Y" localSheetId="31">'S.26.02.{01,02,03,04,05,06}'!$I$105:$K$120</definedName>
    <definedName name="S.26.02.05.01.Z" localSheetId="31">'S.26.02.{01,02,03,04,05,06}'!$A$87:$A$91</definedName>
    <definedName name="S.26.02.05.01.ZHI" localSheetId="31">'S.26.02.{01,02,03,04,05,06}'!$A$91:$D$91</definedName>
    <definedName name="S.26.02.05.02" localSheetId="31">'S.26.02.{01,02,03,04,05,06}'!$A$37</definedName>
    <definedName name="S.26.02.05.02.TC" localSheetId="31">'S.26.02.{01,02,03,04,05,06}'!$A$9</definedName>
    <definedName name="S.26.02.05.02.TD" localSheetId="31">'S.26.02.{01,02,03,04,05,06}'!$C$52:$C$52</definedName>
    <definedName name="S.26.02.05.02.TL" localSheetId="31">'S.26.02.{01,02,03,04,05,06}'!$A$52:$A$52</definedName>
    <definedName name="S.26.02.05.02.TLC" localSheetId="31">'S.26.02.{01,02,03,04,05,06}'!$B$52:$B$52</definedName>
    <definedName name="S.26.02.05.02.TT" localSheetId="31">'S.26.02.{01,02,03,04,05,06}'!$C$50</definedName>
    <definedName name="S.26.02.05.02.TTC" localSheetId="31">'S.26.02.{01,02,03,04,05,06}'!$C$51</definedName>
    <definedName name="S.26.02.05.02.Y" localSheetId="31">'S.26.02.{01,02,03,04,05,06}'!$D$52:$E$52</definedName>
    <definedName name="S.26.02.05.02.Z" localSheetId="31">'S.26.02.{01,02,03,04,05,06}'!$A$38:$A$41</definedName>
    <definedName name="S.26.02.05.02.ZHI" localSheetId="31">'S.26.02.{01,02,03,04,05,06}'!$A$41:$D$41</definedName>
    <definedName name="S.26.02.05.TC" localSheetId="31">'S.26.02.{01,02,03,04,05,06}'!$A$9</definedName>
    <definedName name="S.26.02.06" localSheetId="31">'S.26.02.{01,02,03,04,05,06}'!$A$6</definedName>
    <definedName name="S.26.02.06.01" localSheetId="31">'S.26.02.{01,02,03,04,05,06}'!$A$93</definedName>
    <definedName name="S.26.02.06.01.TC" localSheetId="31">'S.26.02.{01,02,03,04,05,06}'!$A$101</definedName>
    <definedName name="S.26.02.06.01.TD" localSheetId="31">'S.26.02.{01,02,03,04,05,06}'!$C$105:$H$120</definedName>
    <definedName name="S.26.02.06.01.TL" localSheetId="31">'S.26.02.{01,02,03,04,05,06}'!$A$105:$A$120</definedName>
    <definedName name="S.26.02.06.01.TLC" localSheetId="31">'S.26.02.{01,02,03,04,05,06}'!$B$105:$B$120</definedName>
    <definedName name="S.26.02.06.01.TT" localSheetId="31">'S.26.02.{01,02,03,04,05,06}'!$C$103:$H$103</definedName>
    <definedName name="S.26.02.06.01.TTC" localSheetId="31">'S.26.02.{01,02,03,04,05,06}'!$C$104:$H$104</definedName>
    <definedName name="S.26.02.06.01.X" localSheetId="31">'S.26.02.{01,02,03,04,05,06}'!$C$121:$H$125</definedName>
    <definedName name="S.26.02.06.01.Y" localSheetId="31">'S.26.02.{01,02,03,04,05,06}'!$I$105:$K$120</definedName>
    <definedName name="S.26.02.06.01.Z" localSheetId="31">'S.26.02.{01,02,03,04,05,06}'!$A$94:$A$99</definedName>
    <definedName name="S.26.02.06.01.ZHI" localSheetId="31">'S.26.02.{01,02,03,04,05,06}'!$A$99:$D$99</definedName>
    <definedName name="S.26.02.06.02" localSheetId="31">'S.26.02.{01,02,03,04,05,06}'!$A$43</definedName>
    <definedName name="S.26.02.06.02.TC" localSheetId="31">'S.26.02.{01,02,03,04,05,06}'!$A$9</definedName>
    <definedName name="S.26.02.06.02.TD" localSheetId="31">'S.26.02.{01,02,03,04,05,06}'!$C$52:$C$52</definedName>
    <definedName name="S.26.02.06.02.TL" localSheetId="31">'S.26.02.{01,02,03,04,05,06}'!$A$52:$A$52</definedName>
    <definedName name="S.26.02.06.02.TLC" localSheetId="31">'S.26.02.{01,02,03,04,05,06}'!$B$52:$B$52</definedName>
    <definedName name="S.26.02.06.02.TT" localSheetId="31">'S.26.02.{01,02,03,04,05,06}'!$C$50</definedName>
    <definedName name="S.26.02.06.02.TTC" localSheetId="31">'S.26.02.{01,02,03,04,05,06}'!$C$51</definedName>
    <definedName name="S.26.02.06.02.Y" localSheetId="31">'S.26.02.{01,02,03,04,05,06}'!$D$52:$E$52</definedName>
    <definedName name="S.26.02.06.02.Z" localSheetId="31">'S.26.02.{01,02,03,04,05,06}'!$A$44:$A$48</definedName>
    <definedName name="S.26.02.06.02.ZHI" localSheetId="31">'S.26.02.{01,02,03,04,05,06}'!$A$48:$D$48</definedName>
    <definedName name="S.26.02.06.TC" localSheetId="31">'S.26.02.{01,02,03,04,05,06}'!$A$9</definedName>
    <definedName name="S.26.03.01" localSheetId="32">'S.26.03.{01,02,03,04,05,06}'!$A$1</definedName>
    <definedName name="S.26.03.01.01" localSheetId="32">'S.26.03.{01,02,03,04,05,06}'!$A$59</definedName>
    <definedName name="S.26.03.01.01.TC" localSheetId="32">'S.26.03.{01,02,03,04,05,06}'!$A$106</definedName>
    <definedName name="S.26.03.01.01.TD" localSheetId="32">'S.26.03.{01,02,03,04,05,06}'!$C$111:$I$122</definedName>
    <definedName name="S.26.03.01.01.TL" localSheetId="32">'S.26.03.{01,02,03,04,05,06}'!$A$111:$A$122</definedName>
    <definedName name="S.26.03.01.01.TLC" localSheetId="32">'S.26.03.{01,02,03,04,05,06}'!$B$111:$B$122</definedName>
    <definedName name="S.26.03.01.01.TT" localSheetId="32">'S.26.03.{01,02,03,04,05,06}'!$C$108:$I$109</definedName>
    <definedName name="S.26.03.01.01.TTC" localSheetId="32">'S.26.03.{01,02,03,04,05,06}'!$C$110:$I$110</definedName>
    <definedName name="S.26.03.01.01.X" localSheetId="32">'S.26.03.{01,02,03,04,05,06}'!$C$123:$I$129</definedName>
    <definedName name="S.26.03.01.01.Y" localSheetId="32">'S.26.03.{01,02,03,04,05,06}'!$J$111:$K$122</definedName>
    <definedName name="S.26.03.01.01.Z" localSheetId="32">'S.26.03.{01,02,03,04,05,06}'!$A$60:$A$64</definedName>
    <definedName name="S.26.03.01.01.ZHI" localSheetId="32">'S.26.03.{01,02,03,04,05,06}'!$A$64:$D$64</definedName>
    <definedName name="S.26.03.01.02" localSheetId="32">'S.26.03.{01,02,03,04,05,06}'!$A$130</definedName>
    <definedName name="S.26.03.01.02.TC" localSheetId="32">'S.26.03.{01,02,03,04,05,06}'!$A$170</definedName>
    <definedName name="S.26.03.01.02.TD" localSheetId="32">'S.26.03.{01,02,03,04,05,06}'!$C$174</definedName>
    <definedName name="S.26.03.01.02.TL" localSheetId="32">'S.26.03.{01,02,03,04,05,06}'!$A$174</definedName>
    <definedName name="S.26.03.01.02.TLC" localSheetId="32">'S.26.03.{01,02,03,04,05,06}'!$B$174</definedName>
    <definedName name="S.26.03.01.02.TT" localSheetId="32">'S.26.03.{01,02,03,04,05,06}'!$C$172</definedName>
    <definedName name="S.26.03.01.02.TTC" localSheetId="32">'S.26.03.{01,02,03,04,05,06}'!$C$173</definedName>
    <definedName name="S.26.03.01.02.X" localSheetId="32">'S.26.03.{01,02,03,04,05,06}'!$C$175</definedName>
    <definedName name="S.26.03.01.02.Y" localSheetId="32">'S.26.03.{01,02,03,04,05,06}'!$D$174:$G$174</definedName>
    <definedName name="S.26.03.01.02.Z" localSheetId="32">'S.26.03.{01,02,03,04,05,06}'!$A$131:$A$133</definedName>
    <definedName name="S.26.03.01.02.ZHI" localSheetId="32">'S.26.03.{01,02,03,04,05,06}'!$A$133:$D$133</definedName>
    <definedName name="S.26.03.01.03" localSheetId="32">'S.26.03.{01,02,03,04,05,06}'!$A$11</definedName>
    <definedName name="S.26.03.01.03.TC" localSheetId="32">'S.26.03.{01,02,03,04,05,06}'!$A$9</definedName>
    <definedName name="S.26.03.01.03.TD" localSheetId="32">'S.26.03.{01,02,03,04,05,06}'!$C$52:$C$57</definedName>
    <definedName name="S.26.03.01.03.TL" localSheetId="32">'S.26.03.{01,02,03,04,05,06}'!$A$52:$A$57</definedName>
    <definedName name="S.26.03.01.03.TLC" localSheetId="32">'S.26.03.{01,02,03,04,05,06}'!$B$52:$B$57</definedName>
    <definedName name="S.26.03.01.03.TT" localSheetId="32">'S.26.03.{01,02,03,04,05,06}'!$C$50</definedName>
    <definedName name="S.26.03.01.03.TTC" localSheetId="32">'S.26.03.{01,02,03,04,05,06}'!$C$51</definedName>
    <definedName name="S.26.03.01.03.Y" localSheetId="32">'S.26.03.{01,02,03,04,05,06}'!$D$52:$E$57</definedName>
    <definedName name="S.26.03.01.03.Z" localSheetId="32">'S.26.03.{01,02,03,04,05,06}'!$A$12:$A$14</definedName>
    <definedName name="S.26.03.01.03.ZHI" localSheetId="32">'S.26.03.{01,02,03,04,05,06}'!$A$14:$D$14</definedName>
    <definedName name="S.26.03.01.TC" localSheetId="32">'S.26.03.{01,02,03,04,05,06}'!$A$9</definedName>
    <definedName name="S.26.03.02" localSheetId="32">'S.26.03.{01,02,03,04,05,06}'!$A$2</definedName>
    <definedName name="S.26.03.02.01" localSheetId="32">'S.26.03.{01,02,03,04,05,06}'!$A$66</definedName>
    <definedName name="S.26.03.02.01.TC" localSheetId="32">'S.26.03.{01,02,03,04,05,06}'!$A$106</definedName>
    <definedName name="S.26.03.02.01.TD" localSheetId="32">'S.26.03.{01,02,03,04,05,06}'!$C$111:$I$122</definedName>
    <definedName name="S.26.03.02.01.TL" localSheetId="32">'S.26.03.{01,02,03,04,05,06}'!$A$111:$A$122</definedName>
    <definedName name="S.26.03.02.01.TLC" localSheetId="32">'S.26.03.{01,02,03,04,05,06}'!$B$111:$B$122</definedName>
    <definedName name="S.26.03.02.01.TT" localSheetId="32">'S.26.03.{01,02,03,04,05,06}'!$C$108:$I$109</definedName>
    <definedName name="S.26.03.02.01.TTC" localSheetId="32">'S.26.03.{01,02,03,04,05,06}'!$C$110:$I$110</definedName>
    <definedName name="S.26.03.02.01.X" localSheetId="32">'S.26.03.{01,02,03,04,05,06}'!$C$123:$I$129</definedName>
    <definedName name="S.26.03.02.01.Y" localSheetId="32">'S.26.03.{01,02,03,04,05,06}'!$J$111:$K$122</definedName>
    <definedName name="S.26.03.02.01.Z" localSheetId="32">'S.26.03.{01,02,03,04,05,06}'!$A$67:$A$72</definedName>
    <definedName name="S.26.03.02.01.ZHI" localSheetId="32">'S.26.03.{01,02,03,04,05,06}'!$A$72:$D$72</definedName>
    <definedName name="S.26.03.02.02" localSheetId="32">'S.26.03.{01,02,03,04,05,06}'!$A$136</definedName>
    <definedName name="S.26.03.02.02.TC" localSheetId="32">'S.26.03.{01,02,03,04,05,06}'!$A$170</definedName>
    <definedName name="S.26.03.02.02.TD" localSheetId="32">'S.26.03.{01,02,03,04,05,06}'!$C$174</definedName>
    <definedName name="S.26.03.02.02.TL" localSheetId="32">'S.26.03.{01,02,03,04,05,06}'!$A$174</definedName>
    <definedName name="S.26.03.02.02.TLC" localSheetId="32">'S.26.03.{01,02,03,04,05,06}'!$B$174</definedName>
    <definedName name="S.26.03.02.02.TT" localSheetId="32">'S.26.03.{01,02,03,04,05,06}'!$C$172</definedName>
    <definedName name="S.26.03.02.02.TTC" localSheetId="32">'S.26.03.{01,02,03,04,05,06}'!$C$173</definedName>
    <definedName name="S.26.03.02.02.X" localSheetId="32">'S.26.03.{01,02,03,04,05,06}'!$C$175</definedName>
    <definedName name="S.26.03.02.02.Y" localSheetId="32">'S.26.03.{01,02,03,04,05,06}'!$D$174:$G$174</definedName>
    <definedName name="S.26.03.02.02.Z" localSheetId="32">'S.26.03.{01,02,03,04,05,06}'!$A$137:$A$140</definedName>
    <definedName name="S.26.03.02.02.ZHI" localSheetId="32">'S.26.03.{01,02,03,04,05,06}'!$A$140:$D$140</definedName>
    <definedName name="S.26.03.02.03" localSheetId="32">'S.26.03.{01,02,03,04,05,06}'!$A$16</definedName>
    <definedName name="S.26.03.02.03.TC" localSheetId="32">'S.26.03.{01,02,03,04,05,06}'!$A$9</definedName>
    <definedName name="S.26.03.02.03.TD" localSheetId="32">'S.26.03.{01,02,03,04,05,06}'!$C$52:$C$57</definedName>
    <definedName name="S.26.03.02.03.TL" localSheetId="32">'S.26.03.{01,02,03,04,05,06}'!$A$52:$A$57</definedName>
    <definedName name="S.26.03.02.03.TLC" localSheetId="32">'S.26.03.{01,02,03,04,05,06}'!$B$52:$B$57</definedName>
    <definedName name="S.26.03.02.03.TT" localSheetId="32">'S.26.03.{01,02,03,04,05,06}'!$C$50</definedName>
    <definedName name="S.26.03.02.03.TTC" localSheetId="32">'S.26.03.{01,02,03,04,05,06}'!$C$51</definedName>
    <definedName name="S.26.03.02.03.Y" localSheetId="32">'S.26.03.{01,02,03,04,05,06}'!$D$52:$E$57</definedName>
    <definedName name="S.26.03.02.03.Z" localSheetId="32">'S.26.03.{01,02,03,04,05,06}'!$A$17:$A$20</definedName>
    <definedName name="S.26.03.02.03.ZHI" localSheetId="32">'S.26.03.{01,02,03,04,05,06}'!$A$20:$D$20</definedName>
    <definedName name="S.26.03.02.TC" localSheetId="32">'S.26.03.{01,02,03,04,05,06}'!$A$9</definedName>
    <definedName name="S.26.03.03" localSheetId="32">'S.26.03.{01,02,03,04,05,06}'!$A$3</definedName>
    <definedName name="S.26.03.03.01" localSheetId="32">'S.26.03.{01,02,03,04,05,06}'!$A$74</definedName>
    <definedName name="S.26.03.03.01.TC" localSheetId="32">'S.26.03.{01,02,03,04,05,06}'!$A$106</definedName>
    <definedName name="S.26.03.03.01.TD" localSheetId="32">'S.26.03.{01,02,03,04,05,06}'!$C$111:$I$122</definedName>
    <definedName name="S.26.03.03.01.TL" localSheetId="32">'S.26.03.{01,02,03,04,05,06}'!$A$111:$A$122</definedName>
    <definedName name="S.26.03.03.01.TLC" localSheetId="32">'S.26.03.{01,02,03,04,05,06}'!$B$111:$B$122</definedName>
    <definedName name="S.26.03.03.01.TT" localSheetId="32">'S.26.03.{01,02,03,04,05,06}'!$C$108:$I$109</definedName>
    <definedName name="S.26.03.03.01.TTC" localSheetId="32">'S.26.03.{01,02,03,04,05,06}'!$C$110:$I$110</definedName>
    <definedName name="S.26.03.03.01.X" localSheetId="32">'S.26.03.{01,02,03,04,05,06}'!$C$123:$I$129</definedName>
    <definedName name="S.26.03.03.01.Y" localSheetId="32">'S.26.03.{01,02,03,04,05,06}'!$J$111:$K$122</definedName>
    <definedName name="S.26.03.03.01.Z" localSheetId="32">'S.26.03.{01,02,03,04,05,06}'!$A$75:$A$80</definedName>
    <definedName name="S.26.03.03.01.ZHI" localSheetId="32">'S.26.03.{01,02,03,04,05,06}'!$A$79:$D$80</definedName>
    <definedName name="S.26.03.03.02" localSheetId="32">'S.26.03.{01,02,03,04,05,06}'!$A$142</definedName>
    <definedName name="S.26.03.03.02.TC" localSheetId="32">'S.26.03.{01,02,03,04,05,06}'!$A$170</definedName>
    <definedName name="S.26.03.03.02.TD" localSheetId="32">'S.26.03.{01,02,03,04,05,06}'!$C$174</definedName>
    <definedName name="S.26.03.03.02.TL" localSheetId="32">'S.26.03.{01,02,03,04,05,06}'!$A$174</definedName>
    <definedName name="S.26.03.03.02.TLC" localSheetId="32">'S.26.03.{01,02,03,04,05,06}'!$B$174</definedName>
    <definedName name="S.26.03.03.02.TT" localSheetId="32">'S.26.03.{01,02,03,04,05,06}'!$C$172</definedName>
    <definedName name="S.26.03.03.02.TTC" localSheetId="32">'S.26.03.{01,02,03,04,05,06}'!$C$173</definedName>
    <definedName name="S.26.03.03.02.X" localSheetId="32">'S.26.03.{01,02,03,04,05,06}'!$C$175</definedName>
    <definedName name="S.26.03.03.02.Y" localSheetId="32">'S.26.03.{01,02,03,04,05,06}'!$D$174:$G$174</definedName>
    <definedName name="S.26.03.03.02.Z" localSheetId="32">'S.26.03.{01,02,03,04,05,06}'!$A$143:$A$147</definedName>
    <definedName name="S.26.03.03.02.ZHI" localSheetId="32">'S.26.03.{01,02,03,04,05,06}'!$A$146:$D$147</definedName>
    <definedName name="S.26.03.03.03" localSheetId="32">'S.26.03.{01,02,03,04,05,06}'!$A$22</definedName>
    <definedName name="S.26.03.03.03.TC" localSheetId="32">'S.26.03.{01,02,03,04,05,06}'!$A$9</definedName>
    <definedName name="S.26.03.03.03.TD" localSheetId="32">'S.26.03.{01,02,03,04,05,06}'!$C$52:$C$57</definedName>
    <definedName name="S.26.03.03.03.TL" localSheetId="32">'S.26.03.{01,02,03,04,05,06}'!$A$52:$A$57</definedName>
    <definedName name="S.26.03.03.03.TLC" localSheetId="32">'S.26.03.{01,02,03,04,05,06}'!$B$52:$B$57</definedName>
    <definedName name="S.26.03.03.03.TT" localSheetId="32">'S.26.03.{01,02,03,04,05,06}'!$C$50</definedName>
    <definedName name="S.26.03.03.03.TTC" localSheetId="32">'S.26.03.{01,02,03,04,05,06}'!$C$51</definedName>
    <definedName name="S.26.03.03.03.Y" localSheetId="32">'S.26.03.{01,02,03,04,05,06}'!$D$52:$E$57</definedName>
    <definedName name="S.26.03.03.03.Z" localSheetId="32">'S.26.03.{01,02,03,04,05,06}'!$A$23:$A$27</definedName>
    <definedName name="S.26.03.03.03.ZHI" localSheetId="32">'S.26.03.{01,02,03,04,05,06}'!$A$26:$D$27</definedName>
    <definedName name="S.26.03.03.TC" localSheetId="32">'S.26.03.{01,02,03,04,05,06}'!$A$9</definedName>
    <definedName name="S.26.03.04" localSheetId="32">'S.26.03.{01,02,03,04,05,06}'!$A$4</definedName>
    <definedName name="S.26.03.04.01" localSheetId="32">'S.26.03.{01,02,03,04,05,06}'!$A$82</definedName>
    <definedName name="S.26.03.04.01.TC" localSheetId="32">'S.26.03.{01,02,03,04,05,06}'!$A$106</definedName>
    <definedName name="S.26.03.04.01.TD" localSheetId="32">'S.26.03.{01,02,03,04,05,06}'!$C$111:$I$122</definedName>
    <definedName name="S.26.03.04.01.TL" localSheetId="32">'S.26.03.{01,02,03,04,05,06}'!$A$111:$A$122</definedName>
    <definedName name="S.26.03.04.01.TLC" localSheetId="32">'S.26.03.{01,02,03,04,05,06}'!$B$111:$B$122</definedName>
    <definedName name="S.26.03.04.01.TT" localSheetId="32">'S.26.03.{01,02,03,04,05,06}'!$C$108:$I$109</definedName>
    <definedName name="S.26.03.04.01.TTC" localSheetId="32">'S.26.03.{01,02,03,04,05,06}'!$C$110:$I$110</definedName>
    <definedName name="S.26.03.04.01.X" localSheetId="32">'S.26.03.{01,02,03,04,05,06}'!$C$123:$I$129</definedName>
    <definedName name="S.26.03.04.01.Y" localSheetId="32">'S.26.03.{01,02,03,04,05,06}'!$J$111:$K$122</definedName>
    <definedName name="S.26.03.04.01.Z" localSheetId="32">'S.26.03.{01,02,03,04,05,06}'!$A$83:$A$89</definedName>
    <definedName name="S.26.03.04.01.ZHI" localSheetId="32">'S.26.03.{01,02,03,04,05,06}'!$A$88:$D$89</definedName>
    <definedName name="S.26.03.04.02" localSheetId="32">'S.26.03.{01,02,03,04,05,06}'!$A$149</definedName>
    <definedName name="S.26.03.04.02.TC" localSheetId="32">'S.26.03.{01,02,03,04,05,06}'!$A$170</definedName>
    <definedName name="S.26.03.04.02.TD" localSheetId="32">'S.26.03.{01,02,03,04,05,06}'!$C$174</definedName>
    <definedName name="S.26.03.04.02.TL" localSheetId="32">'S.26.03.{01,02,03,04,05,06}'!$A$174</definedName>
    <definedName name="S.26.03.04.02.TLC" localSheetId="32">'S.26.03.{01,02,03,04,05,06}'!$B$174</definedName>
    <definedName name="S.26.03.04.02.TT" localSheetId="32">'S.26.03.{01,02,03,04,05,06}'!$C$172</definedName>
    <definedName name="S.26.03.04.02.TTC" localSheetId="32">'S.26.03.{01,02,03,04,05,06}'!$C$173</definedName>
    <definedName name="S.26.03.04.02.X" localSheetId="32">'S.26.03.{01,02,03,04,05,06}'!$C$175</definedName>
    <definedName name="S.26.03.04.02.Y" localSheetId="32">'S.26.03.{01,02,03,04,05,06}'!$D$174:$G$174</definedName>
    <definedName name="S.26.03.04.02.Z" localSheetId="32">'S.26.03.{01,02,03,04,05,06}'!$A$150:$A$155</definedName>
    <definedName name="S.26.03.04.02.ZHI" localSheetId="32">'S.26.03.{01,02,03,04,05,06}'!$A$154:$D$155</definedName>
    <definedName name="S.26.03.04.03" localSheetId="32">'S.26.03.{01,02,03,04,05,06}'!$A$29</definedName>
    <definedName name="S.26.03.04.03.TC" localSheetId="32">'S.26.03.{01,02,03,04,05,06}'!$A$9</definedName>
    <definedName name="S.26.03.04.03.TD" localSheetId="32">'S.26.03.{01,02,03,04,05,06}'!$C$52:$C$57</definedName>
    <definedName name="S.26.03.04.03.TL" localSheetId="32">'S.26.03.{01,02,03,04,05,06}'!$A$52:$A$57</definedName>
    <definedName name="S.26.03.04.03.TLC" localSheetId="32">'S.26.03.{01,02,03,04,05,06}'!$B$52:$B$57</definedName>
    <definedName name="S.26.03.04.03.TT" localSheetId="32">'S.26.03.{01,02,03,04,05,06}'!$C$50</definedName>
    <definedName name="S.26.03.04.03.TTC" localSheetId="32">'S.26.03.{01,02,03,04,05,06}'!$C$51</definedName>
    <definedName name="S.26.03.04.03.Y" localSheetId="32">'S.26.03.{01,02,03,04,05,06}'!$D$52:$E$57</definedName>
    <definedName name="S.26.03.04.03.Z" localSheetId="32">'S.26.03.{01,02,03,04,05,06}'!$A$30:$A$35</definedName>
    <definedName name="S.26.03.04.03.ZHI" localSheetId="32">'S.26.03.{01,02,03,04,05,06}'!$A$34:$D$35</definedName>
    <definedName name="S.26.03.04.TC" localSheetId="32">'S.26.03.{01,02,03,04,05,06}'!$A$9</definedName>
    <definedName name="S.26.03.05" localSheetId="32">'S.26.03.{01,02,03,04,05,06}'!$A$5</definedName>
    <definedName name="S.26.03.05.01" localSheetId="32">'S.26.03.{01,02,03,04,05,06}'!$A$91</definedName>
    <definedName name="S.26.03.05.01.TC" localSheetId="32">'S.26.03.{01,02,03,04,05,06}'!$A$106</definedName>
    <definedName name="S.26.03.05.01.TD" localSheetId="32">'S.26.03.{01,02,03,04,05,06}'!$C$111:$I$122</definedName>
    <definedName name="S.26.03.05.01.TL" localSheetId="32">'S.26.03.{01,02,03,04,05,06}'!$A$111:$A$122</definedName>
    <definedName name="S.26.03.05.01.TLC" localSheetId="32">'S.26.03.{01,02,03,04,05,06}'!$B$111:$B$122</definedName>
    <definedName name="S.26.03.05.01.TT" localSheetId="32">'S.26.03.{01,02,03,04,05,06}'!$C$108:$I$109</definedName>
    <definedName name="S.26.03.05.01.TTC" localSheetId="32">'S.26.03.{01,02,03,04,05,06}'!$C$110:$I$110</definedName>
    <definedName name="S.26.03.05.01.X" localSheetId="32">'S.26.03.{01,02,03,04,05,06}'!$C$123:$I$129</definedName>
    <definedName name="S.26.03.05.01.Y" localSheetId="32">'S.26.03.{01,02,03,04,05,06}'!$J$111:$K$122</definedName>
    <definedName name="S.26.03.05.01.Z" localSheetId="32">'S.26.03.{01,02,03,04,05,06}'!$A$92:$A$96</definedName>
    <definedName name="S.26.03.05.01.ZHI" localSheetId="32">'S.26.03.{01,02,03,04,05,06}'!$A$96:$D$96</definedName>
    <definedName name="S.26.03.05.02" localSheetId="32">'S.26.03.{01,02,03,04,05,06}'!$A$157</definedName>
    <definedName name="S.26.03.05.02.TC" localSheetId="32">'S.26.03.{01,02,03,04,05,06}'!$A$170</definedName>
    <definedName name="S.26.03.05.02.TD" localSheetId="32">'S.26.03.{01,02,03,04,05,06}'!$C$174</definedName>
    <definedName name="S.26.03.05.02.TL" localSheetId="32">'S.26.03.{01,02,03,04,05,06}'!$A$174</definedName>
    <definedName name="S.26.03.05.02.TLC" localSheetId="32">'S.26.03.{01,02,03,04,05,06}'!$B$174</definedName>
    <definedName name="S.26.03.05.02.TT" localSheetId="32">'S.26.03.{01,02,03,04,05,06}'!$C$172</definedName>
    <definedName name="S.26.03.05.02.TTC" localSheetId="32">'S.26.03.{01,02,03,04,05,06}'!$C$173</definedName>
    <definedName name="S.26.03.05.02.X" localSheetId="32">'S.26.03.{01,02,03,04,05,06}'!$C$175</definedName>
    <definedName name="S.26.03.05.02.Y" localSheetId="32">'S.26.03.{01,02,03,04,05,06}'!$D$174:$G$174</definedName>
    <definedName name="S.26.03.05.02.Z" localSheetId="32">'S.26.03.{01,02,03,04,05,06}'!$A$158:$A$161</definedName>
    <definedName name="S.26.03.05.02.ZHI" localSheetId="32">'S.26.03.{01,02,03,04,05,06}'!$A$161:$D$161</definedName>
    <definedName name="S.26.03.05.03" localSheetId="32">'S.26.03.{01,02,03,04,05,06}'!$A$37</definedName>
    <definedName name="S.26.03.05.03.TC" localSheetId="32">'S.26.03.{01,02,03,04,05,06}'!$A$9</definedName>
    <definedName name="S.26.03.05.03.TD" localSheetId="32">'S.26.03.{01,02,03,04,05,06}'!$C$52:$C$57</definedName>
    <definedName name="S.26.03.05.03.TL" localSheetId="32">'S.26.03.{01,02,03,04,05,06}'!$A$52:$A$57</definedName>
    <definedName name="S.26.03.05.03.TLC" localSheetId="32">'S.26.03.{01,02,03,04,05,06}'!$B$52:$B$57</definedName>
    <definedName name="S.26.03.05.03.TT" localSheetId="32">'S.26.03.{01,02,03,04,05,06}'!$C$50</definedName>
    <definedName name="S.26.03.05.03.TTC" localSheetId="32">'S.26.03.{01,02,03,04,05,06}'!$C$51</definedName>
    <definedName name="S.26.03.05.03.Y" localSheetId="32">'S.26.03.{01,02,03,04,05,06}'!$D$52:$E$57</definedName>
    <definedName name="S.26.03.05.03.Z" localSheetId="32">'S.26.03.{01,02,03,04,05,06}'!$A$38:$A$41</definedName>
    <definedName name="S.26.03.05.03.ZHI" localSheetId="32">'S.26.03.{01,02,03,04,05,06}'!$A$41:$D$41</definedName>
    <definedName name="S.26.03.05.TC" localSheetId="32">'S.26.03.{01,02,03,04,05,06}'!$A$9</definedName>
    <definedName name="S.26.03.06" localSheetId="32">'S.26.03.{01,02,03,04,05,06}'!$A$6</definedName>
    <definedName name="S.26.03.06.01" localSheetId="32">'S.26.03.{01,02,03,04,05,06}'!$A$98</definedName>
    <definedName name="S.26.03.06.01.TC" localSheetId="32">'S.26.03.{01,02,03,04,05,06}'!$A$106</definedName>
    <definedName name="S.26.03.06.01.TD" localSheetId="32">'S.26.03.{01,02,03,04,05,06}'!$C$111:$I$122</definedName>
    <definedName name="S.26.03.06.01.TL" localSheetId="32">'S.26.03.{01,02,03,04,05,06}'!$A$111:$A$122</definedName>
    <definedName name="S.26.03.06.01.TLC" localSheetId="32">'S.26.03.{01,02,03,04,05,06}'!$B$111:$B$122</definedName>
    <definedName name="S.26.03.06.01.TT" localSheetId="32">'S.26.03.{01,02,03,04,05,06}'!$C$108:$I$109</definedName>
    <definedName name="S.26.03.06.01.TTC" localSheetId="32">'S.26.03.{01,02,03,04,05,06}'!$C$110:$I$110</definedName>
    <definedName name="S.26.03.06.01.X" localSheetId="32">'S.26.03.{01,02,03,04,05,06}'!$C$123:$I$129</definedName>
    <definedName name="S.26.03.06.01.Y" localSheetId="32">'S.26.03.{01,02,03,04,05,06}'!$J$111:$K$122</definedName>
    <definedName name="S.26.03.06.01.Z" localSheetId="32">'S.26.03.{01,02,03,04,05,06}'!$A$99:$A$104</definedName>
    <definedName name="S.26.03.06.01.ZHI" localSheetId="32">'S.26.03.{01,02,03,04,05,06}'!$A$104:$D$104</definedName>
    <definedName name="S.26.03.06.02" localSheetId="32">'S.26.03.{01,02,03,04,05,06}'!$A$163</definedName>
    <definedName name="S.26.03.06.02.TC" localSheetId="32">'S.26.03.{01,02,03,04,05,06}'!$A$170</definedName>
    <definedName name="S.26.03.06.02.TD" localSheetId="32">'S.26.03.{01,02,03,04,05,06}'!$C$174</definedName>
    <definedName name="S.26.03.06.02.TL" localSheetId="32">'S.26.03.{01,02,03,04,05,06}'!$A$174</definedName>
    <definedName name="S.26.03.06.02.TLC" localSheetId="32">'S.26.03.{01,02,03,04,05,06}'!$B$174</definedName>
    <definedName name="S.26.03.06.02.TT" localSheetId="32">'S.26.03.{01,02,03,04,05,06}'!$C$172</definedName>
    <definedName name="S.26.03.06.02.TTC" localSheetId="32">'S.26.03.{01,02,03,04,05,06}'!$C$173</definedName>
    <definedName name="S.26.03.06.02.X" localSheetId="32">'S.26.03.{01,02,03,04,05,06}'!$C$175</definedName>
    <definedName name="S.26.03.06.02.Y" localSheetId="32">'S.26.03.{01,02,03,04,05,06}'!$D$174:$G$174</definedName>
    <definedName name="S.26.03.06.02.Z" localSheetId="32">'S.26.03.{01,02,03,04,05,06}'!$A$164:$A$168</definedName>
    <definedName name="S.26.03.06.02.ZHI" localSheetId="32">'S.26.03.{01,02,03,04,05,06}'!$A$168:$D$168</definedName>
    <definedName name="S.26.03.06.03" localSheetId="32">'S.26.03.{01,02,03,04,05,06}'!$A$43</definedName>
    <definedName name="S.26.03.06.03.TC" localSheetId="32">'S.26.03.{01,02,03,04,05,06}'!$A$9</definedName>
    <definedName name="S.26.03.06.03.TD" localSheetId="32">'S.26.03.{01,02,03,04,05,06}'!$C$52:$C$57</definedName>
    <definedName name="S.26.03.06.03.TL" localSheetId="32">'S.26.03.{01,02,03,04,05,06}'!$A$52:$A$57</definedName>
    <definedName name="S.26.03.06.03.TLC" localSheetId="32">'S.26.03.{01,02,03,04,05,06}'!$B$52:$B$57</definedName>
    <definedName name="S.26.03.06.03.TT" localSheetId="32">'S.26.03.{01,02,03,04,05,06}'!$C$50</definedName>
    <definedName name="S.26.03.06.03.TTC" localSheetId="32">'S.26.03.{01,02,03,04,05,06}'!$C$51</definedName>
    <definedName name="S.26.03.06.03.Y" localSheetId="32">'S.26.03.{01,02,03,04,05,06}'!$D$52:$E$57</definedName>
    <definedName name="S.26.03.06.03.Z" localSheetId="32">'S.26.03.{01,02,03,04,05,06}'!$A$44:$A$48</definedName>
    <definedName name="S.26.03.06.03.ZHI" localSheetId="32">'S.26.03.{01,02,03,04,05,06}'!$A$48:$D$48</definedName>
    <definedName name="S.26.03.06.TC" localSheetId="32">'S.26.03.{01,02,03,04,05,06}'!$A$9</definedName>
    <definedName name="S.26.04.01" localSheetId="33">'S.26.04.{01,02,03,04,05,06}'!$A$1</definedName>
    <definedName name="S.26.04.01.01" localSheetId="33">'S.26.04.{01,02,03,04,05,06}'!$A$58</definedName>
    <definedName name="S.26.04.01.01.TC" localSheetId="33">'S.26.04.{01,02,03,04,05,06}'!$A$105</definedName>
    <definedName name="S.26.04.01.01.TD" localSheetId="33">'S.26.04.{01,02,03,04,05,06}'!$C$110:$I$120</definedName>
    <definedName name="S.26.04.01.01.TL" localSheetId="33">'S.26.04.{01,02,03,04,05,06}'!$A$110:$A$120</definedName>
    <definedName name="S.26.04.01.01.TLC" localSheetId="33">'S.26.04.{01,02,03,04,05,06}'!$B$110:$B$120</definedName>
    <definedName name="S.26.04.01.01.TT" localSheetId="33">'S.26.04.{01,02,03,04,05,06}'!$C$107:$I$108</definedName>
    <definedName name="S.26.04.01.01.TTC" localSheetId="33">'S.26.04.{01,02,03,04,05,06}'!$C$109:$I$109</definedName>
    <definedName name="S.26.04.01.01.X" localSheetId="33">'S.26.04.{01,02,03,04,05,06}'!$C$121:$I$127</definedName>
    <definedName name="S.26.04.01.01.Y" localSheetId="33">'S.26.04.{01,02,03,04,05,06}'!$J$110:$K$120</definedName>
    <definedName name="S.26.04.01.01.Z" localSheetId="33">'S.26.04.{01,02,03,04,05,06}'!$A$59:$A$63</definedName>
    <definedName name="S.26.04.01.01.ZHI" localSheetId="33">'S.26.04.{01,02,03,04,05,06}'!$A$63:$D$63</definedName>
    <definedName name="S.26.04.01.02" localSheetId="33">'S.26.04.{01,02,03,04,05,06}'!$A$129</definedName>
    <definedName name="S.26.04.01.02.TC" localSheetId="33">'S.26.04.{01,02,03,04,05,06}'!$A$168</definedName>
    <definedName name="S.26.04.01.02.TD" localSheetId="33">'S.26.04.{01,02,03,04,05,06}'!$C$172</definedName>
    <definedName name="S.26.04.01.02.TL" localSheetId="33">'S.26.04.{01,02,03,04,05,06}'!$A$172</definedName>
    <definedName name="S.26.04.01.02.TLC" localSheetId="33">'S.26.04.{01,02,03,04,05,06}'!$B$172</definedName>
    <definedName name="S.26.04.01.02.TT" localSheetId="33">'S.26.04.{01,02,03,04,05,06}'!$C$170</definedName>
    <definedName name="S.26.04.01.02.TTC" localSheetId="33">'S.26.04.{01,02,03,04,05,06}'!$C$171</definedName>
    <definedName name="S.26.04.01.02.X" localSheetId="33">'S.26.04.{01,02,03,04,05,06}'!$C$173</definedName>
    <definedName name="S.26.04.01.02.Y" localSheetId="33">'S.26.04.{01,02,03,04,05,06}'!$D$172:$G$172</definedName>
    <definedName name="S.26.04.01.02.Z" localSheetId="33">'S.26.04.{01,02,03,04,05,06}'!$A$130:$A$132</definedName>
    <definedName name="S.26.04.01.02.ZHI" localSheetId="33">'S.26.04.{01,02,03,04,05,06}'!$A$132:$D$132</definedName>
    <definedName name="S.26.04.01.03" localSheetId="33">'S.26.04.{01,02,03,04,05,06}'!$A$175</definedName>
    <definedName name="S.26.04.01.03.TC" localSheetId="33">'S.26.04.{01,02,03,04,05,06}'!$A$222</definedName>
    <definedName name="S.26.04.01.03.TD" localSheetId="33">'S.26.04.{01,02,03,04,05,06}'!$C$227:$I$231</definedName>
    <definedName name="S.26.04.01.03.TL" localSheetId="33">'S.26.04.{01,02,03,04,05,06}'!$A$227:$A$231</definedName>
    <definedName name="S.26.04.01.03.TLC" localSheetId="33">'S.26.04.{01,02,03,04,05,06}'!$B$227:$B$231</definedName>
    <definedName name="S.26.04.01.03.TT" localSheetId="33">'S.26.04.{01,02,03,04,05,06}'!$C$224:$I$225</definedName>
    <definedName name="S.26.04.01.03.TTC" localSheetId="33">'S.26.04.{01,02,03,04,05,06}'!$C$226:$I$226</definedName>
    <definedName name="S.26.04.01.03.X" localSheetId="33">'S.26.04.{01,02,03,04,05,06}'!$C$232:$I$237</definedName>
    <definedName name="S.26.04.01.03.Y" localSheetId="33">'S.26.04.{01,02,03,04,05,06}'!$J$227:$J$231</definedName>
    <definedName name="S.26.04.01.03.Z" localSheetId="33">'S.26.04.{01,02,03,04,05,06}'!$A$176:$A$180</definedName>
    <definedName name="S.26.04.01.03.ZHI" localSheetId="33">'S.26.04.{01,02,03,04,05,06}'!$A$180:$D$180</definedName>
    <definedName name="S.26.04.01.04" localSheetId="33">'S.26.04.{01,02,03,04,05,06}'!$A$239</definedName>
    <definedName name="S.26.04.01.04.TC" localSheetId="33">'S.26.04.{01,02,03,04,05,06}'!$A$222</definedName>
    <definedName name="S.26.04.01.04.TD" localSheetId="33">'S.26.04.{01,02,03,04,05,06}'!$C$282:$C$283</definedName>
    <definedName name="S.26.04.01.04.TL" localSheetId="33">'S.26.04.{01,02,03,04,05,06}'!$A$282:$A$283</definedName>
    <definedName name="S.26.04.01.04.TLC" localSheetId="33">'S.26.04.{01,02,03,04,05,06}'!$B$282:$B$283</definedName>
    <definedName name="S.26.04.01.04.TT" localSheetId="33">'S.26.04.{01,02,03,04,05,06}'!$C$280</definedName>
    <definedName name="S.26.04.01.04.TTC" localSheetId="33">'S.26.04.{01,02,03,04,05,06}'!$C$281</definedName>
    <definedName name="S.26.04.01.04.X" localSheetId="33">'S.26.04.{01,02,03,04,05,06}'!$C$284</definedName>
    <definedName name="S.26.04.01.04.Y" localSheetId="33">'S.26.04.{01,02,03,04,05,06}'!$D$282:$I$283</definedName>
    <definedName name="S.26.04.01.04.Z" localSheetId="33">'S.26.04.{01,02,03,04,05,06}'!$A$240:$A$243</definedName>
    <definedName name="S.26.04.01.04.ZHI" localSheetId="33">'S.26.04.{01,02,03,04,05,06}'!$A$243:$D$243</definedName>
    <definedName name="S.26.04.01.05" localSheetId="33">'S.26.04.{01,02,03,04,05,06}'!$A$286</definedName>
    <definedName name="S.26.04.01.05.TC" localSheetId="33">'S.26.04.{01,02,03,04,05,06}'!$A$222</definedName>
    <definedName name="S.26.04.01.05.TD" localSheetId="33">'S.26.04.{01,02,03,04,05,06}'!$C$336:$G$338</definedName>
    <definedName name="S.26.04.01.05.TL" localSheetId="33">'S.26.04.{01,02,03,04,05,06}'!$A$336:$A$338</definedName>
    <definedName name="S.26.04.01.05.TLC" localSheetId="33">'S.26.04.{01,02,03,04,05,06}'!$B$336:$B$338</definedName>
    <definedName name="S.26.04.01.05.TT" localSheetId="33">'S.26.04.{01,02,03,04,05,06}'!$C$333:$G$334</definedName>
    <definedName name="S.26.04.01.05.TTC" localSheetId="33">'S.26.04.{01,02,03,04,05,06}'!$C$335:$G$335</definedName>
    <definedName name="S.26.04.01.05.X" localSheetId="33">'S.26.04.{01,02,03,04,05,06}'!$C$339:$G$345</definedName>
    <definedName name="S.26.04.01.05.Y" localSheetId="33">'S.26.04.{01,02,03,04,05,06}'!$H$336:$I$338</definedName>
    <definedName name="S.26.04.01.05.Z" localSheetId="33">'S.26.04.{01,02,03,04,05,06}'!$A$287:$A$291</definedName>
    <definedName name="S.26.04.01.05.ZHI" localSheetId="33">'S.26.04.{01,02,03,04,05,06}'!$A$291:$D$291</definedName>
    <definedName name="S.26.04.01.06" localSheetId="33">'S.26.04.{01,02,03,04,05,06}'!$A$347</definedName>
    <definedName name="S.26.04.01.06.TC" localSheetId="33">'S.26.04.{01,02,03,04,05,06}'!$A$394</definedName>
    <definedName name="S.26.04.01.06.TD" localSheetId="33">'S.26.04.{01,02,03,04,05,06}'!$C$398:$D$402</definedName>
    <definedName name="S.26.04.01.06.TL" localSheetId="33">'S.26.04.{01,02,03,04,05,06}'!$A$398:$A$402</definedName>
    <definedName name="S.26.04.01.06.TLC" localSheetId="33">'S.26.04.{01,02,03,04,05,06}'!$B$398:$B$402</definedName>
    <definedName name="S.26.04.01.06.TT" localSheetId="33">'S.26.04.{01,02,03,04,05,06}'!$C$396:$D$396</definedName>
    <definedName name="S.26.04.01.06.TTC" localSheetId="33">'S.26.04.{01,02,03,04,05,06}'!$C$397:$D$397</definedName>
    <definedName name="S.26.04.01.06.X" localSheetId="33">'S.26.04.{01,02,03,04,05,06}'!$C$403:$D$407</definedName>
    <definedName name="S.26.04.01.06.Y" localSheetId="33">'S.26.04.{01,02,03,04,05,06}'!$E$398:$F$402</definedName>
    <definedName name="S.26.04.01.06.Z" localSheetId="33">'S.26.04.{01,02,03,04,05,06}'!$A$348:$A$352</definedName>
    <definedName name="S.26.04.01.06.ZHI" localSheetId="33">'S.26.04.{01,02,03,04,05,06}'!$A$352:$D$352</definedName>
    <definedName name="S.26.04.01.07" localSheetId="33">'S.26.04.{01,02,03,04,05,06}'!$A$409</definedName>
    <definedName name="S.26.04.01.07.TC" localSheetId="33">'S.26.04.{01,02,03,04,05,06}'!$A$394</definedName>
    <definedName name="S.26.04.01.07.TD" localSheetId="33">'S.26.04.{01,02,03,04,05,06}'!$C$458:$D$459</definedName>
    <definedName name="S.26.04.01.07.TL" localSheetId="33">'S.26.04.{01,02,03,04,05,06}'!$A$458:$A$459</definedName>
    <definedName name="S.26.04.01.07.TLC" localSheetId="33">'S.26.04.{01,02,03,04,05,06}'!$B$458:$B$459</definedName>
    <definedName name="S.26.04.01.07.TT" localSheetId="33">'S.26.04.{01,02,03,04,05,06}'!$C$456:$D$456</definedName>
    <definedName name="S.26.04.01.07.TTC" localSheetId="33">'S.26.04.{01,02,03,04,05,06}'!$C$457:$D$457</definedName>
    <definedName name="S.26.04.01.07.X" localSheetId="33">'S.26.04.{01,02,03,04,05,06}'!$C$460:$D$464</definedName>
    <definedName name="S.26.04.01.07.Y" localSheetId="33">'S.26.04.{01,02,03,04,05,06}'!$E$458:$F$459</definedName>
    <definedName name="S.26.04.01.07.Z" localSheetId="33">'S.26.04.{01,02,03,04,05,06}'!$A$410:$A$414</definedName>
    <definedName name="S.26.04.01.07.ZHI" localSheetId="33">'S.26.04.{01,02,03,04,05,06}'!$A$414:$D$414</definedName>
    <definedName name="S.26.04.01.08" localSheetId="33">'S.26.04.{01,02,03,04,05,06}'!$A$11</definedName>
    <definedName name="S.26.04.01.08.TC" localSheetId="33">'S.26.04.{01,02,03,04,05,06}'!$A$9</definedName>
    <definedName name="S.26.04.01.08.TD" localSheetId="33">'S.26.04.{01,02,03,04,05,06}'!$C$52:$C$56</definedName>
    <definedName name="S.26.04.01.08.TL" localSheetId="33">'S.26.04.{01,02,03,04,05,06}'!$A$52:$A$56</definedName>
    <definedName name="S.26.04.01.08.TLC" localSheetId="33">'S.26.04.{01,02,03,04,05,06}'!$B$52:$B$56</definedName>
    <definedName name="S.26.04.01.08.TT" localSheetId="33">'S.26.04.{01,02,03,04,05,06}'!$C$50</definedName>
    <definedName name="S.26.04.01.08.TTC" localSheetId="33">'S.26.04.{01,02,03,04,05,06}'!$C$51</definedName>
    <definedName name="S.26.04.01.08.Y" localSheetId="33">'S.26.04.{01,02,03,04,05,06}'!$D$52:$E$56</definedName>
    <definedName name="S.26.04.01.08.Z" localSheetId="33">'S.26.04.{01,02,03,04,05,06}'!$A$12:$A$14</definedName>
    <definedName name="S.26.04.01.08.ZHI" localSheetId="33">'S.26.04.{01,02,03,04,05,06}'!$A$14:$D$14</definedName>
    <definedName name="S.26.04.01.TC" localSheetId="33">'S.26.04.{01,02,03,04,05,06}'!$A$9</definedName>
    <definedName name="S.26.04.02" localSheetId="33">'S.26.04.{01,02,03,04,05,06}'!$A$2</definedName>
    <definedName name="S.26.04.02.01" localSheetId="33">'S.26.04.{01,02,03,04,05,06}'!$A$65</definedName>
    <definedName name="S.26.04.02.01.TC" localSheetId="33">'S.26.04.{01,02,03,04,05,06}'!$A$105</definedName>
    <definedName name="S.26.04.02.01.TD" localSheetId="33">'S.26.04.{01,02,03,04,05,06}'!$C$110:$I$120</definedName>
    <definedName name="S.26.04.02.01.TL" localSheetId="33">'S.26.04.{01,02,03,04,05,06}'!$A$110:$A$120</definedName>
    <definedName name="S.26.04.02.01.TLC" localSheetId="33">'S.26.04.{01,02,03,04,05,06}'!$B$110:$B$120</definedName>
    <definedName name="S.26.04.02.01.TT" localSheetId="33">'S.26.04.{01,02,03,04,05,06}'!$C$107:$I$108</definedName>
    <definedName name="S.26.04.02.01.TTC" localSheetId="33">'S.26.04.{01,02,03,04,05,06}'!$C$109:$I$109</definedName>
    <definedName name="S.26.04.02.01.X" localSheetId="33">'S.26.04.{01,02,03,04,05,06}'!$C$121:$I$127</definedName>
    <definedName name="S.26.04.02.01.Y" localSheetId="33">'S.26.04.{01,02,03,04,05,06}'!$J$110:$K$120</definedName>
    <definedName name="S.26.04.02.01.Z" localSheetId="33">'S.26.04.{01,02,03,04,05,06}'!$A$66:$A$71</definedName>
    <definedName name="S.26.04.02.01.ZHI" localSheetId="33">'S.26.04.{01,02,03,04,05,06}'!$A$71:$D$71</definedName>
    <definedName name="S.26.04.02.02" localSheetId="33">'S.26.04.{01,02,03,04,05,06}'!$A$134</definedName>
    <definedName name="S.26.04.02.02.TC" localSheetId="33">'S.26.04.{01,02,03,04,05,06}'!$A$168</definedName>
    <definedName name="S.26.04.02.02.TD" localSheetId="33">'S.26.04.{01,02,03,04,05,06}'!$C$172</definedName>
    <definedName name="S.26.04.02.02.TL" localSheetId="33">'S.26.04.{01,02,03,04,05,06}'!$A$172</definedName>
    <definedName name="S.26.04.02.02.TLC" localSheetId="33">'S.26.04.{01,02,03,04,05,06}'!$B$172</definedName>
    <definedName name="S.26.04.02.02.TT" localSheetId="33">'S.26.04.{01,02,03,04,05,06}'!$C$170</definedName>
    <definedName name="S.26.04.02.02.TTC" localSheetId="33">'S.26.04.{01,02,03,04,05,06}'!$C$171</definedName>
    <definedName name="S.26.04.02.02.X" localSheetId="33">'S.26.04.{01,02,03,04,05,06}'!$C$173</definedName>
    <definedName name="S.26.04.02.02.Y" localSheetId="33">'S.26.04.{01,02,03,04,05,06}'!$D$172:$G$172</definedName>
    <definedName name="S.26.04.02.02.Z" localSheetId="33">'S.26.04.{01,02,03,04,05,06}'!$A$135:$A$138</definedName>
    <definedName name="S.26.04.02.02.ZHI" localSheetId="33">'S.26.04.{01,02,03,04,05,06}'!$A$138:$D$138</definedName>
    <definedName name="S.26.04.02.03" localSheetId="33">'S.26.04.{01,02,03,04,05,06}'!$A$182</definedName>
    <definedName name="S.26.04.02.03.TC" localSheetId="33">'S.26.04.{01,02,03,04,05,06}'!$A$222</definedName>
    <definedName name="S.26.04.02.03.TD" localSheetId="33">'S.26.04.{01,02,03,04,05,06}'!$C$227:$I$231</definedName>
    <definedName name="S.26.04.02.03.TL" localSheetId="33">'S.26.04.{01,02,03,04,05,06}'!$A$227:$A$231</definedName>
    <definedName name="S.26.04.02.03.TLC" localSheetId="33">'S.26.04.{01,02,03,04,05,06}'!$B$227:$B$231</definedName>
    <definedName name="S.26.04.02.03.TT" localSheetId="33">'S.26.04.{01,02,03,04,05,06}'!$C$224:$I$225</definedName>
    <definedName name="S.26.04.02.03.TTC" localSheetId="33">'S.26.04.{01,02,03,04,05,06}'!$C$226:$I$226</definedName>
    <definedName name="S.26.04.02.03.X" localSheetId="33">'S.26.04.{01,02,03,04,05,06}'!$C$232:$I$237</definedName>
    <definedName name="S.26.04.02.03.Y" localSheetId="33">'S.26.04.{01,02,03,04,05,06}'!$J$227:$J$231</definedName>
    <definedName name="S.26.04.02.03.Z" localSheetId="33">'S.26.04.{01,02,03,04,05,06}'!$A$183:$A$188</definedName>
    <definedName name="S.26.04.02.03.ZHI" localSheetId="33">'S.26.04.{01,02,03,04,05,06}'!$A$188:$D$188</definedName>
    <definedName name="S.26.04.02.04" localSheetId="33">'S.26.04.{01,02,03,04,05,06}'!$A$245</definedName>
    <definedName name="S.26.04.02.04.TC" localSheetId="33">'S.26.04.{01,02,03,04,05,06}'!$A$222</definedName>
    <definedName name="S.26.04.02.04.TD" localSheetId="33">'S.26.04.{01,02,03,04,05,06}'!$C$282:$C$283</definedName>
    <definedName name="S.26.04.02.04.TL" localSheetId="33">'S.26.04.{01,02,03,04,05,06}'!$A$282:$A$283</definedName>
    <definedName name="S.26.04.02.04.TLC" localSheetId="33">'S.26.04.{01,02,03,04,05,06}'!$B$282:$B$283</definedName>
    <definedName name="S.26.04.02.04.TT" localSheetId="33">'S.26.04.{01,02,03,04,05,06}'!$C$280</definedName>
    <definedName name="S.26.04.02.04.TTC" localSheetId="33">'S.26.04.{01,02,03,04,05,06}'!$C$281</definedName>
    <definedName name="S.26.04.02.04.X" localSheetId="33">'S.26.04.{01,02,03,04,05,06}'!$C$284</definedName>
    <definedName name="S.26.04.02.04.Y" localSheetId="33">'S.26.04.{01,02,03,04,05,06}'!$D$282:$I$283</definedName>
    <definedName name="S.26.04.02.04.Z" localSheetId="33">'S.26.04.{01,02,03,04,05,06}'!$A$246:$A$250</definedName>
    <definedName name="S.26.04.02.04.ZHI" localSheetId="33">'S.26.04.{01,02,03,04,05,06}'!$A$250:$D$250</definedName>
    <definedName name="S.26.04.02.05" localSheetId="33">'S.26.04.{01,02,03,04,05,06}'!$A$293</definedName>
    <definedName name="S.26.04.02.05.TC" localSheetId="33">'S.26.04.{01,02,03,04,05,06}'!$A$222</definedName>
    <definedName name="S.26.04.02.05.TD" localSheetId="33">'S.26.04.{01,02,03,04,05,06}'!$C$336:$G$338</definedName>
    <definedName name="S.26.04.02.05.TL" localSheetId="33">'S.26.04.{01,02,03,04,05,06}'!$A$336:$A$338</definedName>
    <definedName name="S.26.04.02.05.TLC" localSheetId="33">'S.26.04.{01,02,03,04,05,06}'!$B$336:$B$338</definedName>
    <definedName name="S.26.04.02.05.TT" localSheetId="33">'S.26.04.{01,02,03,04,05,06}'!$C$333:$G$334</definedName>
    <definedName name="S.26.04.02.05.TTC" localSheetId="33">'S.26.04.{01,02,03,04,05,06}'!$C$335:$G$335</definedName>
    <definedName name="S.26.04.02.05.X" localSheetId="33">'S.26.04.{01,02,03,04,05,06}'!$C$339:$G$345</definedName>
    <definedName name="S.26.04.02.05.Y" localSheetId="33">'S.26.04.{01,02,03,04,05,06}'!$H$336:$I$338</definedName>
    <definedName name="S.26.04.02.05.Z" localSheetId="33">'S.26.04.{01,02,03,04,05,06}'!$A$294:$A$299</definedName>
    <definedName name="S.26.04.02.05.ZHI" localSheetId="33">'S.26.04.{01,02,03,04,05,06}'!$A$299:$D$299</definedName>
    <definedName name="S.26.04.02.06" localSheetId="33">'S.26.04.{01,02,03,04,05,06}'!$A$354</definedName>
    <definedName name="S.26.04.02.06.TC" localSheetId="33">'S.26.04.{01,02,03,04,05,06}'!$A$394</definedName>
    <definedName name="S.26.04.02.06.TD" localSheetId="33">'S.26.04.{01,02,03,04,05,06}'!$C$398:$D$402</definedName>
    <definedName name="S.26.04.02.06.TL" localSheetId="33">'S.26.04.{01,02,03,04,05,06}'!$A$398:$A$402</definedName>
    <definedName name="S.26.04.02.06.TLC" localSheetId="33">'S.26.04.{01,02,03,04,05,06}'!$B$398:$B$402</definedName>
    <definedName name="S.26.04.02.06.TT" localSheetId="33">'S.26.04.{01,02,03,04,05,06}'!$C$396:$D$396</definedName>
    <definedName name="S.26.04.02.06.TTC" localSheetId="33">'S.26.04.{01,02,03,04,05,06}'!$C$397:$D$397</definedName>
    <definedName name="S.26.04.02.06.X" localSheetId="33">'S.26.04.{01,02,03,04,05,06}'!$C$403:$D$407</definedName>
    <definedName name="S.26.04.02.06.Y" localSheetId="33">'S.26.04.{01,02,03,04,05,06}'!$E$398:$F$402</definedName>
    <definedName name="S.26.04.02.06.Z" localSheetId="33">'S.26.04.{01,02,03,04,05,06}'!$A$355:$A$360</definedName>
    <definedName name="S.26.04.02.06.ZHI" localSheetId="33">'S.26.04.{01,02,03,04,05,06}'!$A$360:$D$360</definedName>
    <definedName name="S.26.04.02.07" localSheetId="33">'S.26.04.{01,02,03,04,05,06}'!$A$416</definedName>
    <definedName name="S.26.04.02.07.TC" localSheetId="33">'S.26.04.{01,02,03,04,05,06}'!$A$394</definedName>
    <definedName name="S.26.04.02.07.TD" localSheetId="33">'S.26.04.{01,02,03,04,05,06}'!$C$458:$D$459</definedName>
    <definedName name="S.26.04.02.07.TL" localSheetId="33">'S.26.04.{01,02,03,04,05,06}'!$A$458:$A$459</definedName>
    <definedName name="S.26.04.02.07.TLC" localSheetId="33">'S.26.04.{01,02,03,04,05,06}'!$B$458:$B$459</definedName>
    <definedName name="S.26.04.02.07.TT" localSheetId="33">'S.26.04.{01,02,03,04,05,06}'!$C$456:$D$456</definedName>
    <definedName name="S.26.04.02.07.TTC" localSheetId="33">'S.26.04.{01,02,03,04,05,06}'!$C$457:$D$457</definedName>
    <definedName name="S.26.04.02.07.X" localSheetId="33">'S.26.04.{01,02,03,04,05,06}'!$C$460:$D$464</definedName>
    <definedName name="S.26.04.02.07.Y" localSheetId="33">'S.26.04.{01,02,03,04,05,06}'!$E$458:$F$459</definedName>
    <definedName name="S.26.04.02.07.Z" localSheetId="33">'S.26.04.{01,02,03,04,05,06}'!$A$417:$A$422</definedName>
    <definedName name="S.26.04.02.07.ZHI" localSheetId="33">'S.26.04.{01,02,03,04,05,06}'!$A$422:$D$422</definedName>
    <definedName name="S.26.04.02.08" localSheetId="33">'S.26.04.{01,02,03,04,05,06}'!$A$16</definedName>
    <definedName name="S.26.04.02.08.TC" localSheetId="33">'S.26.04.{01,02,03,04,05,06}'!$A$9</definedName>
    <definedName name="S.26.04.02.08.TD" localSheetId="33">'S.26.04.{01,02,03,04,05,06}'!$C$52:$C$56</definedName>
    <definedName name="S.26.04.02.08.TL" localSheetId="33">'S.26.04.{01,02,03,04,05,06}'!$A$52:$A$56</definedName>
    <definedName name="S.26.04.02.08.TLC" localSheetId="33">'S.26.04.{01,02,03,04,05,06}'!$B$52:$B$56</definedName>
    <definedName name="S.26.04.02.08.TT" localSheetId="33">'S.26.04.{01,02,03,04,05,06}'!$C$50</definedName>
    <definedName name="S.26.04.02.08.TTC" localSheetId="33">'S.26.04.{01,02,03,04,05,06}'!$C$51</definedName>
    <definedName name="S.26.04.02.08.Y" localSheetId="33">'S.26.04.{01,02,03,04,05,06}'!$D$52:$E$56</definedName>
    <definedName name="S.26.04.02.08.Z" localSheetId="33">'S.26.04.{01,02,03,04,05,06}'!$A$17:$A$20</definedName>
    <definedName name="S.26.04.02.08.ZHI" localSheetId="33">'S.26.04.{01,02,03,04,05,06}'!$A$20:$D$20</definedName>
    <definedName name="S.26.04.02.TC" localSheetId="33">'S.26.04.{01,02,03,04,05,06}'!$A$9</definedName>
    <definedName name="S.26.04.03" localSheetId="33">'S.26.04.{01,02,03,04,05,06}'!$A$3</definedName>
    <definedName name="S.26.04.03.01" localSheetId="33">'S.26.04.{01,02,03,04,05,06}'!$A$73</definedName>
    <definedName name="S.26.04.03.01.TC" localSheetId="33">'S.26.04.{01,02,03,04,05,06}'!$A$105</definedName>
    <definedName name="S.26.04.03.01.TD" localSheetId="33">'S.26.04.{01,02,03,04,05,06}'!$C$110:$I$120</definedName>
    <definedName name="S.26.04.03.01.TL" localSheetId="33">'S.26.04.{01,02,03,04,05,06}'!$A$110:$A$120</definedName>
    <definedName name="S.26.04.03.01.TLC" localSheetId="33">'S.26.04.{01,02,03,04,05,06}'!$B$110:$B$120</definedName>
    <definedName name="S.26.04.03.01.TT" localSheetId="33">'S.26.04.{01,02,03,04,05,06}'!$C$107:$I$108</definedName>
    <definedName name="S.26.04.03.01.TTC" localSheetId="33">'S.26.04.{01,02,03,04,05,06}'!$C$109:$I$109</definedName>
    <definedName name="S.26.04.03.01.X" localSheetId="33">'S.26.04.{01,02,03,04,05,06}'!$C$121:$I$127</definedName>
    <definedName name="S.26.04.03.01.Y" localSheetId="33">'S.26.04.{01,02,03,04,05,06}'!$J$110:$K$120</definedName>
    <definedName name="S.26.04.03.01.Z" localSheetId="33">'S.26.04.{01,02,03,04,05,06}'!$A$74:$A$79</definedName>
    <definedName name="S.26.04.03.01.ZHI" localSheetId="33">'S.26.04.{01,02,03,04,05,06}'!$A$78:$D$79</definedName>
    <definedName name="S.26.04.03.02" localSheetId="33">'S.26.04.{01,02,03,04,05,06}'!$A$140</definedName>
    <definedName name="S.26.04.03.02.TC" localSheetId="33">'S.26.04.{01,02,03,04,05,06}'!$A$168</definedName>
    <definedName name="S.26.04.03.02.TD" localSheetId="33">'S.26.04.{01,02,03,04,05,06}'!$C$172</definedName>
    <definedName name="S.26.04.03.02.TL" localSheetId="33">'S.26.04.{01,02,03,04,05,06}'!$A$172</definedName>
    <definedName name="S.26.04.03.02.TLC" localSheetId="33">'S.26.04.{01,02,03,04,05,06}'!$B$172</definedName>
    <definedName name="S.26.04.03.02.TT" localSheetId="33">'S.26.04.{01,02,03,04,05,06}'!$C$170</definedName>
    <definedName name="S.26.04.03.02.TTC" localSheetId="33">'S.26.04.{01,02,03,04,05,06}'!$C$171</definedName>
    <definedName name="S.26.04.03.02.X" localSheetId="33">'S.26.04.{01,02,03,04,05,06}'!$C$173</definedName>
    <definedName name="S.26.04.03.02.Y" localSheetId="33">'S.26.04.{01,02,03,04,05,06}'!$D$172:$G$172</definedName>
    <definedName name="S.26.04.03.02.Z" localSheetId="33">'S.26.04.{01,02,03,04,05,06}'!$A$141:$A$145</definedName>
    <definedName name="S.26.04.03.02.ZHI" localSheetId="33">'S.26.04.{01,02,03,04,05,06}'!$A$144:$D$145</definedName>
    <definedName name="S.26.04.03.03" localSheetId="33">'S.26.04.{01,02,03,04,05,06}'!$A$190</definedName>
    <definedName name="S.26.04.03.03.TC" localSheetId="33">'S.26.04.{01,02,03,04,05,06}'!$A$222</definedName>
    <definedName name="S.26.04.03.03.TD" localSheetId="33">'S.26.04.{01,02,03,04,05,06}'!$C$227:$I$231</definedName>
    <definedName name="S.26.04.03.03.TL" localSheetId="33">'S.26.04.{01,02,03,04,05,06}'!$A$227:$A$231</definedName>
    <definedName name="S.26.04.03.03.TLC" localSheetId="33">'S.26.04.{01,02,03,04,05,06}'!$B$227:$B$231</definedName>
    <definedName name="S.26.04.03.03.TT" localSheetId="33">'S.26.04.{01,02,03,04,05,06}'!$C$224:$I$225</definedName>
    <definedName name="S.26.04.03.03.TTC" localSheetId="33">'S.26.04.{01,02,03,04,05,06}'!$C$226:$I$226</definedName>
    <definedName name="S.26.04.03.03.X" localSheetId="33">'S.26.04.{01,02,03,04,05,06}'!$C$232:$I$237</definedName>
    <definedName name="S.26.04.03.03.Y" localSheetId="33">'S.26.04.{01,02,03,04,05,06}'!$J$227:$J$231</definedName>
    <definedName name="S.26.04.03.03.Z" localSheetId="33">'S.26.04.{01,02,03,04,05,06}'!$A$191:$A$196</definedName>
    <definedName name="S.26.04.03.03.ZHI" localSheetId="33">'S.26.04.{01,02,03,04,05,06}'!$A$195:$D$196</definedName>
    <definedName name="S.26.04.03.04" localSheetId="33">'S.26.04.{01,02,03,04,05,06}'!$A$252</definedName>
    <definedName name="S.26.04.03.04.TC" localSheetId="33">'S.26.04.{01,02,03,04,05,06}'!$A$222</definedName>
    <definedName name="S.26.04.03.04.TD" localSheetId="33">'S.26.04.{01,02,03,04,05,06}'!$C$282:$C$283</definedName>
    <definedName name="S.26.04.03.04.TL" localSheetId="33">'S.26.04.{01,02,03,04,05,06}'!$A$282:$A$283</definedName>
    <definedName name="S.26.04.03.04.TLC" localSheetId="33">'S.26.04.{01,02,03,04,05,06}'!$B$282:$B$283</definedName>
    <definedName name="S.26.04.03.04.TT" localSheetId="33">'S.26.04.{01,02,03,04,05,06}'!$C$280</definedName>
    <definedName name="S.26.04.03.04.TTC" localSheetId="33">'S.26.04.{01,02,03,04,05,06}'!$C$281</definedName>
    <definedName name="S.26.04.03.04.X" localSheetId="33">'S.26.04.{01,02,03,04,05,06}'!$C$284</definedName>
    <definedName name="S.26.04.03.04.Y" localSheetId="33">'S.26.04.{01,02,03,04,05,06}'!$D$282:$I$283</definedName>
    <definedName name="S.26.04.03.04.Z" localSheetId="33">'S.26.04.{01,02,03,04,05,06}'!$A$253:$A$257</definedName>
    <definedName name="S.26.04.03.04.ZHI" localSheetId="33">'S.26.04.{01,02,03,04,05,06}'!$A$256:$D$257</definedName>
    <definedName name="S.26.04.03.05" localSheetId="33">'S.26.04.{01,02,03,04,05,06}'!$A$301</definedName>
    <definedName name="S.26.04.03.05.TC" localSheetId="33">'S.26.04.{01,02,03,04,05,06}'!$A$222</definedName>
    <definedName name="S.26.04.03.05.TD" localSheetId="33">'S.26.04.{01,02,03,04,05,06}'!$C$336:$G$338</definedName>
    <definedName name="S.26.04.03.05.TL" localSheetId="33">'S.26.04.{01,02,03,04,05,06}'!$A$336:$A$338</definedName>
    <definedName name="S.26.04.03.05.TLC" localSheetId="33">'S.26.04.{01,02,03,04,05,06}'!$B$336:$B$338</definedName>
    <definedName name="S.26.04.03.05.TT" localSheetId="33">'S.26.04.{01,02,03,04,05,06}'!$C$333:$G$334</definedName>
    <definedName name="S.26.04.03.05.TTC" localSheetId="33">'S.26.04.{01,02,03,04,05,06}'!$C$335:$G$335</definedName>
    <definedName name="S.26.04.03.05.X" localSheetId="33">'S.26.04.{01,02,03,04,05,06}'!$C$339:$G$345</definedName>
    <definedName name="S.26.04.03.05.Y" localSheetId="33">'S.26.04.{01,02,03,04,05,06}'!$H$336:$I$338</definedName>
    <definedName name="S.26.04.03.05.Z" localSheetId="33">'S.26.04.{01,02,03,04,05,06}'!$A$302:$A$307</definedName>
    <definedName name="S.26.04.03.05.ZHI" localSheetId="33">'S.26.04.{01,02,03,04,05,06}'!$A$306:$D$307</definedName>
    <definedName name="S.26.04.03.06" localSheetId="33">'S.26.04.{01,02,03,04,05,06}'!$A$362</definedName>
    <definedName name="S.26.04.03.06.TC" localSheetId="33">'S.26.04.{01,02,03,04,05,06}'!$A$394</definedName>
    <definedName name="S.26.04.03.06.TD" localSheetId="33">'S.26.04.{01,02,03,04,05,06}'!$C$398:$D$402</definedName>
    <definedName name="S.26.04.03.06.TL" localSheetId="33">'S.26.04.{01,02,03,04,05,06}'!$A$398:$A$402</definedName>
    <definedName name="S.26.04.03.06.TLC" localSheetId="33">'S.26.04.{01,02,03,04,05,06}'!$B$398:$B$402</definedName>
    <definedName name="S.26.04.03.06.TT" localSheetId="33">'S.26.04.{01,02,03,04,05,06}'!$C$396:$D$396</definedName>
    <definedName name="S.26.04.03.06.TTC" localSheetId="33">'S.26.04.{01,02,03,04,05,06}'!$C$397:$D$397</definedName>
    <definedName name="S.26.04.03.06.X" localSheetId="33">'S.26.04.{01,02,03,04,05,06}'!$C$403:$D$407</definedName>
    <definedName name="S.26.04.03.06.Y" localSheetId="33">'S.26.04.{01,02,03,04,05,06}'!$E$398:$F$402</definedName>
    <definedName name="S.26.04.03.06.Z" localSheetId="33">'S.26.04.{01,02,03,04,05,06}'!$A$363:$A$368</definedName>
    <definedName name="S.26.04.03.06.ZHI" localSheetId="33">'S.26.04.{01,02,03,04,05,06}'!$A$367:$D$368</definedName>
    <definedName name="S.26.04.03.07" localSheetId="33">'S.26.04.{01,02,03,04,05,06}'!$A$424</definedName>
    <definedName name="S.26.04.03.07.TC" localSheetId="33">'S.26.04.{01,02,03,04,05,06}'!$A$394</definedName>
    <definedName name="S.26.04.03.07.TD" localSheetId="33">'S.26.04.{01,02,03,04,05,06}'!$C$458:$D$459</definedName>
    <definedName name="S.26.04.03.07.TL" localSheetId="33">'S.26.04.{01,02,03,04,05,06}'!$A$458:$A$459</definedName>
    <definedName name="S.26.04.03.07.TLC" localSheetId="33">'S.26.04.{01,02,03,04,05,06}'!$B$458:$B$459</definedName>
    <definedName name="S.26.04.03.07.TT" localSheetId="33">'S.26.04.{01,02,03,04,05,06}'!$C$456:$D$456</definedName>
    <definedName name="S.26.04.03.07.TTC" localSheetId="33">'S.26.04.{01,02,03,04,05,06}'!$C$457:$D$457</definedName>
    <definedName name="S.26.04.03.07.X" localSheetId="33">'S.26.04.{01,02,03,04,05,06}'!$C$460:$D$464</definedName>
    <definedName name="S.26.04.03.07.Y" localSheetId="33">'S.26.04.{01,02,03,04,05,06}'!$E$458:$F$459</definedName>
    <definedName name="S.26.04.03.07.Z" localSheetId="33">'S.26.04.{01,02,03,04,05,06}'!$A$425:$A$430</definedName>
    <definedName name="S.26.04.03.07.ZHI" localSheetId="33">'S.26.04.{01,02,03,04,05,06}'!$A$429:$D$430</definedName>
    <definedName name="S.26.04.03.08" localSheetId="33">'S.26.04.{01,02,03,04,05,06}'!$A$22</definedName>
    <definedName name="S.26.04.03.08.TC" localSheetId="33">'S.26.04.{01,02,03,04,05,06}'!$A$9</definedName>
    <definedName name="S.26.04.03.08.TD" localSheetId="33">'S.26.04.{01,02,03,04,05,06}'!$C$52:$C$56</definedName>
    <definedName name="S.26.04.03.08.TL" localSheetId="33">'S.26.04.{01,02,03,04,05,06}'!$A$52:$A$56</definedName>
    <definedName name="S.26.04.03.08.TLC" localSheetId="33">'S.26.04.{01,02,03,04,05,06}'!$B$52:$B$56</definedName>
    <definedName name="S.26.04.03.08.TT" localSheetId="33">'S.26.04.{01,02,03,04,05,06}'!$C$50</definedName>
    <definedName name="S.26.04.03.08.TTC" localSheetId="33">'S.26.04.{01,02,03,04,05,06}'!$C$51</definedName>
    <definedName name="S.26.04.03.08.Y" localSheetId="33">'S.26.04.{01,02,03,04,05,06}'!$D$52:$E$56</definedName>
    <definedName name="S.26.04.03.08.Z" localSheetId="33">'S.26.04.{01,02,03,04,05,06}'!$A$23:$A$27</definedName>
    <definedName name="S.26.04.03.08.ZHI" localSheetId="33">'S.26.04.{01,02,03,04,05,06}'!$A$26:$D$27</definedName>
    <definedName name="S.26.04.03.TC" localSheetId="33">'S.26.04.{01,02,03,04,05,06}'!$A$9</definedName>
    <definedName name="S.26.04.04" localSheetId="33">'S.26.04.{01,02,03,04,05,06}'!$A$4</definedName>
    <definedName name="S.26.04.04.01" localSheetId="33">'S.26.04.{01,02,03,04,05,06}'!$A$81</definedName>
    <definedName name="S.26.04.04.01.TC" localSheetId="33">'S.26.04.{01,02,03,04,05,06}'!$A$105</definedName>
    <definedName name="S.26.04.04.01.TD" localSheetId="33">'S.26.04.{01,02,03,04,05,06}'!$C$110:$I$120</definedName>
    <definedName name="S.26.04.04.01.TL" localSheetId="33">'S.26.04.{01,02,03,04,05,06}'!$A$110:$A$120</definedName>
    <definedName name="S.26.04.04.01.TLC" localSheetId="33">'S.26.04.{01,02,03,04,05,06}'!$B$110:$B$120</definedName>
    <definedName name="S.26.04.04.01.TT" localSheetId="33">'S.26.04.{01,02,03,04,05,06}'!$C$107:$I$108</definedName>
    <definedName name="S.26.04.04.01.TTC" localSheetId="33">'S.26.04.{01,02,03,04,05,06}'!$C$109:$I$109</definedName>
    <definedName name="S.26.04.04.01.X" localSheetId="33">'S.26.04.{01,02,03,04,05,06}'!$C$121:$I$127</definedName>
    <definedName name="S.26.04.04.01.Y" localSheetId="33">'S.26.04.{01,02,03,04,05,06}'!$J$110:$K$120</definedName>
    <definedName name="S.26.04.04.01.Z" localSheetId="33">'S.26.04.{01,02,03,04,05,06}'!$A$82:$A$88</definedName>
    <definedName name="S.26.04.04.01.ZHI" localSheetId="33">'S.26.04.{01,02,03,04,05,06}'!$A$87:$D$88</definedName>
    <definedName name="S.26.04.04.02" localSheetId="33">'S.26.04.{01,02,03,04,05,06}'!$A$147</definedName>
    <definedName name="S.26.04.04.02.TC" localSheetId="33">'S.26.04.{01,02,03,04,05,06}'!$A$168</definedName>
    <definedName name="S.26.04.04.02.TD" localSheetId="33">'S.26.04.{01,02,03,04,05,06}'!$C$172</definedName>
    <definedName name="S.26.04.04.02.TL" localSheetId="33">'S.26.04.{01,02,03,04,05,06}'!$A$172</definedName>
    <definedName name="S.26.04.04.02.TLC" localSheetId="33">'S.26.04.{01,02,03,04,05,06}'!$B$172</definedName>
    <definedName name="S.26.04.04.02.TT" localSheetId="33">'S.26.04.{01,02,03,04,05,06}'!$C$170</definedName>
    <definedName name="S.26.04.04.02.TTC" localSheetId="33">'S.26.04.{01,02,03,04,05,06}'!$C$171</definedName>
    <definedName name="S.26.04.04.02.X" localSheetId="33">'S.26.04.{01,02,03,04,05,06}'!$C$173</definedName>
    <definedName name="S.26.04.04.02.Y" localSheetId="33">'S.26.04.{01,02,03,04,05,06}'!$D$172:$G$172</definedName>
    <definedName name="S.26.04.04.02.Z" localSheetId="33">'S.26.04.{01,02,03,04,05,06}'!$A$148:$A$153</definedName>
    <definedName name="S.26.04.04.02.ZHI" localSheetId="33">'S.26.04.{01,02,03,04,05,06}'!$A$152:$D$153</definedName>
    <definedName name="S.26.04.04.03" localSheetId="33">'S.26.04.{01,02,03,04,05,06}'!$A$198</definedName>
    <definedName name="S.26.04.04.03.TC" localSheetId="33">'S.26.04.{01,02,03,04,05,06}'!$A$222</definedName>
    <definedName name="S.26.04.04.03.TD" localSheetId="33">'S.26.04.{01,02,03,04,05,06}'!$C$227:$I$231</definedName>
    <definedName name="S.26.04.04.03.TL" localSheetId="33">'S.26.04.{01,02,03,04,05,06}'!$A$227:$A$231</definedName>
    <definedName name="S.26.04.04.03.TLC" localSheetId="33">'S.26.04.{01,02,03,04,05,06}'!$B$227:$B$231</definedName>
    <definedName name="S.26.04.04.03.TT" localSheetId="33">'S.26.04.{01,02,03,04,05,06}'!$C$224:$I$225</definedName>
    <definedName name="S.26.04.04.03.TTC" localSheetId="33">'S.26.04.{01,02,03,04,05,06}'!$C$226:$I$226</definedName>
    <definedName name="S.26.04.04.03.X" localSheetId="33">'S.26.04.{01,02,03,04,05,06}'!$C$232:$I$237</definedName>
    <definedName name="S.26.04.04.03.Y" localSheetId="33">'S.26.04.{01,02,03,04,05,06}'!$J$227:$J$231</definedName>
    <definedName name="S.26.04.04.03.Z" localSheetId="33">'S.26.04.{01,02,03,04,05,06}'!$A$199:$A$205</definedName>
    <definedName name="S.26.04.04.03.ZHI" localSheetId="33">'S.26.04.{01,02,03,04,05,06}'!$A$204:$D$205</definedName>
    <definedName name="S.26.04.04.04" localSheetId="33">'S.26.04.{01,02,03,04,05,06}'!$A$259</definedName>
    <definedName name="S.26.04.04.04.TC" localSheetId="33">'S.26.04.{01,02,03,04,05,06}'!$A$222</definedName>
    <definedName name="S.26.04.04.04.TD" localSheetId="33">'S.26.04.{01,02,03,04,05,06}'!$C$282:$C$283</definedName>
    <definedName name="S.26.04.04.04.TL" localSheetId="33">'S.26.04.{01,02,03,04,05,06}'!$A$282:$A$283</definedName>
    <definedName name="S.26.04.04.04.TLC" localSheetId="33">'S.26.04.{01,02,03,04,05,06}'!$B$282:$B$283</definedName>
    <definedName name="S.26.04.04.04.TT" localSheetId="33">'S.26.04.{01,02,03,04,05,06}'!$C$280</definedName>
    <definedName name="S.26.04.04.04.TTC" localSheetId="33">'S.26.04.{01,02,03,04,05,06}'!$C$281</definedName>
    <definedName name="S.26.04.04.04.X" localSheetId="33">'S.26.04.{01,02,03,04,05,06}'!$C$284</definedName>
    <definedName name="S.26.04.04.04.Y" localSheetId="33">'S.26.04.{01,02,03,04,05,06}'!$D$282:$I$283</definedName>
    <definedName name="S.26.04.04.04.Z" localSheetId="33">'S.26.04.{01,02,03,04,05,06}'!$A$260:$A$265</definedName>
    <definedName name="S.26.04.04.04.ZHI" localSheetId="33">'S.26.04.{01,02,03,04,05,06}'!$A$264:$D$265</definedName>
    <definedName name="S.26.04.04.05" localSheetId="33">'S.26.04.{01,02,03,04,05,06}'!$A$309</definedName>
    <definedName name="S.26.04.04.05.TC" localSheetId="33">'S.26.04.{01,02,03,04,05,06}'!$A$222</definedName>
    <definedName name="S.26.04.04.05.TD" localSheetId="33">'S.26.04.{01,02,03,04,05,06}'!$C$336:$G$338</definedName>
    <definedName name="S.26.04.04.05.TL" localSheetId="33">'S.26.04.{01,02,03,04,05,06}'!$A$336:$A$338</definedName>
    <definedName name="S.26.04.04.05.TLC" localSheetId="33">'S.26.04.{01,02,03,04,05,06}'!$B$336:$B$338</definedName>
    <definedName name="S.26.04.04.05.TT" localSheetId="33">'S.26.04.{01,02,03,04,05,06}'!$C$333:$G$334</definedName>
    <definedName name="S.26.04.04.05.TTC" localSheetId="33">'S.26.04.{01,02,03,04,05,06}'!$C$335:$G$335</definedName>
    <definedName name="S.26.04.04.05.X" localSheetId="33">'S.26.04.{01,02,03,04,05,06}'!$C$339:$G$345</definedName>
    <definedName name="S.26.04.04.05.Y" localSheetId="33">'S.26.04.{01,02,03,04,05,06}'!$H$336:$I$338</definedName>
    <definedName name="S.26.04.04.05.Z" localSheetId="33">'S.26.04.{01,02,03,04,05,06}'!$A$310:$A$316</definedName>
    <definedName name="S.26.04.04.05.ZHI" localSheetId="33">'S.26.04.{01,02,03,04,05,06}'!$A$315:$D$316</definedName>
    <definedName name="S.26.04.04.06" localSheetId="33">'S.26.04.{01,02,03,04,05,06}'!$A$370</definedName>
    <definedName name="S.26.04.04.06.TC" localSheetId="33">'S.26.04.{01,02,03,04,05,06}'!$A$394</definedName>
    <definedName name="S.26.04.04.06.TD" localSheetId="33">'S.26.04.{01,02,03,04,05,06}'!$C$398:$D$402</definedName>
    <definedName name="S.26.04.04.06.TL" localSheetId="33">'S.26.04.{01,02,03,04,05,06}'!$A$398:$A$402</definedName>
    <definedName name="S.26.04.04.06.TLC" localSheetId="33">'S.26.04.{01,02,03,04,05,06}'!$B$398:$B$402</definedName>
    <definedName name="S.26.04.04.06.TT" localSheetId="33">'S.26.04.{01,02,03,04,05,06}'!$C$396:$D$396</definedName>
    <definedName name="S.26.04.04.06.TTC" localSheetId="33">'S.26.04.{01,02,03,04,05,06}'!$C$397:$D$397</definedName>
    <definedName name="S.26.04.04.06.X" localSheetId="33">'S.26.04.{01,02,03,04,05,06}'!$C$403:$D$407</definedName>
    <definedName name="S.26.04.04.06.Y" localSheetId="33">'S.26.04.{01,02,03,04,05,06}'!$E$398:$F$402</definedName>
    <definedName name="S.26.04.04.06.Z" localSheetId="33">'S.26.04.{01,02,03,04,05,06}'!$A$371:$A$377</definedName>
    <definedName name="S.26.04.04.06.ZHI" localSheetId="33">'S.26.04.{01,02,03,04,05,06}'!$A$376:$D$377</definedName>
    <definedName name="S.26.04.04.07" localSheetId="33">'S.26.04.{01,02,03,04,05,06}'!$A$432</definedName>
    <definedName name="S.26.04.04.07.TC" localSheetId="33">'S.26.04.{01,02,03,04,05,06}'!$A$394</definedName>
    <definedName name="S.26.04.04.07.TD" localSheetId="33">'S.26.04.{01,02,03,04,05,06}'!$C$458:$D$459</definedName>
    <definedName name="S.26.04.04.07.TL" localSheetId="33">'S.26.04.{01,02,03,04,05,06}'!$A$458:$A$459</definedName>
    <definedName name="S.26.04.04.07.TLC" localSheetId="33">'S.26.04.{01,02,03,04,05,06}'!$B$458:$B$459</definedName>
    <definedName name="S.26.04.04.07.TT" localSheetId="33">'S.26.04.{01,02,03,04,05,06}'!$C$456:$D$456</definedName>
    <definedName name="S.26.04.04.07.TTC" localSheetId="33">'S.26.04.{01,02,03,04,05,06}'!$C$457:$D$457</definedName>
    <definedName name="S.26.04.04.07.X" localSheetId="33">'S.26.04.{01,02,03,04,05,06}'!$C$460:$D$464</definedName>
    <definedName name="S.26.04.04.07.Y" localSheetId="33">'S.26.04.{01,02,03,04,05,06}'!$E$458:$F$459</definedName>
    <definedName name="S.26.04.04.07.Z" localSheetId="33">'S.26.04.{01,02,03,04,05,06}'!$A$433:$A$439</definedName>
    <definedName name="S.26.04.04.07.ZHI" localSheetId="33">'S.26.04.{01,02,03,04,05,06}'!$A$438:$D$439</definedName>
    <definedName name="S.26.04.04.08" localSheetId="33">'S.26.04.{01,02,03,04,05,06}'!$A$29</definedName>
    <definedName name="S.26.04.04.08.TC" localSheetId="33">'S.26.04.{01,02,03,04,05,06}'!$A$9</definedName>
    <definedName name="S.26.04.04.08.TD" localSheetId="33">'S.26.04.{01,02,03,04,05,06}'!$C$52:$C$56</definedName>
    <definedName name="S.26.04.04.08.TL" localSheetId="33">'S.26.04.{01,02,03,04,05,06}'!$A$52:$A$56</definedName>
    <definedName name="S.26.04.04.08.TLC" localSheetId="33">'S.26.04.{01,02,03,04,05,06}'!$B$52:$B$56</definedName>
    <definedName name="S.26.04.04.08.TT" localSheetId="33">'S.26.04.{01,02,03,04,05,06}'!$C$50</definedName>
    <definedName name="S.26.04.04.08.TTC" localSheetId="33">'S.26.04.{01,02,03,04,05,06}'!$C$51</definedName>
    <definedName name="S.26.04.04.08.Y" localSheetId="33">'S.26.04.{01,02,03,04,05,06}'!$D$52:$E$56</definedName>
    <definedName name="S.26.04.04.08.Z" localSheetId="33">'S.26.04.{01,02,03,04,05,06}'!$A$30:$A$35</definedName>
    <definedName name="S.26.04.04.08.ZHI" localSheetId="33">'S.26.04.{01,02,03,04,05,06}'!$A$34:$D$35</definedName>
    <definedName name="S.26.04.04.TC" localSheetId="33">'S.26.04.{01,02,03,04,05,06}'!$A$9</definedName>
    <definedName name="S.26.04.05" localSheetId="33">'S.26.04.{01,02,03,04,05,06}'!$A$5</definedName>
    <definedName name="S.26.04.05.01" localSheetId="33">'S.26.04.{01,02,03,04,05,06}'!$A$90</definedName>
    <definedName name="S.26.04.05.01.TC" localSheetId="33">'S.26.04.{01,02,03,04,05,06}'!$A$105</definedName>
    <definedName name="S.26.04.05.01.TD" localSheetId="33">'S.26.04.{01,02,03,04,05,06}'!$C$110:$I$120</definedName>
    <definedName name="S.26.04.05.01.TL" localSheetId="33">'S.26.04.{01,02,03,04,05,06}'!$A$110:$A$120</definedName>
    <definedName name="S.26.04.05.01.TLC" localSheetId="33">'S.26.04.{01,02,03,04,05,06}'!$B$110:$B$120</definedName>
    <definedName name="S.26.04.05.01.TT" localSheetId="33">'S.26.04.{01,02,03,04,05,06}'!$C$107:$I$108</definedName>
    <definedName name="S.26.04.05.01.TTC" localSheetId="33">'S.26.04.{01,02,03,04,05,06}'!$C$109:$I$109</definedName>
    <definedName name="S.26.04.05.01.X" localSheetId="33">'S.26.04.{01,02,03,04,05,06}'!$C$121:$I$127</definedName>
    <definedName name="S.26.04.05.01.Y" localSheetId="33">'S.26.04.{01,02,03,04,05,06}'!$J$110:$K$120</definedName>
    <definedName name="S.26.04.05.01.Z" localSheetId="33">'S.26.04.{01,02,03,04,05,06}'!$A$91:$A$95</definedName>
    <definedName name="S.26.04.05.01.ZHI" localSheetId="33">'S.26.04.{01,02,03,04,05,06}'!$A$95:$D$95</definedName>
    <definedName name="S.26.04.05.02" localSheetId="33">'S.26.04.{01,02,03,04,05,06}'!$A$155</definedName>
    <definedName name="S.26.04.05.02.TC" localSheetId="33">'S.26.04.{01,02,03,04,05,06}'!$A$168</definedName>
    <definedName name="S.26.04.05.02.TD" localSheetId="33">'S.26.04.{01,02,03,04,05,06}'!$C$172</definedName>
    <definedName name="S.26.04.05.02.TL" localSheetId="33">'S.26.04.{01,02,03,04,05,06}'!$A$172</definedName>
    <definedName name="S.26.04.05.02.TLC" localSheetId="33">'S.26.04.{01,02,03,04,05,06}'!$B$172</definedName>
    <definedName name="S.26.04.05.02.TT" localSheetId="33">'S.26.04.{01,02,03,04,05,06}'!$C$170</definedName>
    <definedName name="S.26.04.05.02.TTC" localSheetId="33">'S.26.04.{01,02,03,04,05,06}'!$C$171</definedName>
    <definedName name="S.26.04.05.02.X" localSheetId="33">'S.26.04.{01,02,03,04,05,06}'!$C$173</definedName>
    <definedName name="S.26.04.05.02.Y" localSheetId="33">'S.26.04.{01,02,03,04,05,06}'!$D$172:$G$172</definedName>
    <definedName name="S.26.04.05.02.Z" localSheetId="33">'S.26.04.{01,02,03,04,05,06}'!$A$156:$A$159</definedName>
    <definedName name="S.26.04.05.02.ZHI" localSheetId="33">'S.26.04.{01,02,03,04,05,06}'!$A$159:$D$159</definedName>
    <definedName name="S.26.04.05.03" localSheetId="33">'S.26.04.{01,02,03,04,05,06}'!$A$207</definedName>
    <definedName name="S.26.04.05.03.TC" localSheetId="33">'S.26.04.{01,02,03,04,05,06}'!$A$222</definedName>
    <definedName name="S.26.04.05.03.TD" localSheetId="33">'S.26.04.{01,02,03,04,05,06}'!$C$227:$I$231</definedName>
    <definedName name="S.26.04.05.03.TL" localSheetId="33">'S.26.04.{01,02,03,04,05,06}'!$A$227:$A$231</definedName>
    <definedName name="S.26.04.05.03.TLC" localSheetId="33">'S.26.04.{01,02,03,04,05,06}'!$B$227:$B$231</definedName>
    <definedName name="S.26.04.05.03.TT" localSheetId="33">'S.26.04.{01,02,03,04,05,06}'!$C$224:$I$225</definedName>
    <definedName name="S.26.04.05.03.TTC" localSheetId="33">'S.26.04.{01,02,03,04,05,06}'!$C$226:$I$226</definedName>
    <definedName name="S.26.04.05.03.X" localSheetId="33">'S.26.04.{01,02,03,04,05,06}'!$C$232:$I$237</definedName>
    <definedName name="S.26.04.05.03.Y" localSheetId="33">'S.26.04.{01,02,03,04,05,06}'!$J$227:$J$231</definedName>
    <definedName name="S.26.04.05.03.Z" localSheetId="33">'S.26.04.{01,02,03,04,05,06}'!$A$208:$A$212</definedName>
    <definedName name="S.26.04.05.03.ZHI" localSheetId="33">'S.26.04.{01,02,03,04,05,06}'!$A$212:$D$212</definedName>
    <definedName name="S.26.04.05.04" localSheetId="33">'S.26.04.{01,02,03,04,05,06}'!$A$267</definedName>
    <definedName name="S.26.04.05.04.TC" localSheetId="33">'S.26.04.{01,02,03,04,05,06}'!$A$222</definedName>
    <definedName name="S.26.04.05.04.TD" localSheetId="33">'S.26.04.{01,02,03,04,05,06}'!$C$282:$C$283</definedName>
    <definedName name="S.26.04.05.04.TL" localSheetId="33">'S.26.04.{01,02,03,04,05,06}'!$A$282:$A$283</definedName>
    <definedName name="S.26.04.05.04.TLC" localSheetId="33">'S.26.04.{01,02,03,04,05,06}'!$B$282:$B$283</definedName>
    <definedName name="S.26.04.05.04.TT" localSheetId="33">'S.26.04.{01,02,03,04,05,06}'!$C$280</definedName>
    <definedName name="S.26.04.05.04.TTC" localSheetId="33">'S.26.04.{01,02,03,04,05,06}'!$C$281</definedName>
    <definedName name="S.26.04.05.04.X" localSheetId="33">'S.26.04.{01,02,03,04,05,06}'!$C$284</definedName>
    <definedName name="S.26.04.05.04.Y" localSheetId="33">'S.26.04.{01,02,03,04,05,06}'!$D$282:$I$283</definedName>
    <definedName name="S.26.04.05.04.Z" localSheetId="33">'S.26.04.{01,02,03,04,05,06}'!$A$268:$A$271</definedName>
    <definedName name="S.26.04.05.04.ZHI" localSheetId="33">'S.26.04.{01,02,03,04,05,06}'!$A$271:$D$271</definedName>
    <definedName name="S.26.04.05.05" localSheetId="33">'S.26.04.{01,02,03,04,05,06}'!$A$318</definedName>
    <definedName name="S.26.04.05.05.TC" localSheetId="33">'S.26.04.{01,02,03,04,05,06}'!$A$222</definedName>
    <definedName name="S.26.04.05.05.TD" localSheetId="33">'S.26.04.{01,02,03,04,05,06}'!$C$336:$G$338</definedName>
    <definedName name="S.26.04.05.05.TL" localSheetId="33">'S.26.04.{01,02,03,04,05,06}'!$A$336:$A$338</definedName>
    <definedName name="S.26.04.05.05.TLC" localSheetId="33">'S.26.04.{01,02,03,04,05,06}'!$B$336:$B$338</definedName>
    <definedName name="S.26.04.05.05.TT" localSheetId="33">'S.26.04.{01,02,03,04,05,06}'!$C$333:$G$334</definedName>
    <definedName name="S.26.04.05.05.TTC" localSheetId="33">'S.26.04.{01,02,03,04,05,06}'!$C$335:$G$335</definedName>
    <definedName name="S.26.04.05.05.X" localSheetId="33">'S.26.04.{01,02,03,04,05,06}'!$C$339:$G$345</definedName>
    <definedName name="S.26.04.05.05.Y" localSheetId="33">'S.26.04.{01,02,03,04,05,06}'!$H$336:$I$338</definedName>
    <definedName name="S.26.04.05.05.Z" localSheetId="33">'S.26.04.{01,02,03,04,05,06}'!$A$319:$A$323</definedName>
    <definedName name="S.26.04.05.05.ZHI" localSheetId="33">'S.26.04.{01,02,03,04,05,06}'!$A$323:$D$323</definedName>
    <definedName name="S.26.04.05.06" localSheetId="33">'S.26.04.{01,02,03,04,05,06}'!$A$379</definedName>
    <definedName name="S.26.04.05.06.TC" localSheetId="33">'S.26.04.{01,02,03,04,05,06}'!$A$394</definedName>
    <definedName name="S.26.04.05.06.TD" localSheetId="33">'S.26.04.{01,02,03,04,05,06}'!$C$398:$D$402</definedName>
    <definedName name="S.26.04.05.06.TL" localSheetId="33">'S.26.04.{01,02,03,04,05,06}'!$A$398:$A$402</definedName>
    <definedName name="S.26.04.05.06.TLC" localSheetId="33">'S.26.04.{01,02,03,04,05,06}'!$B$398:$B$402</definedName>
    <definedName name="S.26.04.05.06.TT" localSheetId="33">'S.26.04.{01,02,03,04,05,06}'!$C$396:$D$396</definedName>
    <definedName name="S.26.04.05.06.TTC" localSheetId="33">'S.26.04.{01,02,03,04,05,06}'!$C$397:$D$397</definedName>
    <definedName name="S.26.04.05.06.X" localSheetId="33">'S.26.04.{01,02,03,04,05,06}'!$C$403:$D$407</definedName>
    <definedName name="S.26.04.05.06.Y" localSheetId="33">'S.26.04.{01,02,03,04,05,06}'!$E$398:$F$402</definedName>
    <definedName name="S.26.04.05.06.Z" localSheetId="33">'S.26.04.{01,02,03,04,05,06}'!$A$380:$A$384</definedName>
    <definedName name="S.26.04.05.06.ZHI" localSheetId="33">'S.26.04.{01,02,03,04,05,06}'!$A$384:$D$384</definedName>
    <definedName name="S.26.04.05.07" localSheetId="33">'S.26.04.{01,02,03,04,05,06}'!$A$441</definedName>
    <definedName name="S.26.04.05.07.TC" localSheetId="33">'S.26.04.{01,02,03,04,05,06}'!$A$394</definedName>
    <definedName name="S.26.04.05.07.TD" localSheetId="33">'S.26.04.{01,02,03,04,05,06}'!$C$458:$D$459</definedName>
    <definedName name="S.26.04.05.07.TL" localSheetId="33">'S.26.04.{01,02,03,04,05,06}'!$A$458:$A$459</definedName>
    <definedName name="S.26.04.05.07.TLC" localSheetId="33">'S.26.04.{01,02,03,04,05,06}'!$B$458:$B$459</definedName>
    <definedName name="S.26.04.05.07.TT" localSheetId="33">'S.26.04.{01,02,03,04,05,06}'!$C$456:$D$456</definedName>
    <definedName name="S.26.04.05.07.TTC" localSheetId="33">'S.26.04.{01,02,03,04,05,06}'!$C$457:$D$457</definedName>
    <definedName name="S.26.04.05.07.X" localSheetId="33">'S.26.04.{01,02,03,04,05,06}'!$C$460:$D$464</definedName>
    <definedName name="S.26.04.05.07.Y" localSheetId="33">'S.26.04.{01,02,03,04,05,06}'!$E$458:$F$459</definedName>
    <definedName name="S.26.04.05.07.Z" localSheetId="33">'S.26.04.{01,02,03,04,05,06}'!$A$442:$A$446</definedName>
    <definedName name="S.26.04.05.07.ZHI" localSheetId="33">'S.26.04.{01,02,03,04,05,06}'!$A$446:$D$446</definedName>
    <definedName name="S.26.04.05.08" localSheetId="33">'S.26.04.{01,02,03,04,05,06}'!$A$37</definedName>
    <definedName name="S.26.04.05.08.TC" localSheetId="33">'S.26.04.{01,02,03,04,05,06}'!$A$9</definedName>
    <definedName name="S.26.04.05.08.TD" localSheetId="33">'S.26.04.{01,02,03,04,05,06}'!$C$52:$C$56</definedName>
    <definedName name="S.26.04.05.08.TL" localSheetId="33">'S.26.04.{01,02,03,04,05,06}'!$A$52:$A$56</definedName>
    <definedName name="S.26.04.05.08.TLC" localSheetId="33">'S.26.04.{01,02,03,04,05,06}'!$B$52:$B$56</definedName>
    <definedName name="S.26.04.05.08.TT" localSheetId="33">'S.26.04.{01,02,03,04,05,06}'!$C$50</definedName>
    <definedName name="S.26.04.05.08.TTC" localSheetId="33">'S.26.04.{01,02,03,04,05,06}'!$C$51</definedName>
    <definedName name="S.26.04.05.08.Y" localSheetId="33">'S.26.04.{01,02,03,04,05,06}'!$D$52:$E$56</definedName>
    <definedName name="S.26.04.05.08.Z" localSheetId="33">'S.26.04.{01,02,03,04,05,06}'!$A$38:$A$41</definedName>
    <definedName name="S.26.04.05.08.ZHI" localSheetId="33">'S.26.04.{01,02,03,04,05,06}'!$A$41:$D$41</definedName>
    <definedName name="S.26.04.05.TC" localSheetId="33">'S.26.04.{01,02,03,04,05,06}'!$A$9</definedName>
    <definedName name="S.26.04.06" localSheetId="33">'S.26.04.{01,02,03,04,05,06}'!$A$6</definedName>
    <definedName name="S.26.04.06.01" localSheetId="33">'S.26.04.{01,02,03,04,05,06}'!$A$97</definedName>
    <definedName name="S.26.04.06.01.TC" localSheetId="33">'S.26.04.{01,02,03,04,05,06}'!$A$105</definedName>
    <definedName name="S.26.04.06.01.TD" localSheetId="33">'S.26.04.{01,02,03,04,05,06}'!$C$110:$I$120</definedName>
    <definedName name="S.26.04.06.01.TL" localSheetId="33">'S.26.04.{01,02,03,04,05,06}'!$A$110:$A$120</definedName>
    <definedName name="S.26.04.06.01.TLC" localSheetId="33">'S.26.04.{01,02,03,04,05,06}'!$B$110:$B$120</definedName>
    <definedName name="S.26.04.06.01.TT" localSheetId="33">'S.26.04.{01,02,03,04,05,06}'!$C$107:$I$108</definedName>
    <definedName name="S.26.04.06.01.TTC" localSheetId="33">'S.26.04.{01,02,03,04,05,06}'!$C$109:$I$109</definedName>
    <definedName name="S.26.04.06.01.X" localSheetId="33">'S.26.04.{01,02,03,04,05,06}'!$C$121:$I$127</definedName>
    <definedName name="S.26.04.06.01.Y" localSheetId="33">'S.26.04.{01,02,03,04,05,06}'!$J$110:$K$120</definedName>
    <definedName name="S.26.04.06.01.Z" localSheetId="33">'S.26.04.{01,02,03,04,05,06}'!$A$98:$A$103</definedName>
    <definedName name="S.26.04.06.01.ZHI" localSheetId="33">'S.26.04.{01,02,03,04,05,06}'!$A$103:$D$103</definedName>
    <definedName name="S.26.04.06.02" localSheetId="33">'S.26.04.{01,02,03,04,05,06}'!$A$161</definedName>
    <definedName name="S.26.04.06.02.TC" localSheetId="33">'S.26.04.{01,02,03,04,05,06}'!$A$168</definedName>
    <definedName name="S.26.04.06.02.TD" localSheetId="33">'S.26.04.{01,02,03,04,05,06}'!$C$172</definedName>
    <definedName name="S.26.04.06.02.TL" localSheetId="33">'S.26.04.{01,02,03,04,05,06}'!$A$172</definedName>
    <definedName name="S.26.04.06.02.TLC" localSheetId="33">'S.26.04.{01,02,03,04,05,06}'!$B$172</definedName>
    <definedName name="S.26.04.06.02.TT" localSheetId="33">'S.26.04.{01,02,03,04,05,06}'!$C$170</definedName>
    <definedName name="S.26.04.06.02.TTC" localSheetId="33">'S.26.04.{01,02,03,04,05,06}'!$C$171</definedName>
    <definedName name="S.26.04.06.02.X" localSheetId="33">'S.26.04.{01,02,03,04,05,06}'!$C$173</definedName>
    <definedName name="S.26.04.06.02.Y" localSheetId="33">'S.26.04.{01,02,03,04,05,06}'!$D$172:$G$172</definedName>
    <definedName name="S.26.04.06.02.Z" localSheetId="33">'S.26.04.{01,02,03,04,05,06}'!$A$162:$A$166</definedName>
    <definedName name="S.26.04.06.02.ZHI" localSheetId="33">'S.26.04.{01,02,03,04,05,06}'!$A$166:$D$166</definedName>
    <definedName name="S.26.04.06.03" localSheetId="33">'S.26.04.{01,02,03,04,05,06}'!$A$214</definedName>
    <definedName name="S.26.04.06.03.TC" localSheetId="33">'S.26.04.{01,02,03,04,05,06}'!$A$222</definedName>
    <definedName name="S.26.04.06.03.TD" localSheetId="33">'S.26.04.{01,02,03,04,05,06}'!$C$227:$I$231</definedName>
    <definedName name="S.26.04.06.03.TL" localSheetId="33">'S.26.04.{01,02,03,04,05,06}'!$A$227:$A$231</definedName>
    <definedName name="S.26.04.06.03.TLC" localSheetId="33">'S.26.04.{01,02,03,04,05,06}'!$B$227:$B$231</definedName>
    <definedName name="S.26.04.06.03.TT" localSheetId="33">'S.26.04.{01,02,03,04,05,06}'!$C$224:$I$225</definedName>
    <definedName name="S.26.04.06.03.TTC" localSheetId="33">'S.26.04.{01,02,03,04,05,06}'!$C$226:$I$226</definedName>
    <definedName name="S.26.04.06.03.X" localSheetId="33">'S.26.04.{01,02,03,04,05,06}'!$C$232:$I$237</definedName>
    <definedName name="S.26.04.06.03.Y" localSheetId="33">'S.26.04.{01,02,03,04,05,06}'!$J$227:$J$231</definedName>
    <definedName name="S.26.04.06.03.Z" localSheetId="33">'S.26.04.{01,02,03,04,05,06}'!$A$215:$A$220</definedName>
    <definedName name="S.26.04.06.03.ZHI" localSheetId="33">'S.26.04.{01,02,03,04,05,06}'!$A$220:$D$220</definedName>
    <definedName name="S.26.04.06.04" localSheetId="33">'S.26.04.{01,02,03,04,05,06}'!$A$273</definedName>
    <definedName name="S.26.04.06.04.TC" localSheetId="33">'S.26.04.{01,02,03,04,05,06}'!$A$222</definedName>
    <definedName name="S.26.04.06.04.TD" localSheetId="33">'S.26.04.{01,02,03,04,05,06}'!$C$282:$C$283</definedName>
    <definedName name="S.26.04.06.04.TL" localSheetId="33">'S.26.04.{01,02,03,04,05,06}'!$A$282:$A$283</definedName>
    <definedName name="S.26.04.06.04.TLC" localSheetId="33">'S.26.04.{01,02,03,04,05,06}'!$B$282:$B$283</definedName>
    <definedName name="S.26.04.06.04.TT" localSheetId="33">'S.26.04.{01,02,03,04,05,06}'!$C$280</definedName>
    <definedName name="S.26.04.06.04.TTC" localSheetId="33">'S.26.04.{01,02,03,04,05,06}'!$C$281</definedName>
    <definedName name="S.26.04.06.04.X" localSheetId="33">'S.26.04.{01,02,03,04,05,06}'!$C$284</definedName>
    <definedName name="S.26.04.06.04.Y" localSheetId="33">'S.26.04.{01,02,03,04,05,06}'!$D$282:$I$283</definedName>
    <definedName name="S.26.04.06.04.Z" localSheetId="33">'S.26.04.{01,02,03,04,05,06}'!$A$274:$A$278</definedName>
    <definedName name="S.26.04.06.04.ZHI" localSheetId="33">'S.26.04.{01,02,03,04,05,06}'!$A$278:$D$278</definedName>
    <definedName name="S.26.04.06.05" localSheetId="33">'S.26.04.{01,02,03,04,05,06}'!$A$325</definedName>
    <definedName name="S.26.04.06.05.TC" localSheetId="33">'S.26.04.{01,02,03,04,05,06}'!$A$222</definedName>
    <definedName name="S.26.04.06.05.TD" localSheetId="33">'S.26.04.{01,02,03,04,05,06}'!$C$336:$G$338</definedName>
    <definedName name="S.26.04.06.05.TL" localSheetId="33">'S.26.04.{01,02,03,04,05,06}'!$A$336:$A$338</definedName>
    <definedName name="S.26.04.06.05.TLC" localSheetId="33">'S.26.04.{01,02,03,04,05,06}'!$B$336:$B$338</definedName>
    <definedName name="S.26.04.06.05.TT" localSheetId="33">'S.26.04.{01,02,03,04,05,06}'!$C$333:$G$334</definedName>
    <definedName name="S.26.04.06.05.TTC" localSheetId="33">'S.26.04.{01,02,03,04,05,06}'!$C$335:$G$335</definedName>
    <definedName name="S.26.04.06.05.X" localSheetId="33">'S.26.04.{01,02,03,04,05,06}'!$C$339:$G$345</definedName>
    <definedName name="S.26.04.06.05.Y" localSheetId="33">'S.26.04.{01,02,03,04,05,06}'!$H$336:$I$338</definedName>
    <definedName name="S.26.04.06.05.Z" localSheetId="33">'S.26.04.{01,02,03,04,05,06}'!$A$326:$A$331</definedName>
    <definedName name="S.26.04.06.05.ZHI" localSheetId="33">'S.26.04.{01,02,03,04,05,06}'!$A$331:$D$331</definedName>
    <definedName name="S.26.04.06.06" localSheetId="33">'S.26.04.{01,02,03,04,05,06}'!$A$386</definedName>
    <definedName name="S.26.04.06.06.TC" localSheetId="33">'S.26.04.{01,02,03,04,05,06}'!$A$394</definedName>
    <definedName name="S.26.04.06.06.TD" localSheetId="33">'S.26.04.{01,02,03,04,05,06}'!$C$398:$D$402</definedName>
    <definedName name="S.26.04.06.06.TL" localSheetId="33">'S.26.04.{01,02,03,04,05,06}'!$A$398:$A$402</definedName>
    <definedName name="S.26.04.06.06.TLC" localSheetId="33">'S.26.04.{01,02,03,04,05,06}'!$B$398:$B$402</definedName>
    <definedName name="S.26.04.06.06.TT" localSheetId="33">'S.26.04.{01,02,03,04,05,06}'!$C$396:$D$396</definedName>
    <definedName name="S.26.04.06.06.TTC" localSheetId="33">'S.26.04.{01,02,03,04,05,06}'!$C$397:$D$397</definedName>
    <definedName name="S.26.04.06.06.X" localSheetId="33">'S.26.04.{01,02,03,04,05,06}'!$C$403:$D$407</definedName>
    <definedName name="S.26.04.06.06.Y" localSheetId="33">'S.26.04.{01,02,03,04,05,06}'!$E$398:$F$402</definedName>
    <definedName name="S.26.04.06.06.Z" localSheetId="33">'S.26.04.{01,02,03,04,05,06}'!$A$387:$A$392</definedName>
    <definedName name="S.26.04.06.06.ZHI" localSheetId="33">'S.26.04.{01,02,03,04,05,06}'!$A$392:$D$392</definedName>
    <definedName name="S.26.04.06.07" localSheetId="33">'S.26.04.{01,02,03,04,05,06}'!$A$448</definedName>
    <definedName name="S.26.04.06.07.TC" localSheetId="33">'S.26.04.{01,02,03,04,05,06}'!$A$394</definedName>
    <definedName name="S.26.04.06.07.TD" localSheetId="33">'S.26.04.{01,02,03,04,05,06}'!$C$458:$D$459</definedName>
    <definedName name="S.26.04.06.07.TL" localSheetId="33">'S.26.04.{01,02,03,04,05,06}'!$A$458:$A$459</definedName>
    <definedName name="S.26.04.06.07.TLC" localSheetId="33">'S.26.04.{01,02,03,04,05,06}'!$B$458:$B$459</definedName>
    <definedName name="S.26.04.06.07.TT" localSheetId="33">'S.26.04.{01,02,03,04,05,06}'!$C$456:$D$456</definedName>
    <definedName name="S.26.04.06.07.TTC" localSheetId="33">'S.26.04.{01,02,03,04,05,06}'!$C$457:$D$457</definedName>
    <definedName name="S.26.04.06.07.X" localSheetId="33">'S.26.04.{01,02,03,04,05,06}'!$C$460:$D$464</definedName>
    <definedName name="S.26.04.06.07.Y" localSheetId="33">'S.26.04.{01,02,03,04,05,06}'!$E$458:$F$459</definedName>
    <definedName name="S.26.04.06.07.Z" localSheetId="33">'S.26.04.{01,02,03,04,05,06}'!$A$449:$A$454</definedName>
    <definedName name="S.26.04.06.07.ZHI" localSheetId="33">'S.26.04.{01,02,03,04,05,06}'!$A$454:$D$454</definedName>
    <definedName name="S.26.04.06.08" localSheetId="33">'S.26.04.{01,02,03,04,05,06}'!$A$43</definedName>
    <definedName name="S.26.04.06.08.TC" localSheetId="33">'S.26.04.{01,02,03,04,05,06}'!$A$9</definedName>
    <definedName name="S.26.04.06.08.TD" localSheetId="33">'S.26.04.{01,02,03,04,05,06}'!$C$52:$C$56</definedName>
    <definedName name="S.26.04.06.08.TL" localSheetId="33">'S.26.04.{01,02,03,04,05,06}'!$A$52:$A$56</definedName>
    <definedName name="S.26.04.06.08.TLC" localSheetId="33">'S.26.04.{01,02,03,04,05,06}'!$B$52:$B$56</definedName>
    <definedName name="S.26.04.06.08.TT" localSheetId="33">'S.26.04.{01,02,03,04,05,06}'!$C$50</definedName>
    <definedName name="S.26.04.06.08.TTC" localSheetId="33">'S.26.04.{01,02,03,04,05,06}'!$C$51</definedName>
    <definedName name="S.26.04.06.08.Y" localSheetId="33">'S.26.04.{01,02,03,04,05,06}'!$D$52:$E$56</definedName>
    <definedName name="S.26.04.06.08.Z" localSheetId="33">'S.26.04.{01,02,03,04,05,06}'!$A$44:$A$48</definedName>
    <definedName name="S.26.04.06.08.ZHI" localSheetId="33">'S.26.04.{01,02,03,04,05,06}'!$A$48:$D$48</definedName>
    <definedName name="S.26.04.06.TC" localSheetId="33">'S.26.04.{01,02,03,04,05,06}'!$A$9</definedName>
    <definedName name="S.26.05.01" localSheetId="34">'S.26.05.{01,02,03,04,05,06}'!$A$1</definedName>
    <definedName name="S.26.05.01.01" localSheetId="34">'S.26.05.{01,02,03,04,05,06}'!$A$54</definedName>
    <definedName name="S.26.05.01.01.TC" localSheetId="34">'S.26.05.{01,02,03,04,05,06}'!$A$101:$A$102</definedName>
    <definedName name="S.26.05.01.01.TD" localSheetId="34">'S.26.05.{01,02,03,04,05,06}'!$C$107:$I$119</definedName>
    <definedName name="S.26.05.01.01.TL" localSheetId="34">'S.26.05.{01,02,03,04,05,06}'!$A$107:$A$119</definedName>
    <definedName name="S.26.05.01.01.TLC" localSheetId="34">'S.26.05.{01,02,03,04,05,06}'!$B$107:$B$119</definedName>
    <definedName name="S.26.05.01.01.TT" localSheetId="34">'S.26.05.{01,02,03,04,05,06}'!$C$104:$I$105</definedName>
    <definedName name="S.26.05.01.01.TTC" localSheetId="34">'S.26.05.{01,02,03,04,05,06}'!$C$106:$I$106</definedName>
    <definedName name="S.26.05.01.01.X" localSheetId="34">'S.26.05.{01,02,03,04,05,06}'!$C$120:$I$125</definedName>
    <definedName name="S.26.05.01.01.Y" localSheetId="34">'S.26.05.{01,02,03,04,05,06}'!$J$107:$J$119</definedName>
    <definedName name="S.26.05.01.01.Z" localSheetId="34">'S.26.05.{01,02,03,04,05,06}'!$A$55:$A$59</definedName>
    <definedName name="S.26.05.01.01.ZHI" localSheetId="34">'S.26.05.{01,02,03,04,05,06}'!$A$59:$D$59</definedName>
    <definedName name="S.26.05.01.02" localSheetId="34">'S.26.05.{01,02,03,04,05,06}'!$A$126</definedName>
    <definedName name="S.26.05.01.02.TD" localSheetId="34">'S.26.05.{01,02,03,04,05,06}'!$C$169:$C$170</definedName>
    <definedName name="S.26.05.01.02.TL" localSheetId="34">'S.26.05.{01,02,03,04,05,06}'!$A$169:$A$170</definedName>
    <definedName name="S.26.05.01.02.TLC" localSheetId="34">'S.26.05.{01,02,03,04,05,06}'!$B$169:$B$170</definedName>
    <definedName name="S.26.05.01.02.TT" localSheetId="34">'S.26.05.{01,02,03,04,05,06}'!$C$167</definedName>
    <definedName name="S.26.05.01.02.TTC" localSheetId="34">'S.26.05.{01,02,03,04,05,06}'!$C$168</definedName>
    <definedName name="S.26.05.01.02.X" localSheetId="34">'S.26.05.{01,02,03,04,05,06}'!$C$171</definedName>
    <definedName name="S.26.05.01.02.Y" localSheetId="34">'S.26.05.{01,02,03,04,05,06}'!$D$169:$I$170</definedName>
    <definedName name="S.26.05.01.02.Z" localSheetId="34">'S.26.05.{01,02,03,04,05,06}'!$A$127:$A$130</definedName>
    <definedName name="S.26.05.01.02.ZHI" localSheetId="34">'S.26.05.{01,02,03,04,05,06}'!$A$130:$D$130</definedName>
    <definedName name="S.26.05.01.03" localSheetId="34">'S.26.05.{01,02,03,04,05,06}'!$A$173</definedName>
    <definedName name="S.26.05.01.03.TD" localSheetId="34">'S.26.05.{01,02,03,04,05,06}'!$C$223:$G$223</definedName>
    <definedName name="S.26.05.01.03.TL" localSheetId="34">'S.26.05.{01,02,03,04,05,06}'!$A$223</definedName>
    <definedName name="S.26.05.01.03.TLC" localSheetId="34">'S.26.05.{01,02,03,04,05,06}'!$B$223</definedName>
    <definedName name="S.26.05.01.03.TT" localSheetId="34">'S.26.05.{01,02,03,04,05,06}'!$C$220:$G$221</definedName>
    <definedName name="S.26.05.01.03.TTC" localSheetId="34">'S.26.05.{01,02,03,04,05,06}'!$C$222:$G$222</definedName>
    <definedName name="S.26.05.01.03.X" localSheetId="34">'S.26.05.{01,02,03,04,05,06}'!$C$224:$G$230</definedName>
    <definedName name="S.26.05.01.03.Y" localSheetId="34">'S.26.05.{01,02,03,04,05,06}'!$H$223</definedName>
    <definedName name="S.26.05.01.03.Z" localSheetId="34">'S.26.05.{01,02,03,04,05,06}'!$A$174:$A$178</definedName>
    <definedName name="S.26.05.01.03.ZHI" localSheetId="34">'S.26.05.{01,02,03,04,05,06}'!$A$178:$D$178</definedName>
    <definedName name="S.26.05.01.04" localSheetId="34">'S.26.05.{01,02,03,04,05,06}'!$A$232</definedName>
    <definedName name="S.26.05.01.04.TD" localSheetId="34">'S.26.05.{01,02,03,04,05,06}'!$C$275:$C$277</definedName>
    <definedName name="S.26.05.01.04.TL" localSheetId="34">'S.26.05.{01,02,03,04,05,06}'!$A$275:$A$277</definedName>
    <definedName name="S.26.05.01.04.TLC" localSheetId="34">'S.26.05.{01,02,03,04,05,06}'!$B$275:$B$277</definedName>
    <definedName name="S.26.05.01.04.TT" localSheetId="34">'S.26.05.{01,02,03,04,05,06}'!$C$273</definedName>
    <definedName name="S.26.05.01.04.TTC" localSheetId="34">'S.26.05.{01,02,03,04,05,06}'!$C$274</definedName>
    <definedName name="S.26.05.01.04.X" localSheetId="34">'S.26.05.{01,02,03,04,05,06}'!$C$278</definedName>
    <definedName name="S.26.05.01.04.Y" localSheetId="34">'S.26.05.{01,02,03,04,05,06}'!$D$275:$I$277</definedName>
    <definedName name="S.26.05.01.04.Z" localSheetId="34">'S.26.05.{01,02,03,04,05,06}'!$A$233:$A$236</definedName>
    <definedName name="S.26.05.01.04.ZHI" localSheetId="34">'S.26.05.{01,02,03,04,05,06}'!$A$236:$D$236</definedName>
    <definedName name="S.26.05.01.05" localSheetId="34">'S.26.05.{01,02,03,04,05,06}'!$A$11</definedName>
    <definedName name="S.26.05.01.05.TD" localSheetId="34">'S.26.05.{01,02,03,04,05,06}'!$C$52</definedName>
    <definedName name="S.26.05.01.05.TL" localSheetId="34">'S.26.05.{01,02,03,04,05,06}'!$A$52</definedName>
    <definedName name="S.26.05.01.05.TLC" localSheetId="34">'S.26.05.{01,02,03,04,05,06}'!$B$52</definedName>
    <definedName name="S.26.05.01.05.TT" localSheetId="34">'S.26.05.{01,02,03,04,05,06}'!$C$50</definedName>
    <definedName name="S.26.05.01.05.TTC" localSheetId="34">'S.26.05.{01,02,03,04,05,06}'!$C$51</definedName>
    <definedName name="S.26.05.01.05.Y" localSheetId="34">'S.26.05.{01,02,03,04,05,06}'!$D$52:$E$52</definedName>
    <definedName name="S.26.05.01.05.Z" localSheetId="34">'S.26.05.{01,02,03,04,05,06}'!$A$12:$A$14</definedName>
    <definedName name="S.26.05.01.05.ZHI" localSheetId="34">'S.26.05.{01,02,03,04,05,06}'!$A$14:$D$14</definedName>
    <definedName name="S.26.05.01.TC" localSheetId="34">'S.26.05.{01,02,03,04,05,06}'!$A$9</definedName>
    <definedName name="S.26.05.02" localSheetId="34">'S.26.05.{01,02,03,04,05,06}'!$A$2</definedName>
    <definedName name="S.26.05.02.01" localSheetId="34">'S.26.05.{01,02,03,04,05,06}'!$A$61</definedName>
    <definedName name="S.26.05.02.01.TC" localSheetId="34">'S.26.05.{01,02,03,04,05,06}'!$A$101:$A$102</definedName>
    <definedName name="S.26.05.02.01.TD" localSheetId="34">'S.26.05.{01,02,03,04,05,06}'!$C$107:$I$119</definedName>
    <definedName name="S.26.05.02.01.TL" localSheetId="34">'S.26.05.{01,02,03,04,05,06}'!$A$107:$A$119</definedName>
    <definedName name="S.26.05.02.01.TLC" localSheetId="34">'S.26.05.{01,02,03,04,05,06}'!$B$107:$B$119</definedName>
    <definedName name="S.26.05.02.01.TT" localSheetId="34">'S.26.05.{01,02,03,04,05,06}'!$C$104:$I$105</definedName>
    <definedName name="S.26.05.02.01.TTC" localSheetId="34">'S.26.05.{01,02,03,04,05,06}'!$C$106:$I$106</definedName>
    <definedName name="S.26.05.02.01.X" localSheetId="34">'S.26.05.{01,02,03,04,05,06}'!$C$120:$I$125</definedName>
    <definedName name="S.26.05.02.01.Y" localSheetId="34">'S.26.05.{01,02,03,04,05,06}'!$J$107:$J$119</definedName>
    <definedName name="S.26.05.02.01.Z" localSheetId="34">'S.26.05.{01,02,03,04,05,06}'!$A$62:$A$67</definedName>
    <definedName name="S.26.05.02.01.ZHI" localSheetId="34">'S.26.05.{01,02,03,04,05,06}'!$A$67:$D$67</definedName>
    <definedName name="S.26.05.02.02" localSheetId="34">'S.26.05.{01,02,03,04,05,06}'!$A$132</definedName>
    <definedName name="S.26.05.02.02.TD" localSheetId="34">'S.26.05.{01,02,03,04,05,06}'!$C$169:$C$170</definedName>
    <definedName name="S.26.05.02.02.TL" localSheetId="34">'S.26.05.{01,02,03,04,05,06}'!$A$169:$A$170</definedName>
    <definedName name="S.26.05.02.02.TLC" localSheetId="34">'S.26.05.{01,02,03,04,05,06}'!$B$169:$B$170</definedName>
    <definedName name="S.26.05.02.02.TT" localSheetId="34">'S.26.05.{01,02,03,04,05,06}'!$C$167</definedName>
    <definedName name="S.26.05.02.02.TTC" localSheetId="34">'S.26.05.{01,02,03,04,05,06}'!$C$168</definedName>
    <definedName name="S.26.05.02.02.X" localSheetId="34">'S.26.05.{01,02,03,04,05,06}'!$C$171</definedName>
    <definedName name="S.26.05.02.02.Y" localSheetId="34">'S.26.05.{01,02,03,04,05,06}'!$D$169:$I$170</definedName>
    <definedName name="S.26.05.02.02.Z" localSheetId="34">'S.26.05.{01,02,03,04,05,06}'!$A$133:$A$137</definedName>
    <definedName name="S.26.05.02.02.ZHI" localSheetId="34">'S.26.05.{01,02,03,04,05,06}'!$A$137:$D$137</definedName>
    <definedName name="S.26.05.02.03" localSheetId="34">'S.26.05.{01,02,03,04,05,06}'!$A$180</definedName>
    <definedName name="S.26.05.02.03.TD" localSheetId="34">'S.26.05.{01,02,03,04,05,06}'!$C$223:$G$223</definedName>
    <definedName name="S.26.05.02.03.TL" localSheetId="34">'S.26.05.{01,02,03,04,05,06}'!$A$223</definedName>
    <definedName name="S.26.05.02.03.TLC" localSheetId="34">'S.26.05.{01,02,03,04,05,06}'!$B$223</definedName>
    <definedName name="S.26.05.02.03.TT" localSheetId="34">'S.26.05.{01,02,03,04,05,06}'!$C$220:$G$221</definedName>
    <definedName name="S.26.05.02.03.TTC" localSheetId="34">'S.26.05.{01,02,03,04,05,06}'!$C$222:$G$222</definedName>
    <definedName name="S.26.05.02.03.X" localSheetId="34">'S.26.05.{01,02,03,04,05,06}'!$C$224:$G$230</definedName>
    <definedName name="S.26.05.02.03.Y" localSheetId="34">'S.26.05.{01,02,03,04,05,06}'!$H$223</definedName>
    <definedName name="S.26.05.02.03.Z" localSheetId="34">'S.26.05.{01,02,03,04,05,06}'!$A$181:$A$186</definedName>
    <definedName name="S.26.05.02.03.ZHI" localSheetId="34">'S.26.05.{01,02,03,04,05,06}'!$A$186:$D$186</definedName>
    <definedName name="S.26.05.02.04" localSheetId="34">'S.26.05.{01,02,03,04,05,06}'!$A$238</definedName>
    <definedName name="S.26.05.02.04.TD" localSheetId="34">'S.26.05.{01,02,03,04,05,06}'!$C$275:$C$277</definedName>
    <definedName name="S.26.05.02.04.TL" localSheetId="34">'S.26.05.{01,02,03,04,05,06}'!$A$275:$A$277</definedName>
    <definedName name="S.26.05.02.04.TLC" localSheetId="34">'S.26.05.{01,02,03,04,05,06}'!$B$275:$B$277</definedName>
    <definedName name="S.26.05.02.04.TT" localSheetId="34">'S.26.05.{01,02,03,04,05,06}'!$C$273</definedName>
    <definedName name="S.26.05.02.04.TTC" localSheetId="34">'S.26.05.{01,02,03,04,05,06}'!$C$274</definedName>
    <definedName name="S.26.05.02.04.X" localSheetId="34">'S.26.05.{01,02,03,04,05,06}'!$C$278</definedName>
    <definedName name="S.26.05.02.04.Y" localSheetId="34">'S.26.05.{01,02,03,04,05,06}'!$D$275:$I$277</definedName>
    <definedName name="S.26.05.02.04.Z" localSheetId="34">'S.26.05.{01,02,03,04,05,06}'!$A$239:$A$243</definedName>
    <definedName name="S.26.05.02.04.ZHI" localSheetId="34">'S.26.05.{01,02,03,04,05,06}'!$A$243:$D$243</definedName>
    <definedName name="S.26.05.02.05" localSheetId="34">'S.26.05.{01,02,03,04,05,06}'!$A$16</definedName>
    <definedName name="S.26.05.02.05.TD" localSheetId="34">'S.26.05.{01,02,03,04,05,06}'!$C$52</definedName>
    <definedName name="S.26.05.02.05.TL" localSheetId="34">'S.26.05.{01,02,03,04,05,06}'!$A$52</definedName>
    <definedName name="S.26.05.02.05.TLC" localSheetId="34">'S.26.05.{01,02,03,04,05,06}'!$B$52</definedName>
    <definedName name="S.26.05.02.05.TT" localSheetId="34">'S.26.05.{01,02,03,04,05,06}'!$C$50</definedName>
    <definedName name="S.26.05.02.05.TTC" localSheetId="34">'S.26.05.{01,02,03,04,05,06}'!$C$51</definedName>
    <definedName name="S.26.05.02.05.Y" localSheetId="34">'S.26.05.{01,02,03,04,05,06}'!$D$52:$E$52</definedName>
    <definedName name="S.26.05.02.05.Z" localSheetId="34">'S.26.05.{01,02,03,04,05,06}'!$A$17:$A$20</definedName>
    <definedName name="S.26.05.02.05.ZHI" localSheetId="34">'S.26.05.{01,02,03,04,05,06}'!$A$20:$D$20</definedName>
    <definedName name="S.26.05.02.TC" localSheetId="34">'S.26.05.{01,02,03,04,05,06}'!$A$9</definedName>
    <definedName name="S.26.05.03" localSheetId="34">'S.26.05.{01,02,03,04,05,06}'!$A$3</definedName>
    <definedName name="S.26.05.03.01" localSheetId="34">'S.26.05.{01,02,03,04,05,06}'!$A$69</definedName>
    <definedName name="S.26.05.03.01.TC" localSheetId="34">'S.26.05.{01,02,03,04,05,06}'!$A$101:$A$102</definedName>
    <definedName name="S.26.05.03.01.TD" localSheetId="34">'S.26.05.{01,02,03,04,05,06}'!$C$107:$I$119</definedName>
    <definedName name="S.26.05.03.01.TL" localSheetId="34">'S.26.05.{01,02,03,04,05,06}'!$A$107:$A$119</definedName>
    <definedName name="S.26.05.03.01.TLC" localSheetId="34">'S.26.05.{01,02,03,04,05,06}'!$B$107:$B$119</definedName>
    <definedName name="S.26.05.03.01.TT" localSheetId="34">'S.26.05.{01,02,03,04,05,06}'!$C$104:$I$105</definedName>
    <definedName name="S.26.05.03.01.TTC" localSheetId="34">'S.26.05.{01,02,03,04,05,06}'!$C$106:$I$106</definedName>
    <definedName name="S.26.05.03.01.X" localSheetId="34">'S.26.05.{01,02,03,04,05,06}'!$C$120:$I$125</definedName>
    <definedName name="S.26.05.03.01.Y" localSheetId="34">'S.26.05.{01,02,03,04,05,06}'!$J$107:$J$119</definedName>
    <definedName name="S.26.05.03.01.Z" localSheetId="34">'S.26.05.{01,02,03,04,05,06}'!$A$70:$A$75</definedName>
    <definedName name="S.26.05.03.01.ZHI" localSheetId="34">'S.26.05.{01,02,03,04,05,06}'!$A$74:$D$75</definedName>
    <definedName name="S.26.05.03.02" localSheetId="34">'S.26.05.{01,02,03,04,05,06}'!$A$139</definedName>
    <definedName name="S.26.05.03.02.TD" localSheetId="34">'S.26.05.{01,02,03,04,05,06}'!$C$169:$C$170</definedName>
    <definedName name="S.26.05.03.02.TL" localSheetId="34">'S.26.05.{01,02,03,04,05,06}'!$A$169:$A$170</definedName>
    <definedName name="S.26.05.03.02.TLC" localSheetId="34">'S.26.05.{01,02,03,04,05,06}'!$B$169:$B$170</definedName>
    <definedName name="S.26.05.03.02.TT" localSheetId="34">'S.26.05.{01,02,03,04,05,06}'!$C$167</definedName>
    <definedName name="S.26.05.03.02.TTC" localSheetId="34">'S.26.05.{01,02,03,04,05,06}'!$C$168</definedName>
    <definedName name="S.26.05.03.02.X" localSheetId="34">'S.26.05.{01,02,03,04,05,06}'!$C$171</definedName>
    <definedName name="S.26.05.03.02.Y" localSheetId="34">'S.26.05.{01,02,03,04,05,06}'!$D$169:$I$170</definedName>
    <definedName name="S.26.05.03.02.Z" localSheetId="34">'S.26.05.{01,02,03,04,05,06}'!$A$140:$A$144</definedName>
    <definedName name="S.26.05.03.02.ZHI" localSheetId="34">'S.26.05.{01,02,03,04,05,06}'!$A$143:$D$144</definedName>
    <definedName name="S.26.05.03.03" localSheetId="34">'S.26.05.{01,02,03,04,05,06}'!$A$188</definedName>
    <definedName name="S.26.05.03.03.TD" localSheetId="34">'S.26.05.{01,02,03,04,05,06}'!$C$223:$G$223</definedName>
    <definedName name="S.26.05.03.03.TL" localSheetId="34">'S.26.05.{01,02,03,04,05,06}'!$A$223</definedName>
    <definedName name="S.26.05.03.03.TLC" localSheetId="34">'S.26.05.{01,02,03,04,05,06}'!$B$223</definedName>
    <definedName name="S.26.05.03.03.TT" localSheetId="34">'S.26.05.{01,02,03,04,05,06}'!$C$220:$G$221</definedName>
    <definedName name="S.26.05.03.03.TTC" localSheetId="34">'S.26.05.{01,02,03,04,05,06}'!$C$222:$G$222</definedName>
    <definedName name="S.26.05.03.03.X" localSheetId="34">'S.26.05.{01,02,03,04,05,06}'!$C$224:$G$230</definedName>
    <definedName name="S.26.05.03.03.Y" localSheetId="34">'S.26.05.{01,02,03,04,05,06}'!$H$223</definedName>
    <definedName name="S.26.05.03.03.Z" localSheetId="34">'S.26.05.{01,02,03,04,05,06}'!$A$189:$A$194</definedName>
    <definedName name="S.26.05.03.03.ZHI" localSheetId="34">'S.26.05.{01,02,03,04,05,06}'!$A$193:$D$194</definedName>
    <definedName name="S.26.05.03.04" localSheetId="34">'S.26.05.{01,02,03,04,05,06}'!$A$245</definedName>
    <definedName name="S.26.05.03.04.TD" localSheetId="34">'S.26.05.{01,02,03,04,05,06}'!$C$275:$C$277</definedName>
    <definedName name="S.26.05.03.04.TL" localSheetId="34">'S.26.05.{01,02,03,04,05,06}'!$A$275:$A$277</definedName>
    <definedName name="S.26.05.03.04.TLC" localSheetId="34">'S.26.05.{01,02,03,04,05,06}'!$B$275:$B$277</definedName>
    <definedName name="S.26.05.03.04.TT" localSheetId="34">'S.26.05.{01,02,03,04,05,06}'!$C$273</definedName>
    <definedName name="S.26.05.03.04.TTC" localSheetId="34">'S.26.05.{01,02,03,04,05,06}'!$C$274</definedName>
    <definedName name="S.26.05.03.04.X" localSheetId="34">'S.26.05.{01,02,03,04,05,06}'!$C$278</definedName>
    <definedName name="S.26.05.03.04.Y" localSheetId="34">'S.26.05.{01,02,03,04,05,06}'!$D$275:$I$277</definedName>
    <definedName name="S.26.05.03.04.Z" localSheetId="34">'S.26.05.{01,02,03,04,05,06}'!$A$246:$A$250</definedName>
    <definedName name="S.26.05.03.04.ZHI" localSheetId="34">'S.26.05.{01,02,03,04,05,06}'!$A$249:$D$250</definedName>
    <definedName name="S.26.05.03.05" localSheetId="34">'S.26.05.{01,02,03,04,05,06}'!$A$22</definedName>
    <definedName name="S.26.05.03.05.TD" localSheetId="34">'S.26.05.{01,02,03,04,05,06}'!$C$52</definedName>
    <definedName name="S.26.05.03.05.TL" localSheetId="34">'S.26.05.{01,02,03,04,05,06}'!$A$52</definedName>
    <definedName name="S.26.05.03.05.TLC" localSheetId="34">'S.26.05.{01,02,03,04,05,06}'!$B$52</definedName>
    <definedName name="S.26.05.03.05.TT" localSheetId="34">'S.26.05.{01,02,03,04,05,06}'!$C$50</definedName>
    <definedName name="S.26.05.03.05.TTC" localSheetId="34">'S.26.05.{01,02,03,04,05,06}'!$C$51</definedName>
    <definedName name="S.26.05.03.05.Y" localSheetId="34">'S.26.05.{01,02,03,04,05,06}'!$D$52:$E$52</definedName>
    <definedName name="S.26.05.03.05.Z" localSheetId="34">'S.26.05.{01,02,03,04,05,06}'!$A$23:$A$27</definedName>
    <definedName name="S.26.05.03.05.ZHI" localSheetId="34">'S.26.05.{01,02,03,04,05,06}'!$A$26:$D$27</definedName>
    <definedName name="S.26.05.03.TC" localSheetId="34">'S.26.05.{01,02,03,04,05,06}'!$A$9</definedName>
    <definedName name="S.26.05.04" localSheetId="34">'S.26.05.{01,02,03,04,05,06}'!$A$4</definedName>
    <definedName name="S.26.05.04.01" localSheetId="34">'S.26.05.{01,02,03,04,05,06}'!$A$77</definedName>
    <definedName name="S.26.05.04.01.TC" localSheetId="34">'S.26.05.{01,02,03,04,05,06}'!$A$101:$A$102</definedName>
    <definedName name="S.26.05.04.01.TD" localSheetId="34">'S.26.05.{01,02,03,04,05,06}'!$C$107:$I$119</definedName>
    <definedName name="S.26.05.04.01.TL" localSheetId="34">'S.26.05.{01,02,03,04,05,06}'!$A$107:$A$119</definedName>
    <definedName name="S.26.05.04.01.TLC" localSheetId="34">'S.26.05.{01,02,03,04,05,06}'!$B$107:$B$119</definedName>
    <definedName name="S.26.05.04.01.TT" localSheetId="34">'S.26.05.{01,02,03,04,05,06}'!$C$104:$I$105</definedName>
    <definedName name="S.26.05.04.01.TTC" localSheetId="34">'S.26.05.{01,02,03,04,05,06}'!$C$106:$I$106</definedName>
    <definedName name="S.26.05.04.01.X" localSheetId="34">'S.26.05.{01,02,03,04,05,06}'!$C$120:$I$125</definedName>
    <definedName name="S.26.05.04.01.Y" localSheetId="34">'S.26.05.{01,02,03,04,05,06}'!$J$107:$J$119</definedName>
    <definedName name="S.26.05.04.01.Z" localSheetId="34">'S.26.05.{01,02,03,04,05,06}'!$A$78:$A$84</definedName>
    <definedName name="S.26.05.04.01.ZHI" localSheetId="34">'S.26.05.{01,02,03,04,05,06}'!$A$83:$D$84</definedName>
    <definedName name="S.26.05.04.02" localSheetId="34">'S.26.05.{01,02,03,04,05,06}'!$A$146</definedName>
    <definedName name="S.26.05.04.02.TD" localSheetId="34">'S.26.05.{01,02,03,04,05,06}'!$C$169:$C$170</definedName>
    <definedName name="S.26.05.04.02.TL" localSheetId="34">'S.26.05.{01,02,03,04,05,06}'!$A$169:$A$170</definedName>
    <definedName name="S.26.05.04.02.TLC" localSheetId="34">'S.26.05.{01,02,03,04,05,06}'!$B$169:$B$170</definedName>
    <definedName name="S.26.05.04.02.TT" localSheetId="34">'S.26.05.{01,02,03,04,05,06}'!$C$167</definedName>
    <definedName name="S.26.05.04.02.TTC" localSheetId="34">'S.26.05.{01,02,03,04,05,06}'!$C$168</definedName>
    <definedName name="S.26.05.04.02.X" localSheetId="34">'S.26.05.{01,02,03,04,05,06}'!$C$171</definedName>
    <definedName name="S.26.05.04.02.Y" localSheetId="34">'S.26.05.{01,02,03,04,05,06}'!$D$169:$I$170</definedName>
    <definedName name="S.26.05.04.02.Z" localSheetId="34">'S.26.05.{01,02,03,04,05,06}'!$A$147:$A$152</definedName>
    <definedName name="S.26.05.04.02.ZHI" localSheetId="34">'S.26.05.{01,02,03,04,05,06}'!$A$151:$D$152</definedName>
    <definedName name="S.26.05.04.03" localSheetId="34">'S.26.05.{01,02,03,04,05,06}'!$A$196</definedName>
    <definedName name="S.26.05.04.03.TD" localSheetId="34">'S.26.05.{01,02,03,04,05,06}'!$C$223:$G$223</definedName>
    <definedName name="S.26.05.04.03.TL" localSheetId="34">'S.26.05.{01,02,03,04,05,06}'!$A$223</definedName>
    <definedName name="S.26.05.04.03.TLC" localSheetId="34">'S.26.05.{01,02,03,04,05,06}'!$B$223</definedName>
    <definedName name="S.26.05.04.03.TT" localSheetId="34">'S.26.05.{01,02,03,04,05,06}'!$C$220:$G$221</definedName>
    <definedName name="S.26.05.04.03.TTC" localSheetId="34">'S.26.05.{01,02,03,04,05,06}'!$C$222:$G$222</definedName>
    <definedName name="S.26.05.04.03.X" localSheetId="34">'S.26.05.{01,02,03,04,05,06}'!$C$224:$G$230</definedName>
    <definedName name="S.26.05.04.03.Y" localSheetId="34">'S.26.05.{01,02,03,04,05,06}'!$H$223</definedName>
    <definedName name="S.26.05.04.03.Z" localSheetId="34">'S.26.05.{01,02,03,04,05,06}'!$A$197:$A$203</definedName>
    <definedName name="S.26.05.04.03.ZHI" localSheetId="34">'S.26.05.{01,02,03,04,05,06}'!$A$202:$D$203</definedName>
    <definedName name="S.26.05.04.04" localSheetId="34">'S.26.05.{01,02,03,04,05,06}'!$A$252</definedName>
    <definedName name="S.26.05.04.04.TD" localSheetId="34">'S.26.05.{01,02,03,04,05,06}'!$C$275:$C$277</definedName>
    <definedName name="S.26.05.04.04.TL" localSheetId="34">'S.26.05.{01,02,03,04,05,06}'!$A$275:$A$277</definedName>
    <definedName name="S.26.05.04.04.TLC" localSheetId="34">'S.26.05.{01,02,03,04,05,06}'!$B$275:$B$277</definedName>
    <definedName name="S.26.05.04.04.TT" localSheetId="34">'S.26.05.{01,02,03,04,05,06}'!$C$273</definedName>
    <definedName name="S.26.05.04.04.TTC" localSheetId="34">'S.26.05.{01,02,03,04,05,06}'!$C$274</definedName>
    <definedName name="S.26.05.04.04.X" localSheetId="34">'S.26.05.{01,02,03,04,05,06}'!$C$278</definedName>
    <definedName name="S.26.05.04.04.Y" localSheetId="34">'S.26.05.{01,02,03,04,05,06}'!$D$275:$I$277</definedName>
    <definedName name="S.26.05.04.04.Z" localSheetId="34">'S.26.05.{01,02,03,04,05,06}'!$A$253:$A$258</definedName>
    <definedName name="S.26.05.04.04.ZHI" localSheetId="34">'S.26.05.{01,02,03,04,05,06}'!$A$257:$D$258</definedName>
    <definedName name="S.26.05.04.05" localSheetId="34">'S.26.05.{01,02,03,04,05,06}'!$A$29</definedName>
    <definedName name="S.26.05.04.05.TD" localSheetId="34">'S.26.05.{01,02,03,04,05,06}'!$C$52</definedName>
    <definedName name="S.26.05.04.05.TL" localSheetId="34">'S.26.05.{01,02,03,04,05,06}'!$A$52</definedName>
    <definedName name="S.26.05.04.05.TLC" localSheetId="34">'S.26.05.{01,02,03,04,05,06}'!$B$52</definedName>
    <definedName name="S.26.05.04.05.TT" localSheetId="34">'S.26.05.{01,02,03,04,05,06}'!$C$50</definedName>
    <definedName name="S.26.05.04.05.TTC" localSheetId="34">'S.26.05.{01,02,03,04,05,06}'!$C$51</definedName>
    <definedName name="S.26.05.04.05.Y" localSheetId="34">'S.26.05.{01,02,03,04,05,06}'!$D$52:$E$52</definedName>
    <definedName name="S.26.05.04.05.Z" localSheetId="34">'S.26.05.{01,02,03,04,05,06}'!$A$30:$A$35</definedName>
    <definedName name="S.26.05.04.05.ZHI" localSheetId="34">'S.26.05.{01,02,03,04,05,06}'!$A$34:$D$35</definedName>
    <definedName name="S.26.05.04.TC" localSheetId="34">'S.26.05.{01,02,03,04,05,06}'!$A$9</definedName>
    <definedName name="S.26.05.05" localSheetId="34">'S.26.05.{01,02,03,04,05,06}'!$A$5</definedName>
    <definedName name="S.26.05.05.01" localSheetId="34">'S.26.05.{01,02,03,04,05,06}'!$A$86</definedName>
    <definedName name="S.26.05.05.01.TC" localSheetId="34">'S.26.05.{01,02,03,04,05,06}'!$A$101:$A$102</definedName>
    <definedName name="S.26.05.05.01.TD" localSheetId="34">'S.26.05.{01,02,03,04,05,06}'!$C$107:$I$119</definedName>
    <definedName name="S.26.05.05.01.TL" localSheetId="34">'S.26.05.{01,02,03,04,05,06}'!$A$107:$A$119</definedName>
    <definedName name="S.26.05.05.01.TLC" localSheetId="34">'S.26.05.{01,02,03,04,05,06}'!$B$107:$B$119</definedName>
    <definedName name="S.26.05.05.01.TT" localSheetId="34">'S.26.05.{01,02,03,04,05,06}'!$C$104:$I$105</definedName>
    <definedName name="S.26.05.05.01.TTC" localSheetId="34">'S.26.05.{01,02,03,04,05,06}'!$C$106:$I$106</definedName>
    <definedName name="S.26.05.05.01.X" localSheetId="34">'S.26.05.{01,02,03,04,05,06}'!$C$120:$I$125</definedName>
    <definedName name="S.26.05.05.01.Y" localSheetId="34">'S.26.05.{01,02,03,04,05,06}'!$J$107:$J$119</definedName>
    <definedName name="S.26.05.05.01.Z" localSheetId="34">'S.26.05.{01,02,03,04,05,06}'!$A$87:$A$91</definedName>
    <definedName name="S.26.05.05.01.ZHI" localSheetId="34">'S.26.05.{01,02,03,04,05,06}'!$A$91:$D$91</definedName>
    <definedName name="S.26.05.05.02" localSheetId="34">'S.26.05.{01,02,03,04,05,06}'!$A$154</definedName>
    <definedName name="S.26.05.05.02.TD" localSheetId="34">'S.26.05.{01,02,03,04,05,06}'!$C$169:$C$170</definedName>
    <definedName name="S.26.05.05.02.TL" localSheetId="34">'S.26.05.{01,02,03,04,05,06}'!$A$169:$A$170</definedName>
    <definedName name="S.26.05.05.02.TLC" localSheetId="34">'S.26.05.{01,02,03,04,05,06}'!$B$169:$B$170</definedName>
    <definedName name="S.26.05.05.02.TT" localSheetId="34">'S.26.05.{01,02,03,04,05,06}'!$C$167</definedName>
    <definedName name="S.26.05.05.02.TTC" localSheetId="34">'S.26.05.{01,02,03,04,05,06}'!$C$168</definedName>
    <definedName name="S.26.05.05.02.X" localSheetId="34">'S.26.05.{01,02,03,04,05,06}'!$C$171</definedName>
    <definedName name="S.26.05.05.02.Y" localSheetId="34">'S.26.05.{01,02,03,04,05,06}'!$D$169:$I$170</definedName>
    <definedName name="S.26.05.05.02.Z" localSheetId="34">'S.26.05.{01,02,03,04,05,06}'!$A$155:$A$158</definedName>
    <definedName name="S.26.05.05.02.ZHI" localSheetId="34">'S.26.05.{01,02,03,04,05,06}'!$A$158:$D$158</definedName>
    <definedName name="S.26.05.05.03" localSheetId="34">'S.26.05.{01,02,03,04,05,06}'!$A$205</definedName>
    <definedName name="S.26.05.05.03.TD" localSheetId="34">'S.26.05.{01,02,03,04,05,06}'!$C$223:$G$223</definedName>
    <definedName name="S.26.05.05.03.TL" localSheetId="34">'S.26.05.{01,02,03,04,05,06}'!$A$223</definedName>
    <definedName name="S.26.05.05.03.TLC" localSheetId="34">'S.26.05.{01,02,03,04,05,06}'!$B$223</definedName>
    <definedName name="S.26.05.05.03.TT" localSheetId="34">'S.26.05.{01,02,03,04,05,06}'!$C$220:$G$221</definedName>
    <definedName name="S.26.05.05.03.TTC" localSheetId="34">'S.26.05.{01,02,03,04,05,06}'!$C$222:$G$222</definedName>
    <definedName name="S.26.05.05.03.X" localSheetId="34">'S.26.05.{01,02,03,04,05,06}'!$C$224:$G$230</definedName>
    <definedName name="S.26.05.05.03.Y" localSheetId="34">'S.26.05.{01,02,03,04,05,06}'!$H$223</definedName>
    <definedName name="S.26.05.05.03.Z" localSheetId="34">'S.26.05.{01,02,03,04,05,06}'!$A$206:$A$210</definedName>
    <definedName name="S.26.05.05.03.ZHI" localSheetId="34">'S.26.05.{01,02,03,04,05,06}'!$A$210:$D$210</definedName>
    <definedName name="S.26.05.05.04" localSheetId="34">'S.26.05.{01,02,03,04,05,06}'!$A$260</definedName>
    <definedName name="S.26.05.05.04.TD" localSheetId="34">'S.26.05.{01,02,03,04,05,06}'!$C$275:$C$277</definedName>
    <definedName name="S.26.05.05.04.TL" localSheetId="34">'S.26.05.{01,02,03,04,05,06}'!$A$275:$A$277</definedName>
    <definedName name="S.26.05.05.04.TLC" localSheetId="34">'S.26.05.{01,02,03,04,05,06}'!$B$275:$B$277</definedName>
    <definedName name="S.26.05.05.04.TT" localSheetId="34">'S.26.05.{01,02,03,04,05,06}'!$C$273</definedName>
    <definedName name="S.26.05.05.04.TTC" localSheetId="34">'S.26.05.{01,02,03,04,05,06}'!$C$274</definedName>
    <definedName name="S.26.05.05.04.X" localSheetId="34">'S.26.05.{01,02,03,04,05,06}'!$C$278</definedName>
    <definedName name="S.26.05.05.04.Y" localSheetId="34">'S.26.05.{01,02,03,04,05,06}'!$D$275:$I$277</definedName>
    <definedName name="S.26.05.05.04.Z" localSheetId="34">'S.26.05.{01,02,03,04,05,06}'!$A$261:$A$264</definedName>
    <definedName name="S.26.05.05.04.ZHI" localSheetId="34">'S.26.05.{01,02,03,04,05,06}'!$A$264:$D$264</definedName>
    <definedName name="S.26.05.05.05" localSheetId="34">'S.26.05.{01,02,03,04,05,06}'!$A$37</definedName>
    <definedName name="S.26.05.05.05.TD" localSheetId="34">'S.26.05.{01,02,03,04,05,06}'!$C$52</definedName>
    <definedName name="S.26.05.05.05.TL" localSheetId="34">'S.26.05.{01,02,03,04,05,06}'!$A$52</definedName>
    <definedName name="S.26.05.05.05.TLC" localSheetId="34">'S.26.05.{01,02,03,04,05,06}'!$B$52</definedName>
    <definedName name="S.26.05.05.05.TT" localSheetId="34">'S.26.05.{01,02,03,04,05,06}'!$C$50</definedName>
    <definedName name="S.26.05.05.05.TTC" localSheetId="34">'S.26.05.{01,02,03,04,05,06}'!$C$51</definedName>
    <definedName name="S.26.05.05.05.Y" localSheetId="34">'S.26.05.{01,02,03,04,05,06}'!$D$52:$E$52</definedName>
    <definedName name="S.26.05.05.05.Z" localSheetId="34">'S.26.05.{01,02,03,04,05,06}'!$A$38:$A$41</definedName>
    <definedName name="S.26.05.05.05.ZHI" localSheetId="34">'S.26.05.{01,02,03,04,05,06}'!$A$41:$D$41</definedName>
    <definedName name="S.26.05.05.TC" localSheetId="34">'S.26.05.{01,02,03,04,05,06}'!$A$9</definedName>
    <definedName name="S.26.05.06" localSheetId="34">'S.26.05.{01,02,03,04,05,06}'!$A$6</definedName>
    <definedName name="S.26.05.06.01" localSheetId="34">'S.26.05.{01,02,03,04,05,06}'!$A$93</definedName>
    <definedName name="S.26.05.06.01.TC" localSheetId="34">'S.26.05.{01,02,03,04,05,06}'!$A$101:$A$102</definedName>
    <definedName name="S.26.05.06.01.TD" localSheetId="34">'S.26.05.{01,02,03,04,05,06}'!$C$107:$I$119</definedName>
    <definedName name="S.26.05.06.01.TL" localSheetId="34">'S.26.05.{01,02,03,04,05,06}'!$A$107:$A$119</definedName>
    <definedName name="S.26.05.06.01.TLC" localSheetId="34">'S.26.05.{01,02,03,04,05,06}'!$B$107:$B$119</definedName>
    <definedName name="S.26.05.06.01.TT" localSheetId="34">'S.26.05.{01,02,03,04,05,06}'!$C$104:$I$105</definedName>
    <definedName name="S.26.05.06.01.TTC" localSheetId="34">'S.26.05.{01,02,03,04,05,06}'!$C$106:$I$106</definedName>
    <definedName name="S.26.05.06.01.X" localSheetId="34">'S.26.05.{01,02,03,04,05,06}'!$C$120:$I$125</definedName>
    <definedName name="S.26.05.06.01.Y" localSheetId="34">'S.26.05.{01,02,03,04,05,06}'!$J$107:$J$119</definedName>
    <definedName name="S.26.05.06.01.Z" localSheetId="34">'S.26.05.{01,02,03,04,05,06}'!$A$94:$A$99</definedName>
    <definedName name="S.26.05.06.01.ZHI" localSheetId="34">'S.26.05.{01,02,03,04,05,06}'!$A$99:$D$99</definedName>
    <definedName name="S.26.05.06.02" localSheetId="34">'S.26.05.{01,02,03,04,05,06}'!$A$160</definedName>
    <definedName name="S.26.05.06.02.TD" localSheetId="34">'S.26.05.{01,02,03,04,05,06}'!$C$169:$C$170</definedName>
    <definedName name="S.26.05.06.02.TL" localSheetId="34">'S.26.05.{01,02,03,04,05,06}'!$A$169:$A$170</definedName>
    <definedName name="S.26.05.06.02.TLC" localSheetId="34">'S.26.05.{01,02,03,04,05,06}'!$B$169:$B$170</definedName>
    <definedName name="S.26.05.06.02.TT" localSheetId="34">'S.26.05.{01,02,03,04,05,06}'!$C$167</definedName>
    <definedName name="S.26.05.06.02.TTC" localSheetId="34">'S.26.05.{01,02,03,04,05,06}'!$C$168</definedName>
    <definedName name="S.26.05.06.02.X" localSheetId="34">'S.26.05.{01,02,03,04,05,06}'!$C$171</definedName>
    <definedName name="S.26.05.06.02.Y" localSheetId="34">'S.26.05.{01,02,03,04,05,06}'!$D$169:$I$170</definedName>
    <definedName name="S.26.05.06.02.Z" localSheetId="34">'S.26.05.{01,02,03,04,05,06}'!$A$161:$A$165</definedName>
    <definedName name="S.26.05.06.02.ZHI" localSheetId="34">'S.26.05.{01,02,03,04,05,06}'!$A$165:$D$165</definedName>
    <definedName name="S.26.05.06.03" localSheetId="34">'S.26.05.{01,02,03,04,05,06}'!$A$212</definedName>
    <definedName name="S.26.05.06.03.TD" localSheetId="34">'S.26.05.{01,02,03,04,05,06}'!$C$223:$G$223</definedName>
    <definedName name="S.26.05.06.03.TL" localSheetId="34">'S.26.05.{01,02,03,04,05,06}'!$A$223</definedName>
    <definedName name="S.26.05.06.03.TLC" localSheetId="34">'S.26.05.{01,02,03,04,05,06}'!$B$223</definedName>
    <definedName name="S.26.05.06.03.TT" localSheetId="34">'S.26.05.{01,02,03,04,05,06}'!$C$220:$G$221</definedName>
    <definedName name="S.26.05.06.03.TTC" localSheetId="34">'S.26.05.{01,02,03,04,05,06}'!$C$222:$G$222</definedName>
    <definedName name="S.26.05.06.03.X" localSheetId="34">'S.26.05.{01,02,03,04,05,06}'!$C$224:$G$230</definedName>
    <definedName name="S.26.05.06.03.Y" localSheetId="34">'S.26.05.{01,02,03,04,05,06}'!$H$223</definedName>
    <definedName name="S.26.05.06.03.Z" localSheetId="34">'S.26.05.{01,02,03,04,05,06}'!$A$213:$A$218</definedName>
    <definedName name="S.26.05.06.03.ZHI" localSheetId="34">'S.26.05.{01,02,03,04,05,06}'!$A$218:$D$218</definedName>
    <definedName name="S.26.05.06.04" localSheetId="34">'S.26.05.{01,02,03,04,05,06}'!$A$266</definedName>
    <definedName name="S.26.05.06.04.TD" localSheetId="34">'S.26.05.{01,02,03,04,05,06}'!$C$275:$C$277</definedName>
    <definedName name="S.26.05.06.04.TL" localSheetId="34">'S.26.05.{01,02,03,04,05,06}'!$A$275:$A$277</definedName>
    <definedName name="S.26.05.06.04.TLC" localSheetId="34">'S.26.05.{01,02,03,04,05,06}'!$B$275:$B$277</definedName>
    <definedName name="S.26.05.06.04.TT" localSheetId="34">'S.26.05.{01,02,03,04,05,06}'!$C$273</definedName>
    <definedName name="S.26.05.06.04.TTC" localSheetId="34">'S.26.05.{01,02,03,04,05,06}'!$C$274</definedName>
    <definedName name="S.26.05.06.04.X" localSheetId="34">'S.26.05.{01,02,03,04,05,06}'!$C$278</definedName>
    <definedName name="S.26.05.06.04.Y" localSheetId="34">'S.26.05.{01,02,03,04,05,06}'!$D$275:$I$277</definedName>
    <definedName name="S.26.05.06.04.Z" localSheetId="34">'S.26.05.{01,02,03,04,05,06}'!$A$267:$A$271</definedName>
    <definedName name="S.26.05.06.04.ZHI" localSheetId="34">'S.26.05.{01,02,03,04,05,06}'!$A$271:$D$271</definedName>
    <definedName name="S.26.05.06.05" localSheetId="34">'S.26.05.{01,02,03,04,05,06}'!$A$43</definedName>
    <definedName name="S.26.05.06.05.TD" localSheetId="34">'S.26.05.{01,02,03,04,05,06}'!$C$52</definedName>
    <definedName name="S.26.05.06.05.TL" localSheetId="34">'S.26.05.{01,02,03,04,05,06}'!$A$52</definedName>
    <definedName name="S.26.05.06.05.TLC" localSheetId="34">'S.26.05.{01,02,03,04,05,06}'!$B$52</definedName>
    <definedName name="S.26.05.06.05.TT" localSheetId="34">'S.26.05.{01,02,03,04,05,06}'!$C$50</definedName>
    <definedName name="S.26.05.06.05.TTC" localSheetId="34">'S.26.05.{01,02,03,04,05,06}'!$C$51</definedName>
    <definedName name="S.26.05.06.05.Y" localSheetId="34">'S.26.05.{01,02,03,04,05,06}'!$D$52:$E$52</definedName>
    <definedName name="S.26.05.06.05.Z" localSheetId="34">'S.26.05.{01,02,03,04,05,06}'!$A$44:$A$48</definedName>
    <definedName name="S.26.05.06.05.ZHI" localSheetId="34">'S.26.05.{01,02,03,04,05,06}'!$A$48:$D$48</definedName>
    <definedName name="S.26.05.06.TC" localSheetId="34">'S.26.05.{01,02,03,04,05,06}'!$A$9</definedName>
    <definedName name="S.26.06.01" localSheetId="35">'S.26.06.{01,02,03,04,05,06}'!$A$1</definedName>
    <definedName name="S.26.06.01.01" localSheetId="35">'S.26.06.{01,02,03,04,05,06}'!$A$11</definedName>
    <definedName name="S.26.06.01.01.TC" localSheetId="35">'S.26.06.{01,02,03,04,05,06}'!$A$52</definedName>
    <definedName name="S.26.06.01.01.TD" localSheetId="35">'S.26.06.{01,02,03,04,05,06}'!$C$56:$C$71</definedName>
    <definedName name="S.26.06.01.01.TL" localSheetId="35">'S.26.06.{01,02,03,04,05,06}'!$A$56:$A$71</definedName>
    <definedName name="S.26.06.01.01.TLC" localSheetId="35">'S.26.06.{01,02,03,04,05,06}'!$B$56:$B$71</definedName>
    <definedName name="S.26.06.01.01.TT" localSheetId="35">'S.26.06.{01,02,03,04,05,06}'!$C$54</definedName>
    <definedName name="S.26.06.01.01.TTC" localSheetId="35">'S.26.06.{01,02,03,04,05,06}'!$C$55</definedName>
    <definedName name="S.26.06.01.01.X" localSheetId="35">'S.26.06.{01,02,03,04,05,06}'!$C$72:$C$73</definedName>
    <definedName name="S.26.06.01.01.Y" localSheetId="35">'S.26.06.{01,02,03,04,05,06}'!$D$56:$J$71</definedName>
    <definedName name="S.26.06.01.01.Z" localSheetId="35">'S.26.06.{01,02,03,04,05,06}'!$A$12:$A$15</definedName>
    <definedName name="S.26.06.01.01.ZHI" localSheetId="35">'S.26.06.{01,02,03,04,05,06}'!$A$15:$D$15</definedName>
    <definedName name="S.26.06.01.TC" localSheetId="35">'S.26.06.{01,02,03,04,05,06}'!$A$9</definedName>
    <definedName name="S.26.06.02" localSheetId="35">'S.26.06.{01,02,03,04,05,06}'!$A$2</definedName>
    <definedName name="S.26.06.02.01" localSheetId="35">'S.26.06.{01,02,03,04,05,06}'!$A$17</definedName>
    <definedName name="S.26.06.02.01.TC" localSheetId="35">'S.26.06.{01,02,03,04,05,06}'!$A$52</definedName>
    <definedName name="S.26.06.02.01.TD" localSheetId="35">'S.26.06.{01,02,03,04,05,06}'!$C$56:$C$71</definedName>
    <definedName name="S.26.06.02.01.TL" localSheetId="35">'S.26.06.{01,02,03,04,05,06}'!$A$56:$A$71</definedName>
    <definedName name="S.26.06.02.01.TLC" localSheetId="35">'S.26.06.{01,02,03,04,05,06}'!$B$56:$B$71</definedName>
    <definedName name="S.26.06.02.01.TT" localSheetId="35">'S.26.06.{01,02,03,04,05,06}'!$C$54</definedName>
    <definedName name="S.26.06.02.01.TTC" localSheetId="35">'S.26.06.{01,02,03,04,05,06}'!$C$55</definedName>
    <definedName name="S.26.06.02.01.X" localSheetId="35">'S.26.06.{01,02,03,04,05,06}'!$C$72:$C$73</definedName>
    <definedName name="S.26.06.02.01.Y" localSheetId="35">'S.26.06.{01,02,03,04,05,06}'!$D$56:$J$71</definedName>
    <definedName name="S.26.06.02.01.Z" localSheetId="35">'S.26.06.{01,02,03,04,05,06}'!$A$18:$A$22</definedName>
    <definedName name="S.26.06.02.01.ZHI" localSheetId="35">'S.26.06.{01,02,03,04,05,06}'!$A$22:$D$22</definedName>
    <definedName name="S.26.06.02.TC" localSheetId="35">'S.26.06.{01,02,03,04,05,06}'!$A$9</definedName>
    <definedName name="S.26.06.03" localSheetId="35">'S.26.06.{01,02,03,04,05,06}'!$A$3</definedName>
    <definedName name="S.26.06.03.01" localSheetId="35">'S.26.06.{01,02,03,04,05,06}'!$A$24</definedName>
    <definedName name="S.26.06.03.01.TC" localSheetId="35">'S.26.06.{01,02,03,04,05,06}'!$A$52</definedName>
    <definedName name="S.26.06.03.01.TD" localSheetId="35">'S.26.06.{01,02,03,04,05,06}'!$C$56:$C$71</definedName>
    <definedName name="S.26.06.03.01.TL" localSheetId="35">'S.26.06.{01,02,03,04,05,06}'!$A$56:$A$71</definedName>
    <definedName name="S.26.06.03.01.TLC" localSheetId="35">'S.26.06.{01,02,03,04,05,06}'!$B$56:$B$71</definedName>
    <definedName name="S.26.06.03.01.TT" localSheetId="35">'S.26.06.{01,02,03,04,05,06}'!$C$54</definedName>
    <definedName name="S.26.06.03.01.TTC" localSheetId="35">'S.26.06.{01,02,03,04,05,06}'!$C$55</definedName>
    <definedName name="S.26.06.03.01.X" localSheetId="35">'S.26.06.{01,02,03,04,05,06}'!$C$72:$C$73</definedName>
    <definedName name="S.26.06.03.01.Y" localSheetId="35">'S.26.06.{01,02,03,04,05,06}'!$D$56:$J$71</definedName>
    <definedName name="S.26.06.03.01.Z" localSheetId="35">'S.26.06.{01,02,03,04,05,06}'!$A$25:$A$29</definedName>
    <definedName name="S.26.06.03.01.ZHI" localSheetId="35">'S.26.06.{01,02,03,04,05,06}'!$A$28:$D$29</definedName>
    <definedName name="S.26.06.03.TC" localSheetId="35">'S.26.06.{01,02,03,04,05,06}'!$A$9</definedName>
    <definedName name="S.26.06.04" localSheetId="35">'S.26.06.{01,02,03,04,05,06}'!$A$4</definedName>
    <definedName name="S.26.06.04.01" localSheetId="35">'S.26.06.{01,02,03,04,05,06}'!$A$31</definedName>
    <definedName name="S.26.06.04.01.TC" localSheetId="35">'S.26.06.{01,02,03,04,05,06}'!$A$52</definedName>
    <definedName name="S.26.06.04.01.TD" localSheetId="35">'S.26.06.{01,02,03,04,05,06}'!$C$56:$C$71</definedName>
    <definedName name="S.26.06.04.01.TL" localSheetId="35">'S.26.06.{01,02,03,04,05,06}'!$A$56:$A$71</definedName>
    <definedName name="S.26.06.04.01.TLC" localSheetId="35">'S.26.06.{01,02,03,04,05,06}'!$B$56:$B$71</definedName>
    <definedName name="S.26.06.04.01.TT" localSheetId="35">'S.26.06.{01,02,03,04,05,06}'!$C$54</definedName>
    <definedName name="S.26.06.04.01.TTC" localSheetId="35">'S.26.06.{01,02,03,04,05,06}'!$C$55</definedName>
    <definedName name="S.26.06.04.01.X" localSheetId="35">'S.26.06.{01,02,03,04,05,06}'!$C$72:$C$73</definedName>
    <definedName name="S.26.06.04.01.Y" localSheetId="35">'S.26.06.{01,02,03,04,05,06}'!$D$56:$J$71</definedName>
    <definedName name="S.26.06.04.01.Z" localSheetId="35">'S.26.06.{01,02,03,04,05,06}'!$A$32:$A$37</definedName>
    <definedName name="S.26.06.04.01.ZHI" localSheetId="35">'S.26.06.{01,02,03,04,05,06}'!$A$36:$D$37</definedName>
    <definedName name="S.26.06.04.TC" localSheetId="35">'S.26.06.{01,02,03,04,05,06}'!$A$9</definedName>
    <definedName name="S.26.06.05" localSheetId="35">'S.26.06.{01,02,03,04,05,06}'!$A$5</definedName>
    <definedName name="S.26.06.05.01" localSheetId="35">'S.26.06.{01,02,03,04,05,06}'!$A$39</definedName>
    <definedName name="S.26.06.05.01.TC" localSheetId="35">'S.26.06.{01,02,03,04,05,06}'!$A$52</definedName>
    <definedName name="S.26.06.05.01.TD" localSheetId="35">'S.26.06.{01,02,03,04,05,06}'!$C$56:$C$71</definedName>
    <definedName name="S.26.06.05.01.TL" localSheetId="35">'S.26.06.{01,02,03,04,05,06}'!$A$56:$A$71</definedName>
    <definedName name="S.26.06.05.01.TLC" localSheetId="35">'S.26.06.{01,02,03,04,05,06}'!$B$56:$B$71</definedName>
    <definedName name="S.26.06.05.01.TT" localSheetId="35">'S.26.06.{01,02,03,04,05,06}'!$C$54</definedName>
    <definedName name="S.26.06.05.01.TTC" localSheetId="35">'S.26.06.{01,02,03,04,05,06}'!$C$55</definedName>
    <definedName name="S.26.06.05.01.X" localSheetId="35">'S.26.06.{01,02,03,04,05,06}'!$C$72:$C$73</definedName>
    <definedName name="S.26.06.05.01.Y" localSheetId="35">'S.26.06.{01,02,03,04,05,06}'!$D$56:$J$71</definedName>
    <definedName name="S.26.06.05.01.Z" localSheetId="35">'S.26.06.{01,02,03,04,05,06}'!$A$40:$A$43</definedName>
    <definedName name="S.26.06.05.01.ZHI" localSheetId="35">'S.26.06.{01,02,03,04,05,06}'!$A$43:$D$43</definedName>
    <definedName name="S.26.06.05.TC" localSheetId="35">'S.26.06.{01,02,03,04,05,06}'!$A$9</definedName>
    <definedName name="S.26.06.06" localSheetId="35">'S.26.06.{01,02,03,04,05,06}'!$A$6</definedName>
    <definedName name="S.26.06.06.01" localSheetId="35">'S.26.06.{01,02,03,04,05,06}'!$A$45</definedName>
    <definedName name="S.26.06.06.01.TC" localSheetId="35">'S.26.06.{01,02,03,04,05,06}'!$A$52</definedName>
    <definedName name="S.26.06.06.01.TD" localSheetId="35">'S.26.06.{01,02,03,04,05,06}'!$C$56:$C$71</definedName>
    <definedName name="S.26.06.06.01.TL" localSheetId="35">'S.26.06.{01,02,03,04,05,06}'!$A$56:$A$71</definedName>
    <definedName name="S.26.06.06.01.TLC" localSheetId="35">'S.26.06.{01,02,03,04,05,06}'!$B$56:$B$71</definedName>
    <definedName name="S.26.06.06.01.TT" localSheetId="35">'S.26.06.{01,02,03,04,05,06}'!$C$54</definedName>
    <definedName name="S.26.06.06.01.TTC" localSheetId="35">'S.26.06.{01,02,03,04,05,06}'!$C$55</definedName>
    <definedName name="S.26.06.06.01.X" localSheetId="35">'S.26.06.{01,02,03,04,05,06}'!$C$72:$C$73</definedName>
    <definedName name="S.26.06.06.01.Y" localSheetId="35">'S.26.06.{01,02,03,04,05,06}'!$D$56:$J$71</definedName>
    <definedName name="S.26.06.06.01.Z" localSheetId="35">'S.26.06.{01,02,03,04,05,06}'!$A$46:$A$50</definedName>
    <definedName name="S.26.06.06.01.ZHI" localSheetId="35">'S.26.06.{01,02,03,04,05,06}'!$A$50:$D$50</definedName>
    <definedName name="S.26.06.06.TC" localSheetId="35">'S.26.06.{01,02,03,04,05,06}'!$A$9</definedName>
    <definedName name="S.27.01.01" localSheetId="36">'S.27.01.{01,02,03,04,05,06}'!$A$1</definedName>
    <definedName name="S.27.01.01.01" localSheetId="36">'S.27.01.{01,02,03,04,05,06}'!$A$11</definedName>
    <definedName name="S.27.01.01.01.TD" localSheetId="36">'S.27.01.{01,02,03,04,05,06}'!$C$60:$E$87</definedName>
    <definedName name="S.27.01.01.01.TL" localSheetId="36">'S.27.01.{01,02,03,04,05,06}'!$A$60:$A$87</definedName>
    <definedName name="S.27.01.01.01.TLC" localSheetId="36">'S.27.01.{01,02,03,04,05,06}'!$B$60:$B$87</definedName>
    <definedName name="S.27.01.01.01.TT" localSheetId="36">'S.27.01.{01,02,03,04,05,06}'!$C$58:$E$58</definedName>
    <definedName name="S.27.01.01.01.TTC" localSheetId="36">'S.27.01.{01,02,03,04,05,06}'!$C$59:$E$59</definedName>
    <definedName name="S.27.01.01.01.X" localSheetId="36">'S.27.01.{01,02,03,04,05,06}'!$C$88:$E$92</definedName>
    <definedName name="S.27.01.01.01.Y" localSheetId="36">'S.27.01.{01,02,03,04,05,06}'!$F$60:$G$87</definedName>
    <definedName name="S.27.01.01.01.Z" localSheetId="36">'S.27.01.{01,02,03,04,05,06}'!$A$12:$A$16</definedName>
    <definedName name="S.27.01.01.01.ZHI" localSheetId="36">'S.27.01.{01,02,03,04,05,06}'!$A$16:$D$16</definedName>
    <definedName name="S.27.01.01.02" localSheetId="36">'S.27.01.{01,02,03,04,05,06}'!$A$94</definedName>
    <definedName name="S.27.01.01.02.TC" localSheetId="36">'S.27.01.{01,02,03,04,05,06}'!$A$147</definedName>
    <definedName name="S.27.01.01.02.TD" localSheetId="36">'S.27.01.{01,02,03,04,05,06}'!$C$151:$K$189</definedName>
    <definedName name="S.27.01.01.02.TL" localSheetId="36">'S.27.01.{01,02,03,04,05,06}'!$A$151:$A$189</definedName>
    <definedName name="S.27.01.01.02.TLC" localSheetId="36">'S.27.01.{01,02,03,04,05,06}'!$B$151:$B$189</definedName>
    <definedName name="S.27.01.01.02.TT" localSheetId="36">'S.27.01.{01,02,03,04,05,06}'!$C$149:$K$149</definedName>
    <definedName name="S.27.01.01.02.TTC" localSheetId="36">'S.27.01.{01,02,03,04,05,06}'!$C$150:$K$150</definedName>
    <definedName name="S.27.01.01.02.X" localSheetId="36">'S.27.01.{01,02,03,04,05,06}'!$C$190:$K$196</definedName>
    <definedName name="S.27.01.01.02.Y" localSheetId="36">'S.27.01.{01,02,03,04,05,06}'!$L$151:$M$189</definedName>
    <definedName name="S.27.01.01.02.Z" localSheetId="36">'S.27.01.{01,02,03,04,05,06}'!$A$95:$A$100</definedName>
    <definedName name="S.27.01.01.02.ZHI" localSheetId="36">'S.27.01.{01,02,03,04,05,06}'!$A$100:$D$100</definedName>
    <definedName name="S.27.01.01.03" localSheetId="36">'S.27.01.{01,02,03,04,05,06}'!$A$198</definedName>
    <definedName name="S.27.01.01.03.TC" localSheetId="36">'S.27.01.{01,02,03,04,05,06}'!$A$251</definedName>
    <definedName name="S.27.01.01.03.TD" localSheetId="36">'S.27.01.{01,02,03,04,05,06}'!$C$255:$J$293</definedName>
    <definedName name="S.27.01.01.03.TL" localSheetId="36">'S.27.01.{01,02,03,04,05,06}'!$A$255:$A$293</definedName>
    <definedName name="S.27.01.01.03.TLC" localSheetId="36">'S.27.01.{01,02,03,04,05,06}'!$B$255:$B$293</definedName>
    <definedName name="S.27.01.01.03.TT" localSheetId="36">'S.27.01.{01,02,03,04,05,06}'!$C$253:$J$253</definedName>
    <definedName name="S.27.01.01.03.TTC" localSheetId="36">'S.27.01.{01,02,03,04,05,06}'!$C$254:$J$254</definedName>
    <definedName name="S.27.01.01.03.X" localSheetId="36">'S.27.01.{01,02,03,04,05,06}'!$C$294:$J$299</definedName>
    <definedName name="S.27.01.01.03.Y" localSheetId="36">'S.27.01.{01,02,03,04,05,06}'!$K$255:$L$293</definedName>
    <definedName name="S.27.01.01.03.Z" localSheetId="36">'S.27.01.{01,02,03,04,05,06}'!$A$199:$A$204</definedName>
    <definedName name="S.27.01.01.03.ZHI" localSheetId="36">'S.27.01.{01,02,03,04,05,06}'!$A$204:$D$204</definedName>
    <definedName name="S.27.01.01.04" localSheetId="36">'S.27.01.{01,02,03,04,05,06}'!$A$301</definedName>
    <definedName name="S.27.01.01.04.TC" localSheetId="36">'S.27.01.{01,02,03,04,05,06}'!$A$354</definedName>
    <definedName name="S.27.01.01.04.TD" localSheetId="36">'S.27.01.{01,02,03,04,05,06}'!$C$358:$K$390</definedName>
    <definedName name="S.27.01.01.04.TL" localSheetId="36">'S.27.01.{01,02,03,04,05,06}'!$A$358:$A$390</definedName>
    <definedName name="S.27.01.01.04.TLC" localSheetId="36">'S.27.01.{01,02,03,04,05,06}'!$B$358:$B$390</definedName>
    <definedName name="S.27.01.01.04.TT" localSheetId="36">'S.27.01.{01,02,03,04,05,06}'!$C$356:$K$356</definedName>
    <definedName name="S.27.01.01.04.TTC" localSheetId="36">'S.27.01.{01,02,03,04,05,06}'!$C$357:$K$357</definedName>
    <definedName name="S.27.01.01.04.X" localSheetId="36">'S.27.01.{01,02,03,04,05,06}'!$C$391:$K$397</definedName>
    <definedName name="S.27.01.01.04.Y" localSheetId="36">'S.27.01.{01,02,03,04,05,06}'!$L$358:$M$390</definedName>
    <definedName name="S.27.01.01.04.Z" localSheetId="36">'S.27.01.{01,02,03,04,05,06}'!$A$302:$A$307</definedName>
    <definedName name="S.27.01.01.04.ZHI" localSheetId="36">'S.27.01.{01,02,03,04,05,06}'!$A$307:$D$307</definedName>
    <definedName name="S.27.01.01.05" localSheetId="36">'S.27.01.{01,02,03,04,05,06}'!$A$399</definedName>
    <definedName name="S.27.01.01.05.TC" localSheetId="36">'S.27.01.{01,02,03,04,05,06}'!$A$452</definedName>
    <definedName name="S.27.01.01.05.TD" localSheetId="36">'S.27.01.{01,02,03,04,05,06}'!$C$456:$K$483</definedName>
    <definedName name="S.27.01.01.05.TL" localSheetId="36">'S.27.01.{01,02,03,04,05,06}'!$A$456:$A$483</definedName>
    <definedName name="S.27.01.01.05.TLC" localSheetId="36">'S.27.01.{01,02,03,04,05,06}'!$B$456:$B$483</definedName>
    <definedName name="S.27.01.01.05.TT" localSheetId="36">'S.27.01.{01,02,03,04,05,06}'!$C$454:$K$454</definedName>
    <definedName name="S.27.01.01.05.TTC" localSheetId="36">'S.27.01.{01,02,03,04,05,06}'!$C$455:$K$455</definedName>
    <definedName name="S.27.01.01.05.X" localSheetId="36">'S.27.01.{01,02,03,04,05,06}'!$C$484:$K$490</definedName>
    <definedName name="S.27.01.01.05.Y" localSheetId="36">'S.27.01.{01,02,03,04,05,06}'!$L$456:$M$483</definedName>
    <definedName name="S.27.01.01.05.Z" localSheetId="36">'S.27.01.{01,02,03,04,05,06}'!$A$400:$A$405</definedName>
    <definedName name="S.27.01.01.05.ZHI" localSheetId="36">'S.27.01.{01,02,03,04,05,06}'!$A$405:$D$405</definedName>
    <definedName name="S.27.01.01.06" localSheetId="36">'S.27.01.{01,02,03,04,05,06}'!$A$492</definedName>
    <definedName name="S.27.01.01.06.TC" localSheetId="36">'S.27.01.{01,02,03,04,05,06}'!$A$545</definedName>
    <definedName name="S.27.01.01.06.TD" localSheetId="36">'S.27.01.{01,02,03,04,05,06}'!$C$549:$J$551</definedName>
    <definedName name="S.27.01.01.06.TL" localSheetId="36">'S.27.01.{01,02,03,04,05,06}'!$A$549:$A$551</definedName>
    <definedName name="S.27.01.01.06.TLC" localSheetId="36">'S.27.01.{01,02,03,04,05,06}'!$B$549:$B$551</definedName>
    <definedName name="S.27.01.01.06.TT" localSheetId="36">'S.27.01.{01,02,03,04,05,06}'!$C$547:$J$547</definedName>
    <definedName name="S.27.01.01.06.TTC" localSheetId="36">'S.27.01.{01,02,03,04,05,06}'!$C$548:$J$548</definedName>
    <definedName name="S.27.01.01.06.X" localSheetId="36">'S.27.01.{01,02,03,04,05,06}'!$C$552:$J$557</definedName>
    <definedName name="S.27.01.01.06.Y" localSheetId="36">'S.27.01.{01,02,03,04,05,06}'!$K$549:$K$551</definedName>
    <definedName name="S.27.01.01.06.Z" localSheetId="36">'S.27.01.{01,02,03,04,05,06}'!$A$493:$A$498</definedName>
    <definedName name="S.27.01.01.06.ZHI" localSheetId="36">'S.27.01.{01,02,03,04,05,06}'!$A$498:$D$498</definedName>
    <definedName name="S.27.01.01.07" localSheetId="36">'S.27.01.{01,02,03,04,05,06}'!$A$559</definedName>
    <definedName name="S.27.01.01.07.TC" localSheetId="36">'S.27.01.{01,02,03,04,05,06}'!$A$606</definedName>
    <definedName name="S.27.01.01.07.TD" localSheetId="36">'S.27.01.{01,02,03,04,05,06}'!$C$610:$G$610</definedName>
    <definedName name="S.27.01.01.07.TL" localSheetId="36">'S.27.01.{01,02,03,04,05,06}'!$A$610</definedName>
    <definedName name="S.27.01.01.07.TLC" localSheetId="36">'S.27.01.{01,02,03,04,05,06}'!$B$610</definedName>
    <definedName name="S.27.01.01.07.TT" localSheetId="36">'S.27.01.{01,02,03,04,05,06}'!$C$608:$G$608</definedName>
    <definedName name="S.27.01.01.07.TTC" localSheetId="36">'S.27.01.{01,02,03,04,05,06}'!$C$609:$G$609</definedName>
    <definedName name="S.27.01.01.07.X" localSheetId="36">'S.27.01.{01,02,03,04,05,06}'!$C$611:$G$616</definedName>
    <definedName name="S.27.01.01.07.Y" localSheetId="36">'S.27.01.{01,02,03,04,05,06}'!$H$610</definedName>
    <definedName name="S.27.01.01.07.Z" localSheetId="36">'S.27.01.{01,02,03,04,05,06}'!$A$560:$A$564</definedName>
    <definedName name="S.27.01.01.07.ZHI" localSheetId="36">'S.27.01.{01,02,03,04,05,06}'!$A$564:$D$564</definedName>
    <definedName name="S.27.01.01.08" localSheetId="36">'S.27.01.{01,02,03,04,05,06}'!$A$618</definedName>
    <definedName name="S.27.01.01.08.TC" localSheetId="36">'S.27.01.{01,02,03,04,05,06}'!$A$665</definedName>
    <definedName name="S.27.01.01.08.TD" localSheetId="36">'S.27.01.{01,02,03,04,05,06}'!$C$669:$H$669</definedName>
    <definedName name="S.27.01.01.08.TL" localSheetId="36">'S.27.01.{01,02,03,04,05,06}'!$A$669</definedName>
    <definedName name="S.27.01.01.08.TLC" localSheetId="36">'S.27.01.{01,02,03,04,05,06}'!$B$669</definedName>
    <definedName name="S.27.01.01.08.TT" localSheetId="36">'S.27.01.{01,02,03,04,05,06}'!$C$667:$H$667</definedName>
    <definedName name="S.27.01.01.08.TTC" localSheetId="36">'S.27.01.{01,02,03,04,05,06}'!$C$668:$H$668</definedName>
    <definedName name="S.27.01.01.08.X" localSheetId="36">'S.27.01.{01,02,03,04,05,06}'!$C$670:$H$674</definedName>
    <definedName name="S.27.01.01.08.Y" localSheetId="36">'S.27.01.{01,02,03,04,05,06}'!$I$669</definedName>
    <definedName name="S.27.01.01.08.Z" localSheetId="36">'S.27.01.{01,02,03,04,05,06}'!$A$619:$A$623</definedName>
    <definedName name="S.27.01.01.08.ZHI" localSheetId="36">'S.27.01.{01,02,03,04,05,06}'!$A$623:$D$623</definedName>
    <definedName name="S.27.01.01.09" localSheetId="36">'S.27.01.{01,02,03,04,05,06}'!$A$676</definedName>
    <definedName name="S.27.01.01.09.TC" localSheetId="36">'S.27.01.{01,02,03,04,05,06}'!$A$723</definedName>
    <definedName name="S.27.01.01.09.TD" localSheetId="36">'S.27.01.{01,02,03,04,05,06}'!$B$727:$H$727</definedName>
    <definedName name="S.27.01.01.09.TK" localSheetId="36">'S.27.01.{01,02,03,04,05,06}'!$A$725</definedName>
    <definedName name="S.27.01.01.09.TKC" localSheetId="36">'S.27.01.{01,02,03,04,05,06}'!$A$726</definedName>
    <definedName name="S.27.01.01.09.TT" localSheetId="36">'S.27.01.{01,02,03,04,05,06}'!$B$725:$H$725</definedName>
    <definedName name="S.27.01.01.09.TTC" localSheetId="36">'S.27.01.{01,02,03,04,05,06}'!$B$726:$H$726</definedName>
    <definedName name="S.27.01.01.09.X" localSheetId="36">'S.27.01.{01,02,03,04,05,06}'!$B$728:$H$733</definedName>
    <definedName name="S.27.01.01.09.Y" localSheetId="36">'S.27.01.{01,02,03,04,05,06}'!$A$728:$A$729</definedName>
    <definedName name="S.27.01.01.09.Z" localSheetId="36">'S.27.01.{01,02,03,04,05,06}'!$A$677:$A$681</definedName>
    <definedName name="S.27.01.01.09.ZHI" localSheetId="36">'S.27.01.{01,02,03,04,05,06}'!$A$681:$D$681</definedName>
    <definedName name="S.27.01.01.10" localSheetId="36">'S.27.01.{01,02,03,04,05,06}'!$A$735</definedName>
    <definedName name="S.27.01.01.10.TC" localSheetId="36">'S.27.01.{01,02,03,04,05,06}'!$A$782</definedName>
    <definedName name="S.27.01.01.10.TD" localSheetId="36">'S.27.01.{01,02,03,04,05,06}'!$B$786:$J$786</definedName>
    <definedName name="S.27.01.01.10.TK" localSheetId="36">'S.27.01.{01,02,03,04,05,06}'!$A$784</definedName>
    <definedName name="S.27.01.01.10.TKC" localSheetId="36">'S.27.01.{01,02,03,04,05,06}'!$A$785</definedName>
    <definedName name="S.27.01.01.10.TT" localSheetId="36">'S.27.01.{01,02,03,04,05,06}'!$B$784:$J$784</definedName>
    <definedName name="S.27.01.01.10.TTC" localSheetId="36">'S.27.01.{01,02,03,04,05,06}'!$B$785:$J$785</definedName>
    <definedName name="S.27.01.01.10.X" localSheetId="36">'S.27.01.{01,02,03,04,05,06}'!$B$787:$J$792</definedName>
    <definedName name="S.27.01.01.10.Y" localSheetId="36">'S.27.01.{01,02,03,04,05,06}'!$A$787:$A$788</definedName>
    <definedName name="S.27.01.01.10.Z" localSheetId="36">'S.27.01.{01,02,03,04,05,06}'!$A$736:$A$740</definedName>
    <definedName name="S.27.01.01.10.ZHI" localSheetId="36">'S.27.01.{01,02,03,04,05,06}'!$A$740:$D$740</definedName>
    <definedName name="S.27.01.01.11" localSheetId="36">'S.27.01.{01,02,03,04,05,06}'!$A$795</definedName>
    <definedName name="S.27.01.01.11.TC" localSheetId="36">'S.27.01.{01,02,03,04,05,06}'!$A$842</definedName>
    <definedName name="S.27.01.01.11.TD" localSheetId="36">'S.27.01.{01,02,03,04,05,06}'!$C$846:$E$848</definedName>
    <definedName name="S.27.01.01.11.TL" localSheetId="36">'S.27.01.{01,02,03,04,05,06}'!$A$846:$A$848</definedName>
    <definedName name="S.27.01.01.11.TLC" localSheetId="36">'S.27.01.{01,02,03,04,05,06}'!$B$846:$B$848</definedName>
    <definedName name="S.27.01.01.11.TT" localSheetId="36">'S.27.01.{01,02,03,04,05,06}'!$C$844:$E$844</definedName>
    <definedName name="S.27.01.01.11.TTC" localSheetId="36">'S.27.01.{01,02,03,04,05,06}'!$C$845:$E$845</definedName>
    <definedName name="S.27.01.01.11.X" localSheetId="36">'S.27.01.{01,02,03,04,05,06}'!$C$849:$E$854</definedName>
    <definedName name="S.27.01.01.11.Y" localSheetId="36">'S.27.01.{01,02,03,04,05,06}'!$F$846:$F$848</definedName>
    <definedName name="S.27.01.01.11.Z" localSheetId="36">'S.27.01.{01,02,03,04,05,06}'!$A$796:$A$800</definedName>
    <definedName name="S.27.01.01.11.ZHI" localSheetId="36">'S.27.01.{01,02,03,04,05,06}'!$A$800:$D$800</definedName>
    <definedName name="S.27.01.01.12" localSheetId="36">'S.27.01.{01,02,03,04,05,06}'!$A$856</definedName>
    <definedName name="S.27.01.01.12.TC" localSheetId="36">'S.27.01.{01,02,03,04,05,06}'!$A$903</definedName>
    <definedName name="S.27.01.01.12.TD" localSheetId="36">'S.27.01.{01,02,03,04,05,06}'!$C$907:$H$907</definedName>
    <definedName name="S.27.01.01.12.TL" localSheetId="36">'S.27.01.{01,02,03,04,05,06}'!$A$907</definedName>
    <definedName name="S.27.01.01.12.TLC" localSheetId="36">'S.27.01.{01,02,03,04,05,06}'!$B$907</definedName>
    <definedName name="S.27.01.01.12.TT" localSheetId="36">'S.27.01.{01,02,03,04,05,06}'!$C$905:$H$905</definedName>
    <definedName name="S.27.01.01.12.TTC" localSheetId="36">'S.27.01.{01,02,03,04,05,06}'!$C$906:$H$906</definedName>
    <definedName name="S.27.01.01.12.X" localSheetId="36">'S.27.01.{01,02,03,04,05,06}'!$C$908:$H$913</definedName>
    <definedName name="S.27.01.01.12.Z" localSheetId="36">'S.27.01.{01,02,03,04,05,06}'!$A$857:$A$861</definedName>
    <definedName name="S.27.01.01.12.ZHI" localSheetId="36">'S.27.01.{01,02,03,04,05,06}'!$A$861:$D$861</definedName>
    <definedName name="S.27.01.01.13" localSheetId="36">'S.27.01.{01,02,03,04,05,06}'!$A$915</definedName>
    <definedName name="S.27.01.01.13.TC" localSheetId="36">'S.27.01.{01,02,03,04,05,06}'!$A$968</definedName>
    <definedName name="S.27.01.01.13.TD" localSheetId="36">'S.27.01.{01,02,03,04,05,06}'!$C$972:$F$972</definedName>
    <definedName name="S.27.01.01.13.TL" localSheetId="36">'S.27.01.{01,02,03,04,05,06}'!$A$972</definedName>
    <definedName name="S.27.01.01.13.TLC" localSheetId="36">'S.27.01.{01,02,03,04,05,06}'!$B$972</definedName>
    <definedName name="S.27.01.01.13.TT" localSheetId="36">'S.27.01.{01,02,03,04,05,06}'!$C$970:$F$970</definedName>
    <definedName name="S.27.01.01.13.TTC" localSheetId="36">'S.27.01.{01,02,03,04,05,06}'!$C$971:$F$971</definedName>
    <definedName name="S.27.01.01.13.X" localSheetId="36">'S.27.01.{01,02,03,04,05,06}'!$C$973:$F$976</definedName>
    <definedName name="S.27.01.01.13.Y" localSheetId="36">'S.27.01.{01,02,03,04,05,06}'!$G$972</definedName>
    <definedName name="S.27.01.01.13.Z" localSheetId="36">'S.27.01.{01,02,03,04,05,06}'!$A$916:$A$921</definedName>
    <definedName name="S.27.01.01.13.ZHI" localSheetId="36">'S.27.01.{01,02,03,04,05,06}'!$A$921:$D$921</definedName>
    <definedName name="S.27.01.01.14" localSheetId="36">'S.27.01.{01,02,03,04,05,06}'!$A$978</definedName>
    <definedName name="S.27.01.01.14.TC" localSheetId="36">'S.27.01.{01,02,03,04,05,06}'!$A$1025</definedName>
    <definedName name="S.27.01.01.14.TD" localSheetId="36">'S.27.01.{01,02,03,04,05,06}'!$C$1029:$I$1034</definedName>
    <definedName name="S.27.01.01.14.TL" localSheetId="36">'S.27.01.{01,02,03,04,05,06}'!$A$1029:$A$1034</definedName>
    <definedName name="S.27.01.01.14.TLC" localSheetId="36">'S.27.01.{01,02,03,04,05,06}'!$B$1029:$B$1034</definedName>
    <definedName name="S.27.01.01.14.TT" localSheetId="36">'S.27.01.{01,02,03,04,05,06}'!$C$1027:$I$1027</definedName>
    <definedName name="S.27.01.01.14.TTC" localSheetId="36">'S.27.01.{01,02,03,04,05,06}'!$C$1028:$I$1028</definedName>
    <definedName name="S.27.01.01.14.X" localSheetId="36">'S.27.01.{01,02,03,04,05,06}'!$C$1035:$I$1040</definedName>
    <definedName name="S.27.01.01.14.Y" localSheetId="36">'S.27.01.{01,02,03,04,05,06}'!$J$1029:$K$1034</definedName>
    <definedName name="S.27.01.01.14.Z" localSheetId="36">'S.27.01.{01,02,03,04,05,06}'!$A$979:$A$983</definedName>
    <definedName name="S.27.01.01.14.ZHI" localSheetId="36">'S.27.01.{01,02,03,04,05,06}'!$A$983:$D$983</definedName>
    <definedName name="S.27.01.01.15" localSheetId="36">'S.27.01.{01,02,03,04,05,06}'!$A$1042</definedName>
    <definedName name="S.27.01.01.15.TC" localSheetId="36">'S.27.01.{01,02,03,04,05,06}'!$A$1101</definedName>
    <definedName name="S.27.01.01.15.TD" localSheetId="36">'S.27.01.{01,02,03,04,05,06}'!$C$1105:$E$1107</definedName>
    <definedName name="S.27.01.01.15.TL" localSheetId="36">'S.27.01.{01,02,03,04,05,06}'!$A$1105:$A$1107</definedName>
    <definedName name="S.27.01.01.15.TLC" localSheetId="36">'S.27.01.{01,02,03,04,05,06}'!$B$1105:$B$1107</definedName>
    <definedName name="S.27.01.01.15.TT" localSheetId="36">'S.27.01.{01,02,03,04,05,06}'!$C$1103:$E$1103</definedName>
    <definedName name="S.27.01.01.15.TTC" localSheetId="36">'S.27.01.{01,02,03,04,05,06}'!$C$1104:$E$1104</definedName>
    <definedName name="S.27.01.01.15.X" localSheetId="36">'S.27.01.{01,02,03,04,05,06}'!$C$1108:$E$1111</definedName>
    <definedName name="S.27.01.01.15.Y" localSheetId="36">'S.27.01.{01,02,03,04,05,06}'!$F$1105:$F$1107</definedName>
    <definedName name="S.27.01.01.15.Z" localSheetId="36">'S.27.01.{01,02,03,04,05,06}'!$A$1043:$A$1049</definedName>
    <definedName name="S.27.01.01.15.ZHI" localSheetId="36">'S.27.01.{01,02,03,04,05,06}'!$A$1049:$D$1049</definedName>
    <definedName name="S.27.01.01.16" localSheetId="36">'S.27.01.{01,02,03,04,05,06}'!$A$1113</definedName>
    <definedName name="S.27.01.01.16.TC" localSheetId="36">'S.27.01.{01,02,03,04,05,06}'!$A$1160</definedName>
    <definedName name="S.27.01.01.16.TD" localSheetId="36">'S.27.01.{01,02,03,04,05,06}'!$C$1164:$H$1166</definedName>
    <definedName name="S.27.01.01.16.TL" localSheetId="36">'S.27.01.{01,02,03,04,05,06}'!$A$1164:$A$1166</definedName>
    <definedName name="S.27.01.01.16.TLC" localSheetId="36">'S.27.01.{01,02,03,04,05,06}'!$B$1164:$B$1166</definedName>
    <definedName name="S.27.01.01.16.TT" localSheetId="36">'S.27.01.{01,02,03,04,05,06}'!$C$1162:$H$1162</definedName>
    <definedName name="S.27.01.01.16.TTC" localSheetId="36">'S.27.01.{01,02,03,04,05,06}'!$C$1163:$H$1163</definedName>
    <definedName name="S.27.01.01.16.X" localSheetId="36">'S.27.01.{01,02,03,04,05,06}'!$C$1167:$H$1171</definedName>
    <definedName name="S.27.01.01.16.Y" localSheetId="36">'S.27.01.{01,02,03,04,05,06}'!$I$1164:$I$1166</definedName>
    <definedName name="S.27.01.01.16.Z" localSheetId="36">'S.27.01.{01,02,03,04,05,06}'!$A$1114:$A$1118</definedName>
    <definedName name="S.27.01.01.16.ZHI" localSheetId="36">'S.27.01.{01,02,03,04,05,06}'!$A$1118:$D$1118</definedName>
    <definedName name="S.27.01.01.17" localSheetId="36">'S.27.01.{01,02,03,04,05,06}'!$A$1173</definedName>
    <definedName name="S.27.01.01.17.TC" localSheetId="36">'S.27.01.{01,02,03,04,05,06}'!$A$1226</definedName>
    <definedName name="S.27.01.01.17.TD" localSheetId="36">'S.27.01.{01,02,03,04,05,06}'!$C$1230:$G$1230</definedName>
    <definedName name="S.27.01.01.17.TL" localSheetId="36">'S.27.01.{01,02,03,04,05,06}'!$A$1230</definedName>
    <definedName name="S.27.01.01.17.TLC" localSheetId="36">'S.27.01.{01,02,03,04,05,06}'!$B$1230</definedName>
    <definedName name="S.27.01.01.17.TT" localSheetId="36">'S.27.01.{01,02,03,04,05,06}'!$C$1228:$G$1228</definedName>
    <definedName name="S.27.01.01.17.TTC" localSheetId="36">'S.27.01.{01,02,03,04,05,06}'!$C$1229:$G$1229</definedName>
    <definedName name="S.27.01.01.17.X" localSheetId="36">'S.27.01.{01,02,03,04,05,06}'!$C$1231:$G$1236</definedName>
    <definedName name="S.27.01.01.17.Z" localSheetId="36">'S.27.01.{01,02,03,04,05,06}'!$A$1174:$A$1179</definedName>
    <definedName name="S.27.01.01.17.ZHI" localSheetId="36">'S.27.01.{01,02,03,04,05,06}'!$A$1179:$D$1179</definedName>
    <definedName name="S.27.01.01.18" localSheetId="36">'S.27.01.{01,02,03,04,05,06}'!$A$1238</definedName>
    <definedName name="S.27.01.01.18.TC" localSheetId="36">'S.27.01.{01,02,03,04,05,06}'!$A$1297</definedName>
    <definedName name="S.27.01.01.18.TD" localSheetId="36">'S.27.01.{01,02,03,04,05,06}'!$C$1301:$E$1303</definedName>
    <definedName name="S.27.01.01.18.TL" localSheetId="36">'S.27.01.{01,02,03,04,05,06}'!$A$1301:$A$1303</definedName>
    <definedName name="S.27.01.01.18.TLC" localSheetId="36">'S.27.01.{01,02,03,04,05,06}'!$B$1301:$B$1303</definedName>
    <definedName name="S.27.01.01.18.TT" localSheetId="36">'S.27.01.{01,02,03,04,05,06}'!$C$1299:$E$1299</definedName>
    <definedName name="S.27.01.01.18.TTC" localSheetId="36">'S.27.01.{01,02,03,04,05,06}'!$C$1300:$E$1300</definedName>
    <definedName name="S.27.01.01.18.X" localSheetId="36">'S.27.01.{01,02,03,04,05,06}'!$C$1304:$E$1307</definedName>
    <definedName name="S.27.01.01.18.Y" localSheetId="36">'S.27.01.{01,02,03,04,05,06}'!$F$1301:$F$1303</definedName>
    <definedName name="S.27.01.01.18.Z" localSheetId="36">'S.27.01.{01,02,03,04,05,06}'!$A$1239:$A$1245</definedName>
    <definedName name="S.27.01.01.18.ZHI" localSheetId="36">'S.27.01.{01,02,03,04,05,06}'!$A$1245:$D$1245</definedName>
    <definedName name="S.27.01.01.19" localSheetId="36">'S.27.01.{01,02,03,04,05,06}'!$A$1309</definedName>
    <definedName name="S.27.01.01.19.TC" localSheetId="36">'S.27.01.{01,02,03,04,05,06}'!$A$1356</definedName>
    <definedName name="S.27.01.01.19.TD" localSheetId="36">'S.27.01.{01,02,03,04,05,06}'!$C$1360:$F$1367</definedName>
    <definedName name="S.27.01.01.19.TL" localSheetId="36">'S.27.01.{01,02,03,04,05,06}'!$A$1360:$A$1367</definedName>
    <definedName name="S.27.01.01.19.TLC" localSheetId="36">'S.27.01.{01,02,03,04,05,06}'!$B$1360:$B$1367</definedName>
    <definedName name="S.27.01.01.19.TT" localSheetId="36">'S.27.01.{01,02,03,04,05,06}'!$C$1358:$F$1358</definedName>
    <definedName name="S.27.01.01.19.TTC" localSheetId="36">'S.27.01.{01,02,03,04,05,06}'!$C$1359:$F$1359</definedName>
    <definedName name="S.27.01.01.19.X" localSheetId="36">'S.27.01.{01,02,03,04,05,06}'!$C$1368:$F$1372</definedName>
    <definedName name="S.27.01.01.19.Y" localSheetId="36">'S.27.01.{01,02,03,04,05,06}'!$G$1360:$H$1367</definedName>
    <definedName name="S.27.01.01.19.Z" localSheetId="36">'S.27.01.{01,02,03,04,05,06}'!$A$1310:$A$1314</definedName>
    <definedName name="S.27.01.01.19.ZHI" localSheetId="36">'S.27.01.{01,02,03,04,05,06}'!$A$1314:$D$1314</definedName>
    <definedName name="S.27.01.01.20" localSheetId="36">'S.27.01.{01,02,03,04,05,06}'!$A$1374</definedName>
    <definedName name="S.27.01.01.20.TC" localSheetId="36">'S.27.01.{01,02,03,04,05,06}'!$A$1421</definedName>
    <definedName name="S.27.01.01.20.TD" localSheetId="36">'S.27.01.{01,02,03,04,05,06}'!$C$1426:$P$1459</definedName>
    <definedName name="S.27.01.01.20.TL" localSheetId="36">'S.27.01.{01,02,03,04,05,06}'!$A$1426:$A$1459</definedName>
    <definedName name="S.27.01.01.20.TLC" localSheetId="36">'S.27.01.{01,02,03,04,05,06}'!$B$1426:$B$1459</definedName>
    <definedName name="S.27.01.01.20.TT" localSheetId="36">'S.27.01.{01,02,03,04,05,06}'!$C$1423:$P$1424</definedName>
    <definedName name="S.27.01.01.20.TTC" localSheetId="36">'S.27.01.{01,02,03,04,05,06}'!$C$1425:$P$1425</definedName>
    <definedName name="S.27.01.01.20.X" localSheetId="36">'S.27.01.{01,02,03,04,05,06}'!$C$1460:$P$1465</definedName>
    <definedName name="S.27.01.01.20.Y" localSheetId="36">'S.27.01.{01,02,03,04,05,06}'!$Q$1426:$Q$1459</definedName>
    <definedName name="S.27.01.01.20.Z" localSheetId="36">'S.27.01.{01,02,03,04,05,06}'!$A$1375:$A$1379</definedName>
    <definedName name="S.27.01.01.20.ZHI" localSheetId="36">'S.27.01.{01,02,03,04,05,06}'!$A$1379:$D$1379</definedName>
    <definedName name="S.27.01.01.21" localSheetId="36">'S.27.01.{01,02,03,04,05,06}'!$A$1467</definedName>
    <definedName name="S.27.01.01.21.TC" localSheetId="36">'S.27.01.{01,02,03,04,05,06}'!$A$1514</definedName>
    <definedName name="S.27.01.01.21.TD" localSheetId="36">'S.27.01.{01,02,03,04,05,06}'!$C$1519:$L$1552</definedName>
    <definedName name="S.27.01.01.21.TL" localSheetId="36">'S.27.01.{01,02,03,04,05,06}'!$A$1519:$A$1552</definedName>
    <definedName name="S.27.01.01.21.TLC" localSheetId="36">'S.27.01.{01,02,03,04,05,06}'!$B$1519:$B$1552</definedName>
    <definedName name="S.27.01.01.21.TT" localSheetId="36">'S.27.01.{01,02,03,04,05,06}'!$C$1516:$L$1517</definedName>
    <definedName name="S.27.01.01.21.TTC" localSheetId="36">'S.27.01.{01,02,03,04,05,06}'!$C$1518:$L$1518</definedName>
    <definedName name="S.27.01.01.21.X" localSheetId="36">'S.27.01.{01,02,03,04,05,06}'!$C$1553:$L$1558</definedName>
    <definedName name="S.27.01.01.21.Y" localSheetId="36">'S.27.01.{01,02,03,04,05,06}'!$M$1519:$M$1552</definedName>
    <definedName name="S.27.01.01.21.Z" localSheetId="36">'S.27.01.{01,02,03,04,05,06}'!$A$1468:$A$1472</definedName>
    <definedName name="S.27.01.01.21.ZHI" localSheetId="36">'S.27.01.{01,02,03,04,05,06}'!$A$1472:$D$1472</definedName>
    <definedName name="S.27.01.01.22" localSheetId="36">'S.27.01.{01,02,03,04,05,06}'!$A$1560</definedName>
    <definedName name="S.27.01.01.22.TC" localSheetId="36">'S.27.01.{01,02,03,04,05,06}'!$A$1607</definedName>
    <definedName name="S.27.01.01.22.TD" localSheetId="36">'S.27.01.{01,02,03,04,05,06}'!$C$1612:$Q$1643</definedName>
    <definedName name="S.27.01.01.22.TL" localSheetId="36">'S.27.01.{01,02,03,04,05,06}'!$A$1612:$A$1643</definedName>
    <definedName name="S.27.01.01.22.TLC" localSheetId="36">'S.27.01.{01,02,03,04,05,06}'!$B$1612:$B$1643</definedName>
    <definedName name="S.27.01.01.22.TT" localSheetId="36">'S.27.01.{01,02,03,04,05,06}'!$C$1609:$Q$1610</definedName>
    <definedName name="S.27.01.01.22.TTC" localSheetId="36">'S.27.01.{01,02,03,04,05,06}'!$C$1611:$Q$1611</definedName>
    <definedName name="S.27.01.01.22.X" localSheetId="36">'S.27.01.{01,02,03,04,05,06}'!$C$1644:$Q$1649</definedName>
    <definedName name="S.27.01.01.22.Y" localSheetId="36">'S.27.01.{01,02,03,04,05,06}'!$R$1612:$R$1643</definedName>
    <definedName name="S.27.01.01.22.Z" localSheetId="36">'S.27.01.{01,02,03,04,05,06}'!$A$1561:$A$1565</definedName>
    <definedName name="S.27.01.01.22.ZHI" localSheetId="36">'S.27.01.{01,02,03,04,05,06}'!$A$1565:$D$1565</definedName>
    <definedName name="S.27.01.01.TC" localSheetId="36">'S.27.01.{01,02,03,04,05,06}'!$A$9</definedName>
    <definedName name="S.27.01.02" localSheetId="36">'S.27.01.{01,02,03,04,05,06}'!$A$2</definedName>
    <definedName name="S.27.01.02.01" localSheetId="36">'S.27.01.{01,02,03,04,05,06}'!$A$18</definedName>
    <definedName name="S.27.01.02.01.TD" localSheetId="36">'S.27.01.{01,02,03,04,05,06}'!$C$60:$E$87</definedName>
    <definedName name="S.27.01.02.01.TL" localSheetId="36">'S.27.01.{01,02,03,04,05,06}'!$A$60:$A$87</definedName>
    <definedName name="S.27.01.02.01.TLC" localSheetId="36">'S.27.01.{01,02,03,04,05,06}'!$B$60:$B$87</definedName>
    <definedName name="S.27.01.02.01.TT" localSheetId="36">'S.27.01.{01,02,03,04,05,06}'!$C$58:$E$58</definedName>
    <definedName name="S.27.01.02.01.TTC" localSheetId="36">'S.27.01.{01,02,03,04,05,06}'!$C$59:$E$59</definedName>
    <definedName name="S.27.01.02.01.X" localSheetId="36">'S.27.01.{01,02,03,04,05,06}'!$C$88:$E$92</definedName>
    <definedName name="S.27.01.02.01.Y" localSheetId="36">'S.27.01.{01,02,03,04,05,06}'!$F$60:$G$87</definedName>
    <definedName name="S.27.01.02.01.Z" localSheetId="36">'S.27.01.{01,02,03,04,05,06}'!$A$19:$A$24</definedName>
    <definedName name="S.27.01.02.01.ZHI" localSheetId="36">'S.27.01.{01,02,03,04,05,06}'!$A$24:$D$24</definedName>
    <definedName name="S.27.01.02.02" localSheetId="36">'S.27.01.{01,02,03,04,05,06}'!$A$102</definedName>
    <definedName name="S.27.01.02.02.TC" localSheetId="36">'S.27.01.{01,02,03,04,05,06}'!$A$147</definedName>
    <definedName name="S.27.01.02.02.TD" localSheetId="36">'S.27.01.{01,02,03,04,05,06}'!$C$151:$K$189</definedName>
    <definedName name="S.27.01.02.02.TL" localSheetId="36">'S.27.01.{01,02,03,04,05,06}'!$A$151:$A$189</definedName>
    <definedName name="S.27.01.02.02.TLC" localSheetId="36">'S.27.01.{01,02,03,04,05,06}'!$B$151:$B$189</definedName>
    <definedName name="S.27.01.02.02.TT" localSheetId="36">'S.27.01.{01,02,03,04,05,06}'!$C$149:$K$149</definedName>
    <definedName name="S.27.01.02.02.TTC" localSheetId="36">'S.27.01.{01,02,03,04,05,06}'!$C$150:$K$150</definedName>
    <definedName name="S.27.01.02.02.X" localSheetId="36">'S.27.01.{01,02,03,04,05,06}'!$C$190:$K$196</definedName>
    <definedName name="S.27.01.02.02.Y" localSheetId="36">'S.27.01.{01,02,03,04,05,06}'!$L$151:$M$189</definedName>
    <definedName name="S.27.01.02.02.Z" localSheetId="36">'S.27.01.{01,02,03,04,05,06}'!$A$103:$A$109</definedName>
    <definedName name="S.27.01.02.02.ZHI" localSheetId="36">'S.27.01.{01,02,03,04,05,06}'!$A$109:$D$109</definedName>
    <definedName name="S.27.01.02.03" localSheetId="36">'S.27.01.{01,02,03,04,05,06}'!$A$206</definedName>
    <definedName name="S.27.01.02.03.TC" localSheetId="36">'S.27.01.{01,02,03,04,05,06}'!$A$251</definedName>
    <definedName name="S.27.01.02.03.TD" localSheetId="36">'S.27.01.{01,02,03,04,05,06}'!$C$255:$J$293</definedName>
    <definedName name="S.27.01.02.03.TL" localSheetId="36">'S.27.01.{01,02,03,04,05,06}'!$A$255:$A$293</definedName>
    <definedName name="S.27.01.02.03.TLC" localSheetId="36">'S.27.01.{01,02,03,04,05,06}'!$B$255:$B$293</definedName>
    <definedName name="S.27.01.02.03.TT" localSheetId="36">'S.27.01.{01,02,03,04,05,06}'!$C$253:$J$253</definedName>
    <definedName name="S.27.01.02.03.TTC" localSheetId="36">'S.27.01.{01,02,03,04,05,06}'!$C$254:$J$254</definedName>
    <definedName name="S.27.01.02.03.X" localSheetId="36">'S.27.01.{01,02,03,04,05,06}'!$C$294:$J$299</definedName>
    <definedName name="S.27.01.02.03.Y" localSheetId="36">'S.27.01.{01,02,03,04,05,06}'!$K$255:$L$293</definedName>
    <definedName name="S.27.01.02.03.Z" localSheetId="36">'S.27.01.{01,02,03,04,05,06}'!$A$207:$A$213</definedName>
    <definedName name="S.27.01.02.03.ZHI" localSheetId="36">'S.27.01.{01,02,03,04,05,06}'!$A$213:$D$213</definedName>
    <definedName name="S.27.01.02.04" localSheetId="36">'S.27.01.{01,02,03,04,05,06}'!$A$309</definedName>
    <definedName name="S.27.01.02.04.TC" localSheetId="36">'S.27.01.{01,02,03,04,05,06}'!$A$354</definedName>
    <definedName name="S.27.01.02.04.TD" localSheetId="36">'S.27.01.{01,02,03,04,05,06}'!$C$358:$K$390</definedName>
    <definedName name="S.27.01.02.04.TL" localSheetId="36">'S.27.01.{01,02,03,04,05,06}'!$A$358:$A$390</definedName>
    <definedName name="S.27.01.02.04.TLC" localSheetId="36">'S.27.01.{01,02,03,04,05,06}'!$B$358:$B$390</definedName>
    <definedName name="S.27.01.02.04.TT" localSheetId="36">'S.27.01.{01,02,03,04,05,06}'!$C$356:$K$356</definedName>
    <definedName name="S.27.01.02.04.TTC" localSheetId="36">'S.27.01.{01,02,03,04,05,06}'!$C$357:$K$357</definedName>
    <definedName name="S.27.01.02.04.X" localSheetId="36">'S.27.01.{01,02,03,04,05,06}'!$C$391:$K$397</definedName>
    <definedName name="S.27.01.02.04.Y" localSheetId="36">'S.27.01.{01,02,03,04,05,06}'!$L$358:$M$390</definedName>
    <definedName name="S.27.01.02.04.Z" localSheetId="36">'S.27.01.{01,02,03,04,05,06}'!$A$310:$A$316</definedName>
    <definedName name="S.27.01.02.04.ZHI" localSheetId="36">'S.27.01.{01,02,03,04,05,06}'!$A$316:$D$316</definedName>
    <definedName name="S.27.01.02.05" localSheetId="36">'S.27.01.{01,02,03,04,05,06}'!$A$407</definedName>
    <definedName name="S.27.01.02.05.TC" localSheetId="36">'S.27.01.{01,02,03,04,05,06}'!$A$452</definedName>
    <definedName name="S.27.01.02.05.TD" localSheetId="36">'S.27.01.{01,02,03,04,05,06}'!$C$456:$K$483</definedName>
    <definedName name="S.27.01.02.05.TL" localSheetId="36">'S.27.01.{01,02,03,04,05,06}'!$A$456:$A$483</definedName>
    <definedName name="S.27.01.02.05.TLC" localSheetId="36">'S.27.01.{01,02,03,04,05,06}'!$B$456:$B$483</definedName>
    <definedName name="S.27.01.02.05.TT" localSheetId="36">'S.27.01.{01,02,03,04,05,06}'!$C$454:$K$454</definedName>
    <definedName name="S.27.01.02.05.TTC" localSheetId="36">'S.27.01.{01,02,03,04,05,06}'!$C$455:$K$455</definedName>
    <definedName name="S.27.01.02.05.X" localSheetId="36">'S.27.01.{01,02,03,04,05,06}'!$C$484:$K$490</definedName>
    <definedName name="S.27.01.02.05.Y" localSheetId="36">'S.27.01.{01,02,03,04,05,06}'!$L$456:$M$483</definedName>
    <definedName name="S.27.01.02.05.Z" localSheetId="36">'S.27.01.{01,02,03,04,05,06}'!$A$408:$A$414</definedName>
    <definedName name="S.27.01.02.05.ZHI" localSheetId="36">'S.27.01.{01,02,03,04,05,06}'!$A$414:$D$414</definedName>
    <definedName name="S.27.01.02.06" localSheetId="36">'S.27.01.{01,02,03,04,05,06}'!$A$500</definedName>
    <definedName name="S.27.01.02.06.TC" localSheetId="36">'S.27.01.{01,02,03,04,05,06}'!$A$545</definedName>
    <definedName name="S.27.01.02.06.TD" localSheetId="36">'S.27.01.{01,02,03,04,05,06}'!$C$549:$J$551</definedName>
    <definedName name="S.27.01.02.06.TL" localSheetId="36">'S.27.01.{01,02,03,04,05,06}'!$A$549:$A$551</definedName>
    <definedName name="S.27.01.02.06.TLC" localSheetId="36">'S.27.01.{01,02,03,04,05,06}'!$B$549:$B$551</definedName>
    <definedName name="S.27.01.02.06.TT" localSheetId="36">'S.27.01.{01,02,03,04,05,06}'!$C$547:$J$547</definedName>
    <definedName name="S.27.01.02.06.TTC" localSheetId="36">'S.27.01.{01,02,03,04,05,06}'!$C$548:$J$548</definedName>
    <definedName name="S.27.01.02.06.X" localSheetId="36">'S.27.01.{01,02,03,04,05,06}'!$C$552:$J$557</definedName>
    <definedName name="S.27.01.02.06.Y" localSheetId="36">'S.27.01.{01,02,03,04,05,06}'!$K$549:$K$551</definedName>
    <definedName name="S.27.01.02.06.Z" localSheetId="36">'S.27.01.{01,02,03,04,05,06}'!$A$501:$A$507</definedName>
    <definedName name="S.27.01.02.06.ZHI" localSheetId="36">'S.27.01.{01,02,03,04,05,06}'!$A$507:$D$507</definedName>
    <definedName name="S.27.01.02.07" localSheetId="36">'S.27.01.{01,02,03,04,05,06}'!$A$566</definedName>
    <definedName name="S.27.01.02.07.TC" localSheetId="36">'S.27.01.{01,02,03,04,05,06}'!$A$606</definedName>
    <definedName name="S.27.01.02.07.TD" localSheetId="36">'S.27.01.{01,02,03,04,05,06}'!$C$610:$G$610</definedName>
    <definedName name="S.27.01.02.07.TL" localSheetId="36">'S.27.01.{01,02,03,04,05,06}'!$A$610</definedName>
    <definedName name="S.27.01.02.07.TLC" localSheetId="36">'S.27.01.{01,02,03,04,05,06}'!$B$610</definedName>
    <definedName name="S.27.01.02.07.TT" localSheetId="36">'S.27.01.{01,02,03,04,05,06}'!$C$608:$G$608</definedName>
    <definedName name="S.27.01.02.07.TTC" localSheetId="36">'S.27.01.{01,02,03,04,05,06}'!$C$609:$G$609</definedName>
    <definedName name="S.27.01.02.07.X" localSheetId="36">'S.27.01.{01,02,03,04,05,06}'!$C$611:$G$616</definedName>
    <definedName name="S.27.01.02.07.Y" localSheetId="36">'S.27.01.{01,02,03,04,05,06}'!$H$610</definedName>
    <definedName name="S.27.01.02.07.Z" localSheetId="36">'S.27.01.{01,02,03,04,05,06}'!$A$567:$A$572</definedName>
    <definedName name="S.27.01.02.07.ZHI" localSheetId="36">'S.27.01.{01,02,03,04,05,06}'!$A$572:$D$572</definedName>
    <definedName name="S.27.01.02.08" localSheetId="36">'S.27.01.{01,02,03,04,05,06}'!$A$625</definedName>
    <definedName name="S.27.01.02.08.TC" localSheetId="36">'S.27.01.{01,02,03,04,05,06}'!$A$665</definedName>
    <definedName name="S.27.01.02.08.TD" localSheetId="36">'S.27.01.{01,02,03,04,05,06}'!$C$669:$H$669</definedName>
    <definedName name="S.27.01.02.08.TL" localSheetId="36">'S.27.01.{01,02,03,04,05,06}'!$A$669</definedName>
    <definedName name="S.27.01.02.08.TLC" localSheetId="36">'S.27.01.{01,02,03,04,05,06}'!$B$669</definedName>
    <definedName name="S.27.01.02.08.TT" localSheetId="36">'S.27.01.{01,02,03,04,05,06}'!$C$667:$H$667</definedName>
    <definedName name="S.27.01.02.08.TTC" localSheetId="36">'S.27.01.{01,02,03,04,05,06}'!$C$668:$H$668</definedName>
    <definedName name="S.27.01.02.08.X" localSheetId="36">'S.27.01.{01,02,03,04,05,06}'!$C$670:$H$674</definedName>
    <definedName name="S.27.01.02.08.Y" localSheetId="36">'S.27.01.{01,02,03,04,05,06}'!$I$669</definedName>
    <definedName name="S.27.01.02.08.Z" localSheetId="36">'S.27.01.{01,02,03,04,05,06}'!$A$626:$A$631</definedName>
    <definedName name="S.27.01.02.08.ZHI" localSheetId="36">'S.27.01.{01,02,03,04,05,06}'!$A$631:$D$631</definedName>
    <definedName name="S.27.01.02.09" localSheetId="36">'S.27.01.{01,02,03,04,05,06}'!$A$683</definedName>
    <definedName name="S.27.01.02.09.TC" localSheetId="36">'S.27.01.{01,02,03,04,05,06}'!$A$723</definedName>
    <definedName name="S.27.01.02.09.TD" localSheetId="36">'S.27.01.{01,02,03,04,05,06}'!$B$727:$H$727</definedName>
    <definedName name="S.27.01.02.09.TK" localSheetId="36">'S.27.01.{01,02,03,04,05,06}'!$A$725</definedName>
    <definedName name="S.27.01.02.09.TKC" localSheetId="36">'S.27.01.{01,02,03,04,05,06}'!$A$726</definedName>
    <definedName name="S.27.01.02.09.TT" localSheetId="36">'S.27.01.{01,02,03,04,05,06}'!$B$725:$H$725</definedName>
    <definedName name="S.27.01.02.09.TTC" localSheetId="36">'S.27.01.{01,02,03,04,05,06}'!$B$726:$H$726</definedName>
    <definedName name="S.27.01.02.09.X" localSheetId="36">'S.27.01.{01,02,03,04,05,06}'!$B$728:$H$733</definedName>
    <definedName name="S.27.01.02.09.Y" localSheetId="36">'S.27.01.{01,02,03,04,05,06}'!$A$728:$A$729</definedName>
    <definedName name="S.27.01.02.09.Z" localSheetId="36">'S.27.01.{01,02,03,04,05,06}'!$A$684:$A$689</definedName>
    <definedName name="S.27.01.02.09.ZHI" localSheetId="36">'S.27.01.{01,02,03,04,05,06}'!$A$689:$D$689</definedName>
    <definedName name="S.27.01.02.10" localSheetId="36">'S.27.01.{01,02,03,04,05,06}'!$A$742</definedName>
    <definedName name="S.27.01.02.10.TC" localSheetId="36">'S.27.01.{01,02,03,04,05,06}'!$A$782</definedName>
    <definedName name="S.27.01.02.10.TD" localSheetId="36">'S.27.01.{01,02,03,04,05,06}'!$B$786:$J$786</definedName>
    <definedName name="S.27.01.02.10.TK" localSheetId="36">'S.27.01.{01,02,03,04,05,06}'!$A$784</definedName>
    <definedName name="S.27.01.02.10.TKC" localSheetId="36">'S.27.01.{01,02,03,04,05,06}'!$A$785</definedName>
    <definedName name="S.27.01.02.10.TT" localSheetId="36">'S.27.01.{01,02,03,04,05,06}'!$B$784:$J$784</definedName>
    <definedName name="S.27.01.02.10.TTC" localSheetId="36">'S.27.01.{01,02,03,04,05,06}'!$B$785:$J$785</definedName>
    <definedName name="S.27.01.02.10.X" localSheetId="36">'S.27.01.{01,02,03,04,05,06}'!$B$787:$J$792</definedName>
    <definedName name="S.27.01.02.10.Y" localSheetId="36">'S.27.01.{01,02,03,04,05,06}'!$A$787:$A$788</definedName>
    <definedName name="S.27.01.02.10.Z" localSheetId="36">'S.27.01.{01,02,03,04,05,06}'!$A$743:$A$748</definedName>
    <definedName name="S.27.01.02.10.ZHI" localSheetId="36">'S.27.01.{01,02,03,04,05,06}'!$A$748:$D$748</definedName>
    <definedName name="S.27.01.02.11" localSheetId="36">'S.27.01.{01,02,03,04,05,06}'!$A$802</definedName>
    <definedName name="S.27.01.02.11.TC" localSheetId="36">'S.27.01.{01,02,03,04,05,06}'!$A$842</definedName>
    <definedName name="S.27.01.02.11.TD" localSheetId="36">'S.27.01.{01,02,03,04,05,06}'!$C$846:$E$848</definedName>
    <definedName name="S.27.01.02.11.TL" localSheetId="36">'S.27.01.{01,02,03,04,05,06}'!$A$846:$A$848</definedName>
    <definedName name="S.27.01.02.11.TLC" localSheetId="36">'S.27.01.{01,02,03,04,05,06}'!$B$846:$B$848</definedName>
    <definedName name="S.27.01.02.11.TT" localSheetId="36">'S.27.01.{01,02,03,04,05,06}'!$C$844:$E$844</definedName>
    <definedName name="S.27.01.02.11.TTC" localSheetId="36">'S.27.01.{01,02,03,04,05,06}'!$C$845:$E$845</definedName>
    <definedName name="S.27.01.02.11.X" localSheetId="36">'S.27.01.{01,02,03,04,05,06}'!$C$849:$E$854</definedName>
    <definedName name="S.27.01.02.11.Y" localSheetId="36">'S.27.01.{01,02,03,04,05,06}'!$F$846:$F$848</definedName>
    <definedName name="S.27.01.02.11.Z" localSheetId="36">'S.27.01.{01,02,03,04,05,06}'!$A$803:$A$808</definedName>
    <definedName name="S.27.01.02.11.ZHI" localSheetId="36">'S.27.01.{01,02,03,04,05,06}'!$A$808:$D$808</definedName>
    <definedName name="S.27.01.02.12" localSheetId="36">'S.27.01.{01,02,03,04,05,06}'!$A$863</definedName>
    <definedName name="S.27.01.02.12.TC" localSheetId="36">'S.27.01.{01,02,03,04,05,06}'!$A$903</definedName>
    <definedName name="S.27.01.02.12.TD" localSheetId="36">'S.27.01.{01,02,03,04,05,06}'!$C$907:$H$907</definedName>
    <definedName name="S.27.01.02.12.TL" localSheetId="36">'S.27.01.{01,02,03,04,05,06}'!$A$907</definedName>
    <definedName name="S.27.01.02.12.TLC" localSheetId="36">'S.27.01.{01,02,03,04,05,06}'!$B$907</definedName>
    <definedName name="S.27.01.02.12.TT" localSheetId="36">'S.27.01.{01,02,03,04,05,06}'!$C$905:$H$905</definedName>
    <definedName name="S.27.01.02.12.TTC" localSheetId="36">'S.27.01.{01,02,03,04,05,06}'!$C$906:$H$906</definedName>
    <definedName name="S.27.01.02.12.X" localSheetId="36">'S.27.01.{01,02,03,04,05,06}'!$C$908:$H$913</definedName>
    <definedName name="S.27.01.02.12.Z" localSheetId="36">'S.27.01.{01,02,03,04,05,06}'!$A$864:$A$869</definedName>
    <definedName name="S.27.01.02.12.ZHI" localSheetId="36">'S.27.01.{01,02,03,04,05,06}'!$A$869:$D$869</definedName>
    <definedName name="S.27.01.02.13" localSheetId="36">'S.27.01.{01,02,03,04,05,06}'!$A$923</definedName>
    <definedName name="S.27.01.02.13.TC" localSheetId="36">'S.27.01.{01,02,03,04,05,06}'!$A$968</definedName>
    <definedName name="S.27.01.02.13.TD" localSheetId="36">'S.27.01.{01,02,03,04,05,06}'!$C$972:$F$972</definedName>
    <definedName name="S.27.01.02.13.TL" localSheetId="36">'S.27.01.{01,02,03,04,05,06}'!$A$972</definedName>
    <definedName name="S.27.01.02.13.TLC" localSheetId="36">'S.27.01.{01,02,03,04,05,06}'!$B$972</definedName>
    <definedName name="S.27.01.02.13.TT" localSheetId="36">'S.27.01.{01,02,03,04,05,06}'!$C$970:$F$970</definedName>
    <definedName name="S.27.01.02.13.TTC" localSheetId="36">'S.27.01.{01,02,03,04,05,06}'!$C$971:$F$971</definedName>
    <definedName name="S.27.01.02.13.X" localSheetId="36">'S.27.01.{01,02,03,04,05,06}'!$C$973:$F$976</definedName>
    <definedName name="S.27.01.02.13.Y" localSheetId="36">'S.27.01.{01,02,03,04,05,06}'!$G$972</definedName>
    <definedName name="S.27.01.02.13.Z" localSheetId="36">'S.27.01.{01,02,03,04,05,06}'!$A$924:$A$930</definedName>
    <definedName name="S.27.01.02.13.ZHI" localSheetId="36">'S.27.01.{01,02,03,04,05,06}'!$A$930:$D$930</definedName>
    <definedName name="S.27.01.02.14" localSheetId="36">'S.27.01.{01,02,03,04,05,06}'!$A$985</definedName>
    <definedName name="S.27.01.02.14.TC" localSheetId="36">'S.27.01.{01,02,03,04,05,06}'!$A$1025</definedName>
    <definedName name="S.27.01.02.14.TD" localSheetId="36">'S.27.01.{01,02,03,04,05,06}'!$C$1029:$I$1034</definedName>
    <definedName name="S.27.01.02.14.TL" localSheetId="36">'S.27.01.{01,02,03,04,05,06}'!$A$1029:$A$1034</definedName>
    <definedName name="S.27.01.02.14.TLC" localSheetId="36">'S.27.01.{01,02,03,04,05,06}'!$B$1029:$B$1034</definedName>
    <definedName name="S.27.01.02.14.TT" localSheetId="36">'S.27.01.{01,02,03,04,05,06}'!$C$1027:$I$1027</definedName>
    <definedName name="S.27.01.02.14.TTC" localSheetId="36">'S.27.01.{01,02,03,04,05,06}'!$C$1028:$I$1028</definedName>
    <definedName name="S.27.01.02.14.X" localSheetId="36">'S.27.01.{01,02,03,04,05,06}'!$C$1035:$I$1040</definedName>
    <definedName name="S.27.01.02.14.Y" localSheetId="36">'S.27.01.{01,02,03,04,05,06}'!$J$1029:$K$1034</definedName>
    <definedName name="S.27.01.02.14.Z" localSheetId="36">'S.27.01.{01,02,03,04,05,06}'!$A$986:$A$991</definedName>
    <definedName name="S.27.01.02.14.ZHI" localSheetId="36">'S.27.01.{01,02,03,04,05,06}'!$A$991:$D$991</definedName>
    <definedName name="S.27.01.02.15" localSheetId="36">'S.27.01.{01,02,03,04,05,06}'!$A$1051</definedName>
    <definedName name="S.27.01.02.15.TC" localSheetId="36">'S.27.01.{01,02,03,04,05,06}'!$A$1101</definedName>
    <definedName name="S.27.01.02.15.TD" localSheetId="36">'S.27.01.{01,02,03,04,05,06}'!$C$1105:$E$1107</definedName>
    <definedName name="S.27.01.02.15.TL" localSheetId="36">'S.27.01.{01,02,03,04,05,06}'!$A$1105:$A$1107</definedName>
    <definedName name="S.27.01.02.15.TLC" localSheetId="36">'S.27.01.{01,02,03,04,05,06}'!$B$1105:$B$1107</definedName>
    <definedName name="S.27.01.02.15.TT" localSheetId="36">'S.27.01.{01,02,03,04,05,06}'!$C$1103:$E$1103</definedName>
    <definedName name="S.27.01.02.15.TTC" localSheetId="36">'S.27.01.{01,02,03,04,05,06}'!$C$1104:$E$1104</definedName>
    <definedName name="S.27.01.02.15.X" localSheetId="36">'S.27.01.{01,02,03,04,05,06}'!$C$1108:$E$1111</definedName>
    <definedName name="S.27.01.02.15.Y" localSheetId="36">'S.27.01.{01,02,03,04,05,06}'!$F$1105:$F$1107</definedName>
    <definedName name="S.27.01.02.15.Z" localSheetId="36">'S.27.01.{01,02,03,04,05,06}'!$A$1052:$A$1059</definedName>
    <definedName name="S.27.01.02.15.ZHI" localSheetId="36">'S.27.01.{01,02,03,04,05,06}'!$A$1059:$D$1059</definedName>
    <definedName name="S.27.01.02.16" localSheetId="36">'S.27.01.{01,02,03,04,05,06}'!$A$1120</definedName>
    <definedName name="S.27.01.02.16.TC" localSheetId="36">'S.27.01.{01,02,03,04,05,06}'!$A$1160</definedName>
    <definedName name="S.27.01.02.16.TD" localSheetId="36">'S.27.01.{01,02,03,04,05,06}'!$C$1164:$H$1166</definedName>
    <definedName name="S.27.01.02.16.TL" localSheetId="36">'S.27.01.{01,02,03,04,05,06}'!$A$1164:$A$1166</definedName>
    <definedName name="S.27.01.02.16.TLC" localSheetId="36">'S.27.01.{01,02,03,04,05,06}'!$B$1164:$B$1166</definedName>
    <definedName name="S.27.01.02.16.TT" localSheetId="36">'S.27.01.{01,02,03,04,05,06}'!$C$1162:$H$1162</definedName>
    <definedName name="S.27.01.02.16.TTC" localSheetId="36">'S.27.01.{01,02,03,04,05,06}'!$C$1163:$H$1163</definedName>
    <definedName name="S.27.01.02.16.X" localSheetId="36">'S.27.01.{01,02,03,04,05,06}'!$C$1167:$H$1171</definedName>
    <definedName name="S.27.01.02.16.Y" localSheetId="36">'S.27.01.{01,02,03,04,05,06}'!$I$1164:$I$1166</definedName>
    <definedName name="S.27.01.02.16.Z" localSheetId="36">'S.27.01.{01,02,03,04,05,06}'!$A$1121:$A$1126</definedName>
    <definedName name="S.27.01.02.16.ZHI" localSheetId="36">'S.27.01.{01,02,03,04,05,06}'!$A$1126:$D$1126</definedName>
    <definedName name="S.27.01.02.17" localSheetId="36">'S.27.01.{01,02,03,04,05,06}'!$A$1181</definedName>
    <definedName name="S.27.01.02.17.TC" localSheetId="36">'S.27.01.{01,02,03,04,05,06}'!$A$1226</definedName>
    <definedName name="S.27.01.02.17.TD" localSheetId="36">'S.27.01.{01,02,03,04,05,06}'!$C$1230:$G$1230</definedName>
    <definedName name="S.27.01.02.17.TL" localSheetId="36">'S.27.01.{01,02,03,04,05,06}'!$A$1230</definedName>
    <definedName name="S.27.01.02.17.TLC" localSheetId="36">'S.27.01.{01,02,03,04,05,06}'!$B$1230</definedName>
    <definedName name="S.27.01.02.17.TT" localSheetId="36">'S.27.01.{01,02,03,04,05,06}'!$C$1228:$G$1228</definedName>
    <definedName name="S.27.01.02.17.TTC" localSheetId="36">'S.27.01.{01,02,03,04,05,06}'!$C$1229:$G$1229</definedName>
    <definedName name="S.27.01.02.17.X" localSheetId="36">'S.27.01.{01,02,03,04,05,06}'!$C$1231:$G$1236</definedName>
    <definedName name="S.27.01.02.17.Z" localSheetId="36">'S.27.01.{01,02,03,04,05,06}'!$A$1182:$A$1188</definedName>
    <definedName name="S.27.01.02.17.ZHI" localSheetId="36">'S.27.01.{01,02,03,04,05,06}'!$A$1188:$D$1188</definedName>
    <definedName name="S.27.01.02.18" localSheetId="36">'S.27.01.{01,02,03,04,05,06}'!$A$1247</definedName>
    <definedName name="S.27.01.02.18.TC" localSheetId="36">'S.27.01.{01,02,03,04,05,06}'!$A$1297</definedName>
    <definedName name="S.27.01.02.18.TD" localSheetId="36">'S.27.01.{01,02,03,04,05,06}'!$C$1301:$E$1303</definedName>
    <definedName name="S.27.01.02.18.TL" localSheetId="36">'S.27.01.{01,02,03,04,05,06}'!$A$1301:$A$1303</definedName>
    <definedName name="S.27.01.02.18.TLC" localSheetId="36">'S.27.01.{01,02,03,04,05,06}'!$B$1301:$B$1303</definedName>
    <definedName name="S.27.01.02.18.TT" localSheetId="36">'S.27.01.{01,02,03,04,05,06}'!$C$1299:$E$1299</definedName>
    <definedName name="S.27.01.02.18.TTC" localSheetId="36">'S.27.01.{01,02,03,04,05,06}'!$C$1300:$E$1300</definedName>
    <definedName name="S.27.01.02.18.X" localSheetId="36">'S.27.01.{01,02,03,04,05,06}'!$C$1304:$E$1307</definedName>
    <definedName name="S.27.01.02.18.Y" localSheetId="36">'S.27.01.{01,02,03,04,05,06}'!$F$1301:$F$1303</definedName>
    <definedName name="S.27.01.02.18.Z" localSheetId="36">'S.27.01.{01,02,03,04,05,06}'!$A$1248:$A$1255</definedName>
    <definedName name="S.27.01.02.18.ZHI" localSheetId="36">'S.27.01.{01,02,03,04,05,06}'!$A$1255:$D$1255</definedName>
    <definedName name="S.27.01.02.19" localSheetId="36">'S.27.01.{01,02,03,04,05,06}'!$A$1316</definedName>
    <definedName name="S.27.01.02.19.TC" localSheetId="36">'S.27.01.{01,02,03,04,05,06}'!$A$1356</definedName>
    <definedName name="S.27.01.02.19.TD" localSheetId="36">'S.27.01.{01,02,03,04,05,06}'!$C$1360:$F$1367</definedName>
    <definedName name="S.27.01.02.19.TL" localSheetId="36">'S.27.01.{01,02,03,04,05,06}'!$A$1360:$A$1367</definedName>
    <definedName name="S.27.01.02.19.TLC" localSheetId="36">'S.27.01.{01,02,03,04,05,06}'!$B$1360:$B$1367</definedName>
    <definedName name="S.27.01.02.19.TT" localSheetId="36">'S.27.01.{01,02,03,04,05,06}'!$C$1358:$F$1358</definedName>
    <definedName name="S.27.01.02.19.TTC" localSheetId="36">'S.27.01.{01,02,03,04,05,06}'!$C$1359:$F$1359</definedName>
    <definedName name="S.27.01.02.19.X" localSheetId="36">'S.27.01.{01,02,03,04,05,06}'!$C$1368:$F$1372</definedName>
    <definedName name="S.27.01.02.19.Y" localSheetId="36">'S.27.01.{01,02,03,04,05,06}'!$G$1360:$H$1367</definedName>
    <definedName name="S.27.01.02.19.Z" localSheetId="36">'S.27.01.{01,02,03,04,05,06}'!$A$1317:$A$1322</definedName>
    <definedName name="S.27.01.02.19.ZHI" localSheetId="36">'S.27.01.{01,02,03,04,05,06}'!$A$1322:$D$1322</definedName>
    <definedName name="S.27.01.02.20" localSheetId="36">'S.27.01.{01,02,03,04,05,06}'!$A$1381</definedName>
    <definedName name="S.27.01.02.20.TC" localSheetId="36">'S.27.01.{01,02,03,04,05,06}'!$A$1421</definedName>
    <definedName name="S.27.01.02.20.TD" localSheetId="36">'S.27.01.{01,02,03,04,05,06}'!$C$1426:$P$1459</definedName>
    <definedName name="S.27.01.02.20.TL" localSheetId="36">'S.27.01.{01,02,03,04,05,06}'!$A$1426:$A$1459</definedName>
    <definedName name="S.27.01.02.20.TLC" localSheetId="36">'S.27.01.{01,02,03,04,05,06}'!$B$1426:$B$1459</definedName>
    <definedName name="S.27.01.02.20.TT" localSheetId="36">'S.27.01.{01,02,03,04,05,06}'!$C$1423:$P$1424</definedName>
    <definedName name="S.27.01.02.20.TTC" localSheetId="36">'S.27.01.{01,02,03,04,05,06}'!$C$1425:$P$1425</definedName>
    <definedName name="S.27.01.02.20.X" localSheetId="36">'S.27.01.{01,02,03,04,05,06}'!$C$1460:$P$1465</definedName>
    <definedName name="S.27.01.02.20.Y" localSheetId="36">'S.27.01.{01,02,03,04,05,06}'!$Q$1426:$Q$1459</definedName>
    <definedName name="S.27.01.02.20.Z" localSheetId="36">'S.27.01.{01,02,03,04,05,06}'!$A$1382:$A$1387</definedName>
    <definedName name="S.27.01.02.20.ZHI" localSheetId="36">'S.27.01.{01,02,03,04,05,06}'!$A$1387:$D$1387</definedName>
    <definedName name="S.27.01.02.21" localSheetId="36">'S.27.01.{01,02,03,04,05,06}'!$A$1474</definedName>
    <definedName name="S.27.01.02.21.TC" localSheetId="36">'S.27.01.{01,02,03,04,05,06}'!$A$1514</definedName>
    <definedName name="S.27.01.02.21.TD" localSheetId="36">'S.27.01.{01,02,03,04,05,06}'!$C$1519:$L$1552</definedName>
    <definedName name="S.27.01.02.21.TL" localSheetId="36">'S.27.01.{01,02,03,04,05,06}'!$A$1519:$A$1552</definedName>
    <definedName name="S.27.01.02.21.TLC" localSheetId="36">'S.27.01.{01,02,03,04,05,06}'!$B$1519:$B$1552</definedName>
    <definedName name="S.27.01.02.21.TT" localSheetId="36">'S.27.01.{01,02,03,04,05,06}'!$C$1516:$L$1517</definedName>
    <definedName name="S.27.01.02.21.TTC" localSheetId="36">'S.27.01.{01,02,03,04,05,06}'!$C$1518:$L$1518</definedName>
    <definedName name="S.27.01.02.21.X" localSheetId="36">'S.27.01.{01,02,03,04,05,06}'!$C$1553:$L$1558</definedName>
    <definedName name="S.27.01.02.21.Y" localSheetId="36">'S.27.01.{01,02,03,04,05,06}'!$M$1519:$M$1552</definedName>
    <definedName name="S.27.01.02.21.Z" localSheetId="36">'S.27.01.{01,02,03,04,05,06}'!$A$1475:$A$1480</definedName>
    <definedName name="S.27.01.02.21.ZHI" localSheetId="36">'S.27.01.{01,02,03,04,05,06}'!$A$1480:$D$1480</definedName>
    <definedName name="S.27.01.02.22" localSheetId="36">'S.27.01.{01,02,03,04,05,06}'!$A$1567</definedName>
    <definedName name="S.27.01.02.22.TC" localSheetId="36">'S.27.01.{01,02,03,04,05,06}'!$A$1607</definedName>
    <definedName name="S.27.01.02.22.TD" localSheetId="36">'S.27.01.{01,02,03,04,05,06}'!$C$1612:$Q$1643</definedName>
    <definedName name="S.27.01.02.22.TL" localSheetId="36">'S.27.01.{01,02,03,04,05,06}'!$A$1612:$A$1643</definedName>
    <definedName name="S.27.01.02.22.TLC" localSheetId="36">'S.27.01.{01,02,03,04,05,06}'!$B$1612:$B$1643</definedName>
    <definedName name="S.27.01.02.22.TT" localSheetId="36">'S.27.01.{01,02,03,04,05,06}'!$C$1609:$Q$1610</definedName>
    <definedName name="S.27.01.02.22.TTC" localSheetId="36">'S.27.01.{01,02,03,04,05,06}'!$C$1611:$Q$1611</definedName>
    <definedName name="S.27.01.02.22.X" localSheetId="36">'S.27.01.{01,02,03,04,05,06}'!$C$1644:$Q$1649</definedName>
    <definedName name="S.27.01.02.22.Y" localSheetId="36">'S.27.01.{01,02,03,04,05,06}'!$R$1612:$R$1643</definedName>
    <definedName name="S.27.01.02.22.Z" localSheetId="36">'S.27.01.{01,02,03,04,05,06}'!$A$1568:$A$1573</definedName>
    <definedName name="S.27.01.02.22.ZHI" localSheetId="36">'S.27.01.{01,02,03,04,05,06}'!$A$1573:$D$1573</definedName>
    <definedName name="S.27.01.02.TC" localSheetId="36">'S.27.01.{01,02,03,04,05,06}'!$A$9</definedName>
    <definedName name="S.27.01.03" localSheetId="36">'S.27.01.{01,02,03,04,05,06}'!$A$3</definedName>
    <definedName name="S.27.01.03.01" localSheetId="36">'S.27.01.{01,02,03,04,05,06}'!$A$26</definedName>
    <definedName name="S.27.01.03.01.TD" localSheetId="36">'S.27.01.{01,02,03,04,05,06}'!$C$60:$E$87</definedName>
    <definedName name="S.27.01.03.01.TL" localSheetId="36">'S.27.01.{01,02,03,04,05,06}'!$A$60:$A$87</definedName>
    <definedName name="S.27.01.03.01.TLC" localSheetId="36">'S.27.01.{01,02,03,04,05,06}'!$B$60:$B$87</definedName>
    <definedName name="S.27.01.03.01.TT" localSheetId="36">'S.27.01.{01,02,03,04,05,06}'!$C$58:$E$58</definedName>
    <definedName name="S.27.01.03.01.TTC" localSheetId="36">'S.27.01.{01,02,03,04,05,06}'!$C$59:$E$59</definedName>
    <definedName name="S.27.01.03.01.X" localSheetId="36">'S.27.01.{01,02,03,04,05,06}'!$C$88:$E$92</definedName>
    <definedName name="S.27.01.03.01.Y" localSheetId="36">'S.27.01.{01,02,03,04,05,06}'!$F$60:$G$87</definedName>
    <definedName name="S.27.01.03.01.Z" localSheetId="36">'S.27.01.{01,02,03,04,05,06}'!$A$27:$A$32</definedName>
    <definedName name="S.27.01.03.01.ZHI" localSheetId="36">'S.27.01.{01,02,03,04,05,06}'!$A$31:$D$32</definedName>
    <definedName name="S.27.01.03.02" localSheetId="36">'S.27.01.{01,02,03,04,05,06}'!$A$111</definedName>
    <definedName name="S.27.01.03.02.TC" localSheetId="36">'S.27.01.{01,02,03,04,05,06}'!$A$147</definedName>
    <definedName name="S.27.01.03.02.TD" localSheetId="36">'S.27.01.{01,02,03,04,05,06}'!$C$151:$K$189</definedName>
    <definedName name="S.27.01.03.02.TL" localSheetId="36">'S.27.01.{01,02,03,04,05,06}'!$A$151:$A$189</definedName>
    <definedName name="S.27.01.03.02.TLC" localSheetId="36">'S.27.01.{01,02,03,04,05,06}'!$B$151:$B$189</definedName>
    <definedName name="S.27.01.03.02.TT" localSheetId="36">'S.27.01.{01,02,03,04,05,06}'!$C$149:$K$149</definedName>
    <definedName name="S.27.01.03.02.TTC" localSheetId="36">'S.27.01.{01,02,03,04,05,06}'!$C$150:$K$150</definedName>
    <definedName name="S.27.01.03.02.X" localSheetId="36">'S.27.01.{01,02,03,04,05,06}'!$C$190:$K$196</definedName>
    <definedName name="S.27.01.03.02.Y" localSheetId="36">'S.27.01.{01,02,03,04,05,06}'!$L$151:$M$189</definedName>
    <definedName name="S.27.01.03.02.Z" localSheetId="36">'S.27.01.{01,02,03,04,05,06}'!$A$112:$A$118</definedName>
    <definedName name="S.27.01.03.02.ZHI" localSheetId="36">'S.27.01.{01,02,03,04,05,06}'!$A$117:$D$118</definedName>
    <definedName name="S.27.01.03.03" localSheetId="36">'S.27.01.{01,02,03,04,05,06}'!$A$215</definedName>
    <definedName name="S.27.01.03.03.TC" localSheetId="36">'S.27.01.{01,02,03,04,05,06}'!$A$251</definedName>
    <definedName name="S.27.01.03.03.TD" localSheetId="36">'S.27.01.{01,02,03,04,05,06}'!$C$255:$J$293</definedName>
    <definedName name="S.27.01.03.03.TL" localSheetId="36">'S.27.01.{01,02,03,04,05,06}'!$A$255:$A$293</definedName>
    <definedName name="S.27.01.03.03.TLC" localSheetId="36">'S.27.01.{01,02,03,04,05,06}'!$B$255:$B$293</definedName>
    <definedName name="S.27.01.03.03.TT" localSheetId="36">'S.27.01.{01,02,03,04,05,06}'!$C$253:$J$253</definedName>
    <definedName name="S.27.01.03.03.TTC" localSheetId="36">'S.27.01.{01,02,03,04,05,06}'!$C$254:$J$254</definedName>
    <definedName name="S.27.01.03.03.X" localSheetId="36">'S.27.01.{01,02,03,04,05,06}'!$C$294:$J$299</definedName>
    <definedName name="S.27.01.03.03.Y" localSheetId="36">'S.27.01.{01,02,03,04,05,06}'!$K$255:$L$293</definedName>
    <definedName name="S.27.01.03.03.Z" localSheetId="36">'S.27.01.{01,02,03,04,05,06}'!$A$216:$A$222</definedName>
    <definedName name="S.27.01.03.03.ZHI" localSheetId="36">'S.27.01.{01,02,03,04,05,06}'!$A$221:$D$222</definedName>
    <definedName name="S.27.01.03.04" localSheetId="36">'S.27.01.{01,02,03,04,05,06}'!$A$318</definedName>
    <definedName name="S.27.01.03.04.TC" localSheetId="36">'S.27.01.{01,02,03,04,05,06}'!$A$354</definedName>
    <definedName name="S.27.01.03.04.TD" localSheetId="36">'S.27.01.{01,02,03,04,05,06}'!$C$358:$K$390</definedName>
    <definedName name="S.27.01.03.04.TL" localSheetId="36">'S.27.01.{01,02,03,04,05,06}'!$A$358:$A$390</definedName>
    <definedName name="S.27.01.03.04.TLC" localSheetId="36">'S.27.01.{01,02,03,04,05,06}'!$B$358:$B$390</definedName>
    <definedName name="S.27.01.03.04.TT" localSheetId="36">'S.27.01.{01,02,03,04,05,06}'!$C$356:$K$356</definedName>
    <definedName name="S.27.01.03.04.TTC" localSheetId="36">'S.27.01.{01,02,03,04,05,06}'!$C$357:$K$357</definedName>
    <definedName name="S.27.01.03.04.X" localSheetId="36">'S.27.01.{01,02,03,04,05,06}'!$C$391:$K$397</definedName>
    <definedName name="S.27.01.03.04.Y" localSheetId="36">'S.27.01.{01,02,03,04,05,06}'!$L$358:$M$390</definedName>
    <definedName name="S.27.01.03.04.Z" localSheetId="36">'S.27.01.{01,02,03,04,05,06}'!$A$319:$A$325</definedName>
    <definedName name="S.27.01.03.04.ZHI" localSheetId="36">'S.27.01.{01,02,03,04,05,06}'!$A$324:$D$325</definedName>
    <definedName name="S.27.01.03.05" localSheetId="36">'S.27.01.{01,02,03,04,05,06}'!$A$416</definedName>
    <definedName name="S.27.01.03.05.TC" localSheetId="36">'S.27.01.{01,02,03,04,05,06}'!$A$452</definedName>
    <definedName name="S.27.01.03.05.TD" localSheetId="36">'S.27.01.{01,02,03,04,05,06}'!$C$456:$K$483</definedName>
    <definedName name="S.27.01.03.05.TL" localSheetId="36">'S.27.01.{01,02,03,04,05,06}'!$A$456:$A$483</definedName>
    <definedName name="S.27.01.03.05.TLC" localSheetId="36">'S.27.01.{01,02,03,04,05,06}'!$B$456:$B$483</definedName>
    <definedName name="S.27.01.03.05.TT" localSheetId="36">'S.27.01.{01,02,03,04,05,06}'!$C$454:$K$454</definedName>
    <definedName name="S.27.01.03.05.TTC" localSheetId="36">'S.27.01.{01,02,03,04,05,06}'!$C$455:$K$455</definedName>
    <definedName name="S.27.01.03.05.X" localSheetId="36">'S.27.01.{01,02,03,04,05,06}'!$C$484:$K$490</definedName>
    <definedName name="S.27.01.03.05.Y" localSheetId="36">'S.27.01.{01,02,03,04,05,06}'!$L$456:$M$483</definedName>
    <definedName name="S.27.01.03.05.Z" localSheetId="36">'S.27.01.{01,02,03,04,05,06}'!$A$417:$A$423</definedName>
    <definedName name="S.27.01.03.05.ZHI" localSheetId="36">'S.27.01.{01,02,03,04,05,06}'!$A$422:$D$423</definedName>
    <definedName name="S.27.01.03.06" localSheetId="36">'S.27.01.{01,02,03,04,05,06}'!$A$509</definedName>
    <definedName name="S.27.01.03.06.TC" localSheetId="36">'S.27.01.{01,02,03,04,05,06}'!$A$545</definedName>
    <definedName name="S.27.01.03.06.TD" localSheetId="36">'S.27.01.{01,02,03,04,05,06}'!$C$549:$J$551</definedName>
    <definedName name="S.27.01.03.06.TL" localSheetId="36">'S.27.01.{01,02,03,04,05,06}'!$A$549:$A$551</definedName>
    <definedName name="S.27.01.03.06.TLC" localSheetId="36">'S.27.01.{01,02,03,04,05,06}'!$B$549:$B$551</definedName>
    <definedName name="S.27.01.03.06.TT" localSheetId="36">'S.27.01.{01,02,03,04,05,06}'!$C$547:$J$547</definedName>
    <definedName name="S.27.01.03.06.TTC" localSheetId="36">'S.27.01.{01,02,03,04,05,06}'!$C$548:$J$548</definedName>
    <definedName name="S.27.01.03.06.X" localSheetId="36">'S.27.01.{01,02,03,04,05,06}'!$C$552:$J$557</definedName>
    <definedName name="S.27.01.03.06.Y" localSheetId="36">'S.27.01.{01,02,03,04,05,06}'!$K$549:$K$551</definedName>
    <definedName name="S.27.01.03.06.Z" localSheetId="36">'S.27.01.{01,02,03,04,05,06}'!$A$510:$A$516</definedName>
    <definedName name="S.27.01.03.06.ZHI" localSheetId="36">'S.27.01.{01,02,03,04,05,06}'!$A$515:$D$516</definedName>
    <definedName name="S.27.01.03.07" localSheetId="36">'S.27.01.{01,02,03,04,05,06}'!$A$574</definedName>
    <definedName name="S.27.01.03.07.TC" localSheetId="36">'S.27.01.{01,02,03,04,05,06}'!$A$606</definedName>
    <definedName name="S.27.01.03.07.TD" localSheetId="36">'S.27.01.{01,02,03,04,05,06}'!$C$610:$G$610</definedName>
    <definedName name="S.27.01.03.07.TL" localSheetId="36">'S.27.01.{01,02,03,04,05,06}'!$A$610</definedName>
    <definedName name="S.27.01.03.07.TLC" localSheetId="36">'S.27.01.{01,02,03,04,05,06}'!$B$610</definedName>
    <definedName name="S.27.01.03.07.TT" localSheetId="36">'S.27.01.{01,02,03,04,05,06}'!$C$608:$G$608</definedName>
    <definedName name="S.27.01.03.07.TTC" localSheetId="36">'S.27.01.{01,02,03,04,05,06}'!$C$609:$G$609</definedName>
    <definedName name="S.27.01.03.07.X" localSheetId="36">'S.27.01.{01,02,03,04,05,06}'!$C$611:$G$616</definedName>
    <definedName name="S.27.01.03.07.Y" localSheetId="36">'S.27.01.{01,02,03,04,05,06}'!$H$610</definedName>
    <definedName name="S.27.01.03.07.Z" localSheetId="36">'S.27.01.{01,02,03,04,05,06}'!$A$575:$A$580</definedName>
    <definedName name="S.27.01.03.07.ZHI" localSheetId="36">'S.27.01.{01,02,03,04,05,06}'!$A$579:$D$580</definedName>
    <definedName name="S.27.01.03.08" localSheetId="36">'S.27.01.{01,02,03,04,05,06}'!$A$633</definedName>
    <definedName name="S.27.01.03.08.TC" localSheetId="36">'S.27.01.{01,02,03,04,05,06}'!$A$665</definedName>
    <definedName name="S.27.01.03.08.TD" localSheetId="36">'S.27.01.{01,02,03,04,05,06}'!$C$669:$H$669</definedName>
    <definedName name="S.27.01.03.08.TL" localSheetId="36">'S.27.01.{01,02,03,04,05,06}'!$A$669</definedName>
    <definedName name="S.27.01.03.08.TLC" localSheetId="36">'S.27.01.{01,02,03,04,05,06}'!$B$669</definedName>
    <definedName name="S.27.01.03.08.TT" localSheetId="36">'S.27.01.{01,02,03,04,05,06}'!$C$667:$H$667</definedName>
    <definedName name="S.27.01.03.08.TTC" localSheetId="36">'S.27.01.{01,02,03,04,05,06}'!$C$668:$H$668</definedName>
    <definedName name="S.27.01.03.08.X" localSheetId="36">'S.27.01.{01,02,03,04,05,06}'!$C$670:$H$674</definedName>
    <definedName name="S.27.01.03.08.Y" localSheetId="36">'S.27.01.{01,02,03,04,05,06}'!$I$669</definedName>
    <definedName name="S.27.01.03.08.Z" localSheetId="36">'S.27.01.{01,02,03,04,05,06}'!$A$634:$A$639</definedName>
    <definedName name="S.27.01.03.08.ZHI" localSheetId="36">'S.27.01.{01,02,03,04,05,06}'!$A$638:$D$639</definedName>
    <definedName name="S.27.01.03.09" localSheetId="36">'S.27.01.{01,02,03,04,05,06}'!$A$691</definedName>
    <definedName name="S.27.01.03.09.TC" localSheetId="36">'S.27.01.{01,02,03,04,05,06}'!$A$723</definedName>
    <definedName name="S.27.01.03.09.TD" localSheetId="36">'S.27.01.{01,02,03,04,05,06}'!$B$727:$H$727</definedName>
    <definedName name="S.27.01.03.09.TK" localSheetId="36">'S.27.01.{01,02,03,04,05,06}'!$A$725</definedName>
    <definedName name="S.27.01.03.09.TKC" localSheetId="36">'S.27.01.{01,02,03,04,05,06}'!$A$726</definedName>
    <definedName name="S.27.01.03.09.TT" localSheetId="36">'S.27.01.{01,02,03,04,05,06}'!$B$725:$H$725</definedName>
    <definedName name="S.27.01.03.09.TTC" localSheetId="36">'S.27.01.{01,02,03,04,05,06}'!$B$726:$H$726</definedName>
    <definedName name="S.27.01.03.09.X" localSheetId="36">'S.27.01.{01,02,03,04,05,06}'!$B$728:$H$733</definedName>
    <definedName name="S.27.01.03.09.Y" localSheetId="36">'S.27.01.{01,02,03,04,05,06}'!$A$728:$A$729</definedName>
    <definedName name="S.27.01.03.09.Z" localSheetId="36">'S.27.01.{01,02,03,04,05,06}'!$A$692:$A$697</definedName>
    <definedName name="S.27.01.03.09.ZHI" localSheetId="36">'S.27.01.{01,02,03,04,05,06}'!$A$696:$D$697</definedName>
    <definedName name="S.27.01.03.10" localSheetId="36">'S.27.01.{01,02,03,04,05,06}'!$A$750</definedName>
    <definedName name="S.27.01.03.10.TC" localSheetId="36">'S.27.01.{01,02,03,04,05,06}'!$A$782</definedName>
    <definedName name="S.27.01.03.10.TD" localSheetId="36">'S.27.01.{01,02,03,04,05,06}'!$B$786:$J$786</definedName>
    <definedName name="S.27.01.03.10.TK" localSheetId="36">'S.27.01.{01,02,03,04,05,06}'!$A$784</definedName>
    <definedName name="S.27.01.03.10.TKC" localSheetId="36">'S.27.01.{01,02,03,04,05,06}'!$A$785</definedName>
    <definedName name="S.27.01.03.10.TT" localSheetId="36">'S.27.01.{01,02,03,04,05,06}'!$B$784:$J$784</definedName>
    <definedName name="S.27.01.03.10.TTC" localSheetId="36">'S.27.01.{01,02,03,04,05,06}'!$B$785:$J$785</definedName>
    <definedName name="S.27.01.03.10.X" localSheetId="36">'S.27.01.{01,02,03,04,05,06}'!$B$787:$J$792</definedName>
    <definedName name="S.27.01.03.10.Y" localSheetId="36">'S.27.01.{01,02,03,04,05,06}'!$A$787:$A$788</definedName>
    <definedName name="S.27.01.03.10.Z" localSheetId="36">'S.27.01.{01,02,03,04,05,06}'!$A$751:$A$756</definedName>
    <definedName name="S.27.01.03.10.ZHI" localSheetId="36">'S.27.01.{01,02,03,04,05,06}'!$A$755:$D$756</definedName>
    <definedName name="S.27.01.03.11" localSheetId="36">'S.27.01.{01,02,03,04,05,06}'!$A$810</definedName>
    <definedName name="S.27.01.03.11.TC" localSheetId="36">'S.27.01.{01,02,03,04,05,06}'!$A$842</definedName>
    <definedName name="S.27.01.03.11.TD" localSheetId="36">'S.27.01.{01,02,03,04,05,06}'!$C$846:$E$848</definedName>
    <definedName name="S.27.01.03.11.TL" localSheetId="36">'S.27.01.{01,02,03,04,05,06}'!$A$846:$A$848</definedName>
    <definedName name="S.27.01.03.11.TLC" localSheetId="36">'S.27.01.{01,02,03,04,05,06}'!$B$846:$B$848</definedName>
    <definedName name="S.27.01.03.11.TT" localSheetId="36">'S.27.01.{01,02,03,04,05,06}'!$C$844:$E$844</definedName>
    <definedName name="S.27.01.03.11.TTC" localSheetId="36">'S.27.01.{01,02,03,04,05,06}'!$C$845:$E$845</definedName>
    <definedName name="S.27.01.03.11.X" localSheetId="36">'S.27.01.{01,02,03,04,05,06}'!$C$849:$E$854</definedName>
    <definedName name="S.27.01.03.11.Y" localSheetId="36">'S.27.01.{01,02,03,04,05,06}'!$F$846:$F$848</definedName>
    <definedName name="S.27.01.03.11.Z" localSheetId="36">'S.27.01.{01,02,03,04,05,06}'!$A$811:$A$816</definedName>
    <definedName name="S.27.01.03.11.ZHI" localSheetId="36">'S.27.01.{01,02,03,04,05,06}'!$A$815:$D$816</definedName>
    <definedName name="S.27.01.03.12" localSheetId="36">'S.27.01.{01,02,03,04,05,06}'!$A$871</definedName>
    <definedName name="S.27.01.03.12.TC" localSheetId="36">'S.27.01.{01,02,03,04,05,06}'!$A$903</definedName>
    <definedName name="S.27.01.03.12.TD" localSheetId="36">'S.27.01.{01,02,03,04,05,06}'!$C$907:$H$907</definedName>
    <definedName name="S.27.01.03.12.TL" localSheetId="36">'S.27.01.{01,02,03,04,05,06}'!$A$907</definedName>
    <definedName name="S.27.01.03.12.TLC" localSheetId="36">'S.27.01.{01,02,03,04,05,06}'!$B$907</definedName>
    <definedName name="S.27.01.03.12.TT" localSheetId="36">'S.27.01.{01,02,03,04,05,06}'!$C$905:$H$905</definedName>
    <definedName name="S.27.01.03.12.TTC" localSheetId="36">'S.27.01.{01,02,03,04,05,06}'!$C$906:$H$906</definedName>
    <definedName name="S.27.01.03.12.X" localSheetId="36">'S.27.01.{01,02,03,04,05,06}'!$C$908:$H$913</definedName>
    <definedName name="S.27.01.03.12.Z" localSheetId="36">'S.27.01.{01,02,03,04,05,06}'!$A$872:$A$877</definedName>
    <definedName name="S.27.01.03.12.ZHI" localSheetId="36">'S.27.01.{01,02,03,04,05,06}'!$A$876:$D$877</definedName>
    <definedName name="S.27.01.03.13" localSheetId="36">'S.27.01.{01,02,03,04,05,06}'!$A$932</definedName>
    <definedName name="S.27.01.03.13.TC" localSheetId="36">'S.27.01.{01,02,03,04,05,06}'!$A$968</definedName>
    <definedName name="S.27.01.03.13.TD" localSheetId="36">'S.27.01.{01,02,03,04,05,06}'!$C$972:$F$972</definedName>
    <definedName name="S.27.01.03.13.TL" localSheetId="36">'S.27.01.{01,02,03,04,05,06}'!$A$972</definedName>
    <definedName name="S.27.01.03.13.TLC" localSheetId="36">'S.27.01.{01,02,03,04,05,06}'!$B$972</definedName>
    <definedName name="S.27.01.03.13.TT" localSheetId="36">'S.27.01.{01,02,03,04,05,06}'!$C$970:$F$970</definedName>
    <definedName name="S.27.01.03.13.TTC" localSheetId="36">'S.27.01.{01,02,03,04,05,06}'!$C$971:$F$971</definedName>
    <definedName name="S.27.01.03.13.X" localSheetId="36">'S.27.01.{01,02,03,04,05,06}'!$C$973:$F$976</definedName>
    <definedName name="S.27.01.03.13.Y" localSheetId="36">'S.27.01.{01,02,03,04,05,06}'!$G$972</definedName>
    <definedName name="S.27.01.03.13.Z" localSheetId="36">'S.27.01.{01,02,03,04,05,06}'!$A$933:$A$939</definedName>
    <definedName name="S.27.01.03.13.ZHI" localSheetId="36">'S.27.01.{01,02,03,04,05,06}'!$A$938:$D$939</definedName>
    <definedName name="S.27.01.03.14" localSheetId="36">'S.27.01.{01,02,03,04,05,06}'!$A$993</definedName>
    <definedName name="S.27.01.03.14.TC" localSheetId="36">'S.27.01.{01,02,03,04,05,06}'!$A$1025</definedName>
    <definedName name="S.27.01.03.14.TD" localSheetId="36">'S.27.01.{01,02,03,04,05,06}'!$C$1029:$I$1034</definedName>
    <definedName name="S.27.01.03.14.TL" localSheetId="36">'S.27.01.{01,02,03,04,05,06}'!$A$1029:$A$1034</definedName>
    <definedName name="S.27.01.03.14.TLC" localSheetId="36">'S.27.01.{01,02,03,04,05,06}'!$B$1029:$B$1034</definedName>
    <definedName name="S.27.01.03.14.TT" localSheetId="36">'S.27.01.{01,02,03,04,05,06}'!$C$1027:$I$1027</definedName>
    <definedName name="S.27.01.03.14.TTC" localSheetId="36">'S.27.01.{01,02,03,04,05,06}'!$C$1028:$I$1028</definedName>
    <definedName name="S.27.01.03.14.X" localSheetId="36">'S.27.01.{01,02,03,04,05,06}'!$C$1035:$I$1040</definedName>
    <definedName name="S.27.01.03.14.Y" localSheetId="36">'S.27.01.{01,02,03,04,05,06}'!$J$1029:$K$1034</definedName>
    <definedName name="S.27.01.03.14.Z" localSheetId="36">'S.27.01.{01,02,03,04,05,06}'!$A$994:$A$999</definedName>
    <definedName name="S.27.01.03.14.ZHI" localSheetId="36">'S.27.01.{01,02,03,04,05,06}'!$A$998:$D$999</definedName>
    <definedName name="S.27.01.03.15" localSheetId="36">'S.27.01.{01,02,03,04,05,06}'!$A$1061</definedName>
    <definedName name="S.27.01.03.15.TC" localSheetId="36">'S.27.01.{01,02,03,04,05,06}'!$A$1101</definedName>
    <definedName name="S.27.01.03.15.TD" localSheetId="36">'S.27.01.{01,02,03,04,05,06}'!$C$1105:$E$1107</definedName>
    <definedName name="S.27.01.03.15.TL" localSheetId="36">'S.27.01.{01,02,03,04,05,06}'!$A$1105:$A$1107</definedName>
    <definedName name="S.27.01.03.15.TLC" localSheetId="36">'S.27.01.{01,02,03,04,05,06}'!$B$1105:$B$1107</definedName>
    <definedName name="S.27.01.03.15.TT" localSheetId="36">'S.27.01.{01,02,03,04,05,06}'!$C$1103:$E$1103</definedName>
    <definedName name="S.27.01.03.15.TTC" localSheetId="36">'S.27.01.{01,02,03,04,05,06}'!$C$1104:$E$1104</definedName>
    <definedName name="S.27.01.03.15.X" localSheetId="36">'S.27.01.{01,02,03,04,05,06}'!$C$1108:$E$1111</definedName>
    <definedName name="S.27.01.03.15.Y" localSheetId="36">'S.27.01.{01,02,03,04,05,06}'!$F$1105:$F$1107</definedName>
    <definedName name="S.27.01.03.15.Z" localSheetId="36">'S.27.01.{01,02,03,04,05,06}'!$A$1062:$A$1069</definedName>
    <definedName name="S.27.01.03.15.ZHI" localSheetId="36">'S.27.01.{01,02,03,04,05,06}'!$A$1068:$D$1069</definedName>
    <definedName name="S.27.01.03.16" localSheetId="36">'S.27.01.{01,02,03,04,05,06}'!$A$1128</definedName>
    <definedName name="S.27.01.03.16.TC" localSheetId="36">'S.27.01.{01,02,03,04,05,06}'!$A$1160</definedName>
    <definedName name="S.27.01.03.16.TD" localSheetId="36">'S.27.01.{01,02,03,04,05,06}'!$C$1164:$H$1166</definedName>
    <definedName name="S.27.01.03.16.TL" localSheetId="36">'S.27.01.{01,02,03,04,05,06}'!$A$1164:$A$1166</definedName>
    <definedName name="S.27.01.03.16.TLC" localSheetId="36">'S.27.01.{01,02,03,04,05,06}'!$B$1164:$B$1166</definedName>
    <definedName name="S.27.01.03.16.TT" localSheetId="36">'S.27.01.{01,02,03,04,05,06}'!$C$1162:$H$1162</definedName>
    <definedName name="S.27.01.03.16.TTC" localSheetId="36">'S.27.01.{01,02,03,04,05,06}'!$C$1163:$H$1163</definedName>
    <definedName name="S.27.01.03.16.X" localSheetId="36">'S.27.01.{01,02,03,04,05,06}'!$C$1167:$H$1171</definedName>
    <definedName name="S.27.01.03.16.Y" localSheetId="36">'S.27.01.{01,02,03,04,05,06}'!$I$1164:$I$1166</definedName>
    <definedName name="S.27.01.03.16.Z" localSheetId="36">'S.27.01.{01,02,03,04,05,06}'!$A$1129:$A$1134</definedName>
    <definedName name="S.27.01.03.16.ZHI" localSheetId="36">'S.27.01.{01,02,03,04,05,06}'!$A$1133:$D$1134</definedName>
    <definedName name="S.27.01.03.17" localSheetId="36">'S.27.01.{01,02,03,04,05,06}'!$A$1190</definedName>
    <definedName name="S.27.01.03.17.TC" localSheetId="36">'S.27.01.{01,02,03,04,05,06}'!$A$1226</definedName>
    <definedName name="S.27.01.03.17.TD" localSheetId="36">'S.27.01.{01,02,03,04,05,06}'!$C$1230:$G$1230</definedName>
    <definedName name="S.27.01.03.17.TL" localSheetId="36">'S.27.01.{01,02,03,04,05,06}'!$A$1230</definedName>
    <definedName name="S.27.01.03.17.TLC" localSheetId="36">'S.27.01.{01,02,03,04,05,06}'!$B$1230</definedName>
    <definedName name="S.27.01.03.17.TT" localSheetId="36">'S.27.01.{01,02,03,04,05,06}'!$C$1228:$G$1228</definedName>
    <definedName name="S.27.01.03.17.TTC" localSheetId="36">'S.27.01.{01,02,03,04,05,06}'!$C$1229:$G$1229</definedName>
    <definedName name="S.27.01.03.17.X" localSheetId="36">'S.27.01.{01,02,03,04,05,06}'!$C$1231:$G$1236</definedName>
    <definedName name="S.27.01.03.17.Z" localSheetId="36">'S.27.01.{01,02,03,04,05,06}'!$A$1191:$A$1197</definedName>
    <definedName name="S.27.01.03.17.ZHI" localSheetId="36">'S.27.01.{01,02,03,04,05,06}'!$A$1196:$D$1197</definedName>
    <definedName name="S.27.01.03.18" localSheetId="36">'S.27.01.{01,02,03,04,05,06}'!$A$1257</definedName>
    <definedName name="S.27.01.03.18.TC" localSheetId="36">'S.27.01.{01,02,03,04,05,06}'!$A$1297</definedName>
    <definedName name="S.27.01.03.18.TD" localSheetId="36">'S.27.01.{01,02,03,04,05,06}'!$C$1301:$E$1303</definedName>
    <definedName name="S.27.01.03.18.TL" localSheetId="36">'S.27.01.{01,02,03,04,05,06}'!$A$1301:$A$1303</definedName>
    <definedName name="S.27.01.03.18.TLC" localSheetId="36">'S.27.01.{01,02,03,04,05,06}'!$B$1301:$B$1303</definedName>
    <definedName name="S.27.01.03.18.TT" localSheetId="36">'S.27.01.{01,02,03,04,05,06}'!$C$1299:$E$1299</definedName>
    <definedName name="S.27.01.03.18.TTC" localSheetId="36">'S.27.01.{01,02,03,04,05,06}'!$C$1300:$E$1300</definedName>
    <definedName name="S.27.01.03.18.X" localSheetId="36">'S.27.01.{01,02,03,04,05,06}'!$C$1304:$E$1307</definedName>
    <definedName name="S.27.01.03.18.Y" localSheetId="36">'S.27.01.{01,02,03,04,05,06}'!$F$1301:$F$1303</definedName>
    <definedName name="S.27.01.03.18.Z" localSheetId="36">'S.27.01.{01,02,03,04,05,06}'!$A$1258:$A$1265</definedName>
    <definedName name="S.27.01.03.18.ZHI" localSheetId="36">'S.27.01.{01,02,03,04,05,06}'!$A$1264:$D$1265</definedName>
    <definedName name="S.27.01.03.19" localSheetId="36">'S.27.01.{01,02,03,04,05,06}'!$A$1324</definedName>
    <definedName name="S.27.01.03.19.TC" localSheetId="36">'S.27.01.{01,02,03,04,05,06}'!$A$1356</definedName>
    <definedName name="S.27.01.03.19.TD" localSheetId="36">'S.27.01.{01,02,03,04,05,06}'!$C$1360:$F$1367</definedName>
    <definedName name="S.27.01.03.19.TL" localSheetId="36">'S.27.01.{01,02,03,04,05,06}'!$A$1360:$A$1367</definedName>
    <definedName name="S.27.01.03.19.TLC" localSheetId="36">'S.27.01.{01,02,03,04,05,06}'!$B$1360:$B$1367</definedName>
    <definedName name="S.27.01.03.19.TT" localSheetId="36">'S.27.01.{01,02,03,04,05,06}'!$C$1358:$F$1358</definedName>
    <definedName name="S.27.01.03.19.TTC" localSheetId="36">'S.27.01.{01,02,03,04,05,06}'!$C$1359:$F$1359</definedName>
    <definedName name="S.27.01.03.19.X" localSheetId="36">'S.27.01.{01,02,03,04,05,06}'!$C$1368:$F$1372</definedName>
    <definedName name="S.27.01.03.19.Y" localSheetId="36">'S.27.01.{01,02,03,04,05,06}'!$G$1360:$H$1367</definedName>
    <definedName name="S.27.01.03.19.Z" localSheetId="36">'S.27.01.{01,02,03,04,05,06}'!$A$1325:$A$1330</definedName>
    <definedName name="S.27.01.03.19.ZHI" localSheetId="36">'S.27.01.{01,02,03,04,05,06}'!$A$1329:$D$1330</definedName>
    <definedName name="S.27.01.03.20" localSheetId="36">'S.27.01.{01,02,03,04,05,06}'!$A$1389</definedName>
    <definedName name="S.27.01.03.20.TC" localSheetId="36">'S.27.01.{01,02,03,04,05,06}'!$A$1421</definedName>
    <definedName name="S.27.01.03.20.TD" localSheetId="36">'S.27.01.{01,02,03,04,05,06}'!$C$1426:$P$1459</definedName>
    <definedName name="S.27.01.03.20.TL" localSheetId="36">'S.27.01.{01,02,03,04,05,06}'!$A$1426:$A$1459</definedName>
    <definedName name="S.27.01.03.20.TLC" localSheetId="36">'S.27.01.{01,02,03,04,05,06}'!$B$1426:$B$1459</definedName>
    <definedName name="S.27.01.03.20.TT" localSheetId="36">'S.27.01.{01,02,03,04,05,06}'!$C$1423:$P$1424</definedName>
    <definedName name="S.27.01.03.20.TTC" localSheetId="36">'S.27.01.{01,02,03,04,05,06}'!$C$1425:$P$1425</definedName>
    <definedName name="S.27.01.03.20.X" localSheetId="36">'S.27.01.{01,02,03,04,05,06}'!$C$1460:$P$1465</definedName>
    <definedName name="S.27.01.03.20.Y" localSheetId="36">'S.27.01.{01,02,03,04,05,06}'!$Q$1426:$Q$1459</definedName>
    <definedName name="S.27.01.03.20.Z" localSheetId="36">'S.27.01.{01,02,03,04,05,06}'!$A$1390:$A$1395</definedName>
    <definedName name="S.27.01.03.20.ZHI" localSheetId="36">'S.27.01.{01,02,03,04,05,06}'!$A$1394:$D$1395</definedName>
    <definedName name="S.27.01.03.21" localSheetId="36">'S.27.01.{01,02,03,04,05,06}'!$A$1482</definedName>
    <definedName name="S.27.01.03.21.TC" localSheetId="36">'S.27.01.{01,02,03,04,05,06}'!$A$1514</definedName>
    <definedName name="S.27.01.03.21.TD" localSheetId="36">'S.27.01.{01,02,03,04,05,06}'!$C$1519:$L$1552</definedName>
    <definedName name="S.27.01.03.21.TL" localSheetId="36">'S.27.01.{01,02,03,04,05,06}'!$A$1519:$A$1552</definedName>
    <definedName name="S.27.01.03.21.TLC" localSheetId="36">'S.27.01.{01,02,03,04,05,06}'!$B$1519:$B$1552</definedName>
    <definedName name="S.27.01.03.21.TT" localSheetId="36">'S.27.01.{01,02,03,04,05,06}'!$C$1516:$L$1517</definedName>
    <definedName name="S.27.01.03.21.TTC" localSheetId="36">'S.27.01.{01,02,03,04,05,06}'!$C$1518:$L$1518</definedName>
    <definedName name="S.27.01.03.21.X" localSheetId="36">'S.27.01.{01,02,03,04,05,06}'!$C$1553:$L$1558</definedName>
    <definedName name="S.27.01.03.21.Y" localSheetId="36">'S.27.01.{01,02,03,04,05,06}'!$M$1519:$M$1552</definedName>
    <definedName name="S.27.01.03.21.Z" localSheetId="36">'S.27.01.{01,02,03,04,05,06}'!$A$1483:$A$1488</definedName>
    <definedName name="S.27.01.03.21.ZHI" localSheetId="36">'S.27.01.{01,02,03,04,05,06}'!$A$1487:$D$1488</definedName>
    <definedName name="S.27.01.03.22" localSheetId="36">'S.27.01.{01,02,03,04,05,06}'!$A$1575</definedName>
    <definedName name="S.27.01.03.22.TC" localSheetId="36">'S.27.01.{01,02,03,04,05,06}'!$A$1607</definedName>
    <definedName name="S.27.01.03.22.TD" localSheetId="36">'S.27.01.{01,02,03,04,05,06}'!$C$1612:$Q$1643</definedName>
    <definedName name="S.27.01.03.22.TL" localSheetId="36">'S.27.01.{01,02,03,04,05,06}'!$A$1612:$A$1643</definedName>
    <definedName name="S.27.01.03.22.TLC" localSheetId="36">'S.27.01.{01,02,03,04,05,06}'!$B$1612:$B$1643</definedName>
    <definedName name="S.27.01.03.22.TT" localSheetId="36">'S.27.01.{01,02,03,04,05,06}'!$C$1609:$Q$1610</definedName>
    <definedName name="S.27.01.03.22.TTC" localSheetId="36">'S.27.01.{01,02,03,04,05,06}'!$C$1611:$Q$1611</definedName>
    <definedName name="S.27.01.03.22.X" localSheetId="36">'S.27.01.{01,02,03,04,05,06}'!$C$1644:$Q$1649</definedName>
    <definedName name="S.27.01.03.22.Y" localSheetId="36">'S.27.01.{01,02,03,04,05,06}'!$R$1612:$R$1643</definedName>
    <definedName name="S.27.01.03.22.Z" localSheetId="36">'S.27.01.{01,02,03,04,05,06}'!$A$1576:$A$1581</definedName>
    <definedName name="S.27.01.03.22.ZHI" localSheetId="36">'S.27.01.{01,02,03,04,05,06}'!$A$1580:$D$1581</definedName>
    <definedName name="S.27.01.03.TC" localSheetId="36">'S.27.01.{01,02,03,04,05,06}'!$A$9</definedName>
    <definedName name="S.27.01.04" localSheetId="36">'S.27.01.{01,02,03,04,05,06}'!$A$4</definedName>
    <definedName name="S.27.01.04.01" localSheetId="36">'S.27.01.{01,02,03,04,05,06}'!$A$34</definedName>
    <definedName name="S.27.01.04.01.TD" localSheetId="36">'S.27.01.{01,02,03,04,05,06}'!$C$60:$E$87</definedName>
    <definedName name="S.27.01.04.01.TL" localSheetId="36">'S.27.01.{01,02,03,04,05,06}'!$A$60:$A$87</definedName>
    <definedName name="S.27.01.04.01.TLC" localSheetId="36">'S.27.01.{01,02,03,04,05,06}'!$B$60:$B$87</definedName>
    <definedName name="S.27.01.04.01.TT" localSheetId="36">'S.27.01.{01,02,03,04,05,06}'!$C$58:$E$58</definedName>
    <definedName name="S.27.01.04.01.TTC" localSheetId="36">'S.27.01.{01,02,03,04,05,06}'!$C$59:$E$59</definedName>
    <definedName name="S.27.01.04.01.X" localSheetId="36">'S.27.01.{01,02,03,04,05,06}'!$C$88:$E$92</definedName>
    <definedName name="S.27.01.04.01.Y" localSheetId="36">'S.27.01.{01,02,03,04,05,06}'!$F$60:$G$87</definedName>
    <definedName name="S.27.01.04.01.Z" localSheetId="36">'S.27.01.{01,02,03,04,05,06}'!$A$35:$A$41</definedName>
    <definedName name="S.27.01.04.01.ZHI" localSheetId="36">'S.27.01.{01,02,03,04,05,06}'!$A$40:$D$41</definedName>
    <definedName name="S.27.01.04.02" localSheetId="36">'S.27.01.{01,02,03,04,05,06}'!$A$120</definedName>
    <definedName name="S.27.01.04.02.TC" localSheetId="36">'S.27.01.{01,02,03,04,05,06}'!$A$147</definedName>
    <definedName name="S.27.01.04.02.TD" localSheetId="36">'S.27.01.{01,02,03,04,05,06}'!$C$151:$K$189</definedName>
    <definedName name="S.27.01.04.02.TL" localSheetId="36">'S.27.01.{01,02,03,04,05,06}'!$A$151:$A$189</definedName>
    <definedName name="S.27.01.04.02.TLC" localSheetId="36">'S.27.01.{01,02,03,04,05,06}'!$B$151:$B$189</definedName>
    <definedName name="S.27.01.04.02.TT" localSheetId="36">'S.27.01.{01,02,03,04,05,06}'!$C$149:$K$149</definedName>
    <definedName name="S.27.01.04.02.TTC" localSheetId="36">'S.27.01.{01,02,03,04,05,06}'!$C$150:$K$150</definedName>
    <definedName name="S.27.01.04.02.X" localSheetId="36">'S.27.01.{01,02,03,04,05,06}'!$C$190:$K$196</definedName>
    <definedName name="S.27.01.04.02.Y" localSheetId="36">'S.27.01.{01,02,03,04,05,06}'!$L$151:$M$189</definedName>
    <definedName name="S.27.01.04.02.Z" localSheetId="36">'S.27.01.{01,02,03,04,05,06}'!$A$121:$A$128</definedName>
    <definedName name="S.27.01.04.02.ZHI" localSheetId="36">'S.27.01.{01,02,03,04,05,06}'!$A$127:$D$128</definedName>
    <definedName name="S.27.01.04.03" localSheetId="36">'S.27.01.{01,02,03,04,05,06}'!$A$224</definedName>
    <definedName name="S.27.01.04.03.TC" localSheetId="36">'S.27.01.{01,02,03,04,05,06}'!$A$251</definedName>
    <definedName name="S.27.01.04.03.TD" localSheetId="36">'S.27.01.{01,02,03,04,05,06}'!$C$255:$J$293</definedName>
    <definedName name="S.27.01.04.03.TL" localSheetId="36">'S.27.01.{01,02,03,04,05,06}'!$A$255:$A$293</definedName>
    <definedName name="S.27.01.04.03.TLC" localSheetId="36">'S.27.01.{01,02,03,04,05,06}'!$B$255:$B$293</definedName>
    <definedName name="S.27.01.04.03.TT" localSheetId="36">'S.27.01.{01,02,03,04,05,06}'!$C$253:$J$253</definedName>
    <definedName name="S.27.01.04.03.TTC" localSheetId="36">'S.27.01.{01,02,03,04,05,06}'!$C$254:$J$254</definedName>
    <definedName name="S.27.01.04.03.X" localSheetId="36">'S.27.01.{01,02,03,04,05,06}'!$C$294:$J$299</definedName>
    <definedName name="S.27.01.04.03.Y" localSheetId="36">'S.27.01.{01,02,03,04,05,06}'!$K$255:$L$293</definedName>
    <definedName name="S.27.01.04.03.Z" localSheetId="36">'S.27.01.{01,02,03,04,05,06}'!$A$225:$A$232</definedName>
    <definedName name="S.27.01.04.03.ZHI" localSheetId="36">'S.27.01.{01,02,03,04,05,06}'!$A$231:$D$232</definedName>
    <definedName name="S.27.01.04.04" localSheetId="36">'S.27.01.{01,02,03,04,05,06}'!$A$327</definedName>
    <definedName name="S.27.01.04.04.TC" localSheetId="36">'S.27.01.{01,02,03,04,05,06}'!$A$354</definedName>
    <definedName name="S.27.01.04.04.TD" localSheetId="36">'S.27.01.{01,02,03,04,05,06}'!$C$358:$K$390</definedName>
    <definedName name="S.27.01.04.04.TL" localSheetId="36">'S.27.01.{01,02,03,04,05,06}'!$A$358:$A$390</definedName>
    <definedName name="S.27.01.04.04.TLC" localSheetId="36">'S.27.01.{01,02,03,04,05,06}'!$B$358:$B$390</definedName>
    <definedName name="S.27.01.04.04.TT" localSheetId="36">'S.27.01.{01,02,03,04,05,06}'!$C$356:$K$356</definedName>
    <definedName name="S.27.01.04.04.TTC" localSheetId="36">'S.27.01.{01,02,03,04,05,06}'!$C$357:$K$357</definedName>
    <definedName name="S.27.01.04.04.X" localSheetId="36">'S.27.01.{01,02,03,04,05,06}'!$C$391:$K$397</definedName>
    <definedName name="S.27.01.04.04.Y" localSheetId="36">'S.27.01.{01,02,03,04,05,06}'!$L$358:$M$390</definedName>
    <definedName name="S.27.01.04.04.Z" localSheetId="36">'S.27.01.{01,02,03,04,05,06}'!$A$328:$A$335</definedName>
    <definedName name="S.27.01.04.04.ZHI" localSheetId="36">'S.27.01.{01,02,03,04,05,06}'!$A$334:$D$335</definedName>
    <definedName name="S.27.01.04.05" localSheetId="36">'S.27.01.{01,02,03,04,05,06}'!$A$425</definedName>
    <definedName name="S.27.01.04.05.TC" localSheetId="36">'S.27.01.{01,02,03,04,05,06}'!$A$452</definedName>
    <definedName name="S.27.01.04.05.TD" localSheetId="36">'S.27.01.{01,02,03,04,05,06}'!$C$456:$K$483</definedName>
    <definedName name="S.27.01.04.05.TL" localSheetId="36">'S.27.01.{01,02,03,04,05,06}'!$A$456:$A$483</definedName>
    <definedName name="S.27.01.04.05.TLC" localSheetId="36">'S.27.01.{01,02,03,04,05,06}'!$B$456:$B$483</definedName>
    <definedName name="S.27.01.04.05.TT" localSheetId="36">'S.27.01.{01,02,03,04,05,06}'!$C$454:$K$454</definedName>
    <definedName name="S.27.01.04.05.TTC" localSheetId="36">'S.27.01.{01,02,03,04,05,06}'!$C$455:$K$455</definedName>
    <definedName name="S.27.01.04.05.X" localSheetId="36">'S.27.01.{01,02,03,04,05,06}'!$C$484:$K$490</definedName>
    <definedName name="S.27.01.04.05.Y" localSheetId="36">'S.27.01.{01,02,03,04,05,06}'!$L$456:$M$483</definedName>
    <definedName name="S.27.01.04.05.Z" localSheetId="36">'S.27.01.{01,02,03,04,05,06}'!$A$426:$A$433</definedName>
    <definedName name="S.27.01.04.05.ZHI" localSheetId="36">'S.27.01.{01,02,03,04,05,06}'!$A$432:$D$433</definedName>
    <definedName name="S.27.01.04.06" localSheetId="36">'S.27.01.{01,02,03,04,05,06}'!$A$518</definedName>
    <definedName name="S.27.01.04.06.TC" localSheetId="36">'S.27.01.{01,02,03,04,05,06}'!$A$545</definedName>
    <definedName name="S.27.01.04.06.TD" localSheetId="36">'S.27.01.{01,02,03,04,05,06}'!$C$549:$J$551</definedName>
    <definedName name="S.27.01.04.06.TL" localSheetId="36">'S.27.01.{01,02,03,04,05,06}'!$A$549:$A$551</definedName>
    <definedName name="S.27.01.04.06.TLC" localSheetId="36">'S.27.01.{01,02,03,04,05,06}'!$B$549:$B$551</definedName>
    <definedName name="S.27.01.04.06.TT" localSheetId="36">'S.27.01.{01,02,03,04,05,06}'!$C$547:$J$547</definedName>
    <definedName name="S.27.01.04.06.TTC" localSheetId="36">'S.27.01.{01,02,03,04,05,06}'!$C$548:$J$548</definedName>
    <definedName name="S.27.01.04.06.X" localSheetId="36">'S.27.01.{01,02,03,04,05,06}'!$C$552:$J$557</definedName>
    <definedName name="S.27.01.04.06.Y" localSheetId="36">'S.27.01.{01,02,03,04,05,06}'!$K$549:$K$551</definedName>
    <definedName name="S.27.01.04.06.Z" localSheetId="36">'S.27.01.{01,02,03,04,05,06}'!$A$519:$A$526</definedName>
    <definedName name="S.27.01.04.06.ZHI" localSheetId="36">'S.27.01.{01,02,03,04,05,06}'!$A$525:$D$526</definedName>
    <definedName name="S.27.01.04.07" localSheetId="36">'S.27.01.{01,02,03,04,05,06}'!$A$582</definedName>
    <definedName name="S.27.01.04.07.TC" localSheetId="36">'S.27.01.{01,02,03,04,05,06}'!$A$606</definedName>
    <definedName name="S.27.01.04.07.TD" localSheetId="36">'S.27.01.{01,02,03,04,05,06}'!$C$610:$G$610</definedName>
    <definedName name="S.27.01.04.07.TL" localSheetId="36">'S.27.01.{01,02,03,04,05,06}'!$A$610</definedName>
    <definedName name="S.27.01.04.07.TLC" localSheetId="36">'S.27.01.{01,02,03,04,05,06}'!$B$610</definedName>
    <definedName name="S.27.01.04.07.TT" localSheetId="36">'S.27.01.{01,02,03,04,05,06}'!$C$608:$G$608</definedName>
    <definedName name="S.27.01.04.07.TTC" localSheetId="36">'S.27.01.{01,02,03,04,05,06}'!$C$609:$G$609</definedName>
    <definedName name="S.27.01.04.07.X" localSheetId="36">'S.27.01.{01,02,03,04,05,06}'!$C$611:$G$616</definedName>
    <definedName name="S.27.01.04.07.Y" localSheetId="36">'S.27.01.{01,02,03,04,05,06}'!$H$610</definedName>
    <definedName name="S.27.01.04.07.Z" localSheetId="36">'S.27.01.{01,02,03,04,05,06}'!$A$583:$A$589</definedName>
    <definedName name="S.27.01.04.07.ZHI" localSheetId="36">'S.27.01.{01,02,03,04,05,06}'!$A$588:$D$589</definedName>
    <definedName name="S.27.01.04.08" localSheetId="36">'S.27.01.{01,02,03,04,05,06}'!$A$641</definedName>
    <definedName name="S.27.01.04.08.TC" localSheetId="36">'S.27.01.{01,02,03,04,05,06}'!$A$665</definedName>
    <definedName name="S.27.01.04.08.TD" localSheetId="36">'S.27.01.{01,02,03,04,05,06}'!$C$669:$H$669</definedName>
    <definedName name="S.27.01.04.08.TL" localSheetId="36">'S.27.01.{01,02,03,04,05,06}'!$A$669</definedName>
    <definedName name="S.27.01.04.08.TLC" localSheetId="36">'S.27.01.{01,02,03,04,05,06}'!$B$669</definedName>
    <definedName name="S.27.01.04.08.TT" localSheetId="36">'S.27.01.{01,02,03,04,05,06}'!$C$667:$H$667</definedName>
    <definedName name="S.27.01.04.08.TTC" localSheetId="36">'S.27.01.{01,02,03,04,05,06}'!$C$668:$H$668</definedName>
    <definedName name="S.27.01.04.08.X" localSheetId="36">'S.27.01.{01,02,03,04,05,06}'!$C$670:$H$674</definedName>
    <definedName name="S.27.01.04.08.Y" localSheetId="36">'S.27.01.{01,02,03,04,05,06}'!$I$669</definedName>
    <definedName name="S.27.01.04.08.Z" localSheetId="36">'S.27.01.{01,02,03,04,05,06}'!$A$642:$A$648</definedName>
    <definedName name="S.27.01.04.08.ZHI" localSheetId="36">'S.27.01.{01,02,03,04,05,06}'!$A$647:$D$648</definedName>
    <definedName name="S.27.01.04.09" localSheetId="36">'S.27.01.{01,02,03,04,05,06}'!$A$699</definedName>
    <definedName name="S.27.01.04.09.TC" localSheetId="36">'S.27.01.{01,02,03,04,05,06}'!$A$723</definedName>
    <definedName name="S.27.01.04.09.TD" localSheetId="36">'S.27.01.{01,02,03,04,05,06}'!$B$727:$H$727</definedName>
    <definedName name="S.27.01.04.09.TK" localSheetId="36">'S.27.01.{01,02,03,04,05,06}'!$A$725</definedName>
    <definedName name="S.27.01.04.09.TKC" localSheetId="36">'S.27.01.{01,02,03,04,05,06}'!$A$726</definedName>
    <definedName name="S.27.01.04.09.TT" localSheetId="36">'S.27.01.{01,02,03,04,05,06}'!$B$725:$H$725</definedName>
    <definedName name="S.27.01.04.09.TTC" localSheetId="36">'S.27.01.{01,02,03,04,05,06}'!$B$726:$H$726</definedName>
    <definedName name="S.27.01.04.09.X" localSheetId="36">'S.27.01.{01,02,03,04,05,06}'!$B$728:$H$733</definedName>
    <definedName name="S.27.01.04.09.Y" localSheetId="36">'S.27.01.{01,02,03,04,05,06}'!$A$728:$A$729</definedName>
    <definedName name="S.27.01.04.09.Z" localSheetId="36">'S.27.01.{01,02,03,04,05,06}'!$A$700:$A$706</definedName>
    <definedName name="S.27.01.04.09.ZHI" localSheetId="36">'S.27.01.{01,02,03,04,05,06}'!$A$705:$D$706</definedName>
    <definedName name="S.27.01.04.10" localSheetId="36">'S.27.01.{01,02,03,04,05,06}'!$A$758</definedName>
    <definedName name="S.27.01.04.10.TC" localSheetId="36">'S.27.01.{01,02,03,04,05,06}'!$A$782</definedName>
    <definedName name="S.27.01.04.10.TD" localSheetId="36">'S.27.01.{01,02,03,04,05,06}'!$B$786:$J$786</definedName>
    <definedName name="S.27.01.04.10.TK" localSheetId="36">'S.27.01.{01,02,03,04,05,06}'!$A$784</definedName>
    <definedName name="S.27.01.04.10.TKC" localSheetId="36">'S.27.01.{01,02,03,04,05,06}'!$A$785</definedName>
    <definedName name="S.27.01.04.10.TT" localSheetId="36">'S.27.01.{01,02,03,04,05,06}'!$B$784:$J$784</definedName>
    <definedName name="S.27.01.04.10.TTC" localSheetId="36">'S.27.01.{01,02,03,04,05,06}'!$B$785:$J$785</definedName>
    <definedName name="S.27.01.04.10.X" localSheetId="36">'S.27.01.{01,02,03,04,05,06}'!$B$787:$J$792</definedName>
    <definedName name="S.27.01.04.10.Y" localSheetId="36">'S.27.01.{01,02,03,04,05,06}'!$A$787:$A$788</definedName>
    <definedName name="S.27.01.04.10.Z" localSheetId="36">'S.27.01.{01,02,03,04,05,06}'!$A$759:$A$765</definedName>
    <definedName name="S.27.01.04.10.ZHI" localSheetId="36">'S.27.01.{01,02,03,04,05,06}'!$A$764:$D$765</definedName>
    <definedName name="S.27.01.04.11" localSheetId="36">'S.27.01.{01,02,03,04,05,06}'!$A$818</definedName>
    <definedName name="S.27.01.04.11.TC" localSheetId="36">'S.27.01.{01,02,03,04,05,06}'!$A$842</definedName>
    <definedName name="S.27.01.04.11.TD" localSheetId="36">'S.27.01.{01,02,03,04,05,06}'!$C$846:$E$848</definedName>
    <definedName name="S.27.01.04.11.TL" localSheetId="36">'S.27.01.{01,02,03,04,05,06}'!$A$846:$A$848</definedName>
    <definedName name="S.27.01.04.11.TLC" localSheetId="36">'S.27.01.{01,02,03,04,05,06}'!$B$846:$B$848</definedName>
    <definedName name="S.27.01.04.11.TT" localSheetId="36">'S.27.01.{01,02,03,04,05,06}'!$C$844:$E$844</definedName>
    <definedName name="S.27.01.04.11.TTC" localSheetId="36">'S.27.01.{01,02,03,04,05,06}'!$C$845:$E$845</definedName>
    <definedName name="S.27.01.04.11.X" localSheetId="36">'S.27.01.{01,02,03,04,05,06}'!$C$849:$E$854</definedName>
    <definedName name="S.27.01.04.11.Y" localSheetId="36">'S.27.01.{01,02,03,04,05,06}'!$F$846:$F$848</definedName>
    <definedName name="S.27.01.04.11.Z" localSheetId="36">'S.27.01.{01,02,03,04,05,06}'!$A$819:$A$825</definedName>
    <definedName name="S.27.01.04.11.ZHI" localSheetId="36">'S.27.01.{01,02,03,04,05,06}'!$A$824:$D$825</definedName>
    <definedName name="S.27.01.04.12" localSheetId="36">'S.27.01.{01,02,03,04,05,06}'!$A$879</definedName>
    <definedName name="S.27.01.04.12.TC" localSheetId="36">'S.27.01.{01,02,03,04,05,06}'!$A$903</definedName>
    <definedName name="S.27.01.04.12.TD" localSheetId="36">'S.27.01.{01,02,03,04,05,06}'!$C$907:$H$907</definedName>
    <definedName name="S.27.01.04.12.TL" localSheetId="36">'S.27.01.{01,02,03,04,05,06}'!$A$907</definedName>
    <definedName name="S.27.01.04.12.TLC" localSheetId="36">'S.27.01.{01,02,03,04,05,06}'!$B$907</definedName>
    <definedName name="S.27.01.04.12.TT" localSheetId="36">'S.27.01.{01,02,03,04,05,06}'!$C$905:$H$905</definedName>
    <definedName name="S.27.01.04.12.TTC" localSheetId="36">'S.27.01.{01,02,03,04,05,06}'!$C$906:$H$906</definedName>
    <definedName name="S.27.01.04.12.X" localSheetId="36">'S.27.01.{01,02,03,04,05,06}'!$C$908:$H$913</definedName>
    <definedName name="S.27.01.04.12.Z" localSheetId="36">'S.27.01.{01,02,03,04,05,06}'!$A$880:$A$886</definedName>
    <definedName name="S.27.01.04.12.ZHI" localSheetId="36">'S.27.01.{01,02,03,04,05,06}'!$A$885:$D$886</definedName>
    <definedName name="S.27.01.04.13" localSheetId="36">'S.27.01.{01,02,03,04,05,06}'!$A$941</definedName>
    <definedName name="S.27.01.04.13.TC" localSheetId="36">'S.27.01.{01,02,03,04,05,06}'!$A$968</definedName>
    <definedName name="S.27.01.04.13.TD" localSheetId="36">'S.27.01.{01,02,03,04,05,06}'!$C$972:$F$972</definedName>
    <definedName name="S.27.01.04.13.TL" localSheetId="36">'S.27.01.{01,02,03,04,05,06}'!$A$972</definedName>
    <definedName name="S.27.01.04.13.TLC" localSheetId="36">'S.27.01.{01,02,03,04,05,06}'!$B$972</definedName>
    <definedName name="S.27.01.04.13.TT" localSheetId="36">'S.27.01.{01,02,03,04,05,06}'!$C$970:$F$970</definedName>
    <definedName name="S.27.01.04.13.TTC" localSheetId="36">'S.27.01.{01,02,03,04,05,06}'!$C$971:$F$971</definedName>
    <definedName name="S.27.01.04.13.X" localSheetId="36">'S.27.01.{01,02,03,04,05,06}'!$C$973:$F$976</definedName>
    <definedName name="S.27.01.04.13.Y" localSheetId="36">'S.27.01.{01,02,03,04,05,06}'!$G$972</definedName>
    <definedName name="S.27.01.04.13.Z" localSheetId="36">'S.27.01.{01,02,03,04,05,06}'!$A$942:$A$949</definedName>
    <definedName name="S.27.01.04.13.ZHI" localSheetId="36">'S.27.01.{01,02,03,04,05,06}'!$A$948:$D$949</definedName>
    <definedName name="S.27.01.04.14" localSheetId="36">'S.27.01.{01,02,03,04,05,06}'!$A$1001</definedName>
    <definedName name="S.27.01.04.14.TC" localSheetId="36">'S.27.01.{01,02,03,04,05,06}'!$A$1025</definedName>
    <definedName name="S.27.01.04.14.TD" localSheetId="36">'S.27.01.{01,02,03,04,05,06}'!$C$1029:$I$1034</definedName>
    <definedName name="S.27.01.04.14.TL" localSheetId="36">'S.27.01.{01,02,03,04,05,06}'!$A$1029:$A$1034</definedName>
    <definedName name="S.27.01.04.14.TLC" localSheetId="36">'S.27.01.{01,02,03,04,05,06}'!$B$1029:$B$1034</definedName>
    <definedName name="S.27.01.04.14.TT" localSheetId="36">'S.27.01.{01,02,03,04,05,06}'!$C$1027:$I$1027</definedName>
    <definedName name="S.27.01.04.14.TTC" localSheetId="36">'S.27.01.{01,02,03,04,05,06}'!$C$1028:$I$1028</definedName>
    <definedName name="S.27.01.04.14.X" localSheetId="36">'S.27.01.{01,02,03,04,05,06}'!$C$1035:$I$1040</definedName>
    <definedName name="S.27.01.04.14.Y" localSheetId="36">'S.27.01.{01,02,03,04,05,06}'!$J$1029:$K$1034</definedName>
    <definedName name="S.27.01.04.14.Z" localSheetId="36">'S.27.01.{01,02,03,04,05,06}'!$A$1002:$A$1008</definedName>
    <definedName name="S.27.01.04.14.ZHI" localSheetId="36">'S.27.01.{01,02,03,04,05,06}'!$A$1007:$D$1008</definedName>
    <definedName name="S.27.01.04.15" localSheetId="36">'S.27.01.{01,02,03,04,05,06}'!$A$1071</definedName>
    <definedName name="S.27.01.04.15.TC" localSheetId="36">'S.27.01.{01,02,03,04,05,06}'!$A$1101</definedName>
    <definedName name="S.27.01.04.15.TD" localSheetId="36">'S.27.01.{01,02,03,04,05,06}'!$C$1105:$E$1107</definedName>
    <definedName name="S.27.01.04.15.TL" localSheetId="36">'S.27.01.{01,02,03,04,05,06}'!$A$1105:$A$1107</definedName>
    <definedName name="S.27.01.04.15.TLC" localSheetId="36">'S.27.01.{01,02,03,04,05,06}'!$B$1105:$B$1107</definedName>
    <definedName name="S.27.01.04.15.TT" localSheetId="36">'S.27.01.{01,02,03,04,05,06}'!$C$1103:$E$1103</definedName>
    <definedName name="S.27.01.04.15.TTC" localSheetId="36">'S.27.01.{01,02,03,04,05,06}'!$C$1104:$E$1104</definedName>
    <definedName name="S.27.01.04.15.X" localSheetId="36">'S.27.01.{01,02,03,04,05,06}'!$C$1108:$E$1111</definedName>
    <definedName name="S.27.01.04.15.Y" localSheetId="36">'S.27.01.{01,02,03,04,05,06}'!$F$1105:$F$1107</definedName>
    <definedName name="S.27.01.04.15.Z" localSheetId="36">'S.27.01.{01,02,03,04,05,06}'!$A$1072:$A$1080</definedName>
    <definedName name="S.27.01.04.15.ZHI" localSheetId="36">'S.27.01.{01,02,03,04,05,06}'!$A$1079:$D$1080</definedName>
    <definedName name="S.27.01.04.16" localSheetId="36">'S.27.01.{01,02,03,04,05,06}'!$A$1136</definedName>
    <definedName name="S.27.01.04.16.TC" localSheetId="36">'S.27.01.{01,02,03,04,05,06}'!$A$1160</definedName>
    <definedName name="S.27.01.04.16.TD" localSheetId="36">'S.27.01.{01,02,03,04,05,06}'!$C$1164:$H$1166</definedName>
    <definedName name="S.27.01.04.16.TL" localSheetId="36">'S.27.01.{01,02,03,04,05,06}'!$A$1164:$A$1166</definedName>
    <definedName name="S.27.01.04.16.TLC" localSheetId="36">'S.27.01.{01,02,03,04,05,06}'!$B$1164:$B$1166</definedName>
    <definedName name="S.27.01.04.16.TT" localSheetId="36">'S.27.01.{01,02,03,04,05,06}'!$C$1162:$H$1162</definedName>
    <definedName name="S.27.01.04.16.TTC" localSheetId="36">'S.27.01.{01,02,03,04,05,06}'!$C$1163:$H$1163</definedName>
    <definedName name="S.27.01.04.16.X" localSheetId="36">'S.27.01.{01,02,03,04,05,06}'!$C$1167:$H$1171</definedName>
    <definedName name="S.27.01.04.16.Y" localSheetId="36">'S.27.01.{01,02,03,04,05,06}'!$I$1164:$I$1166</definedName>
    <definedName name="S.27.01.04.16.Z" localSheetId="36">'S.27.01.{01,02,03,04,05,06}'!$A$1137:$A$1143</definedName>
    <definedName name="S.27.01.04.16.ZHI" localSheetId="36">'S.27.01.{01,02,03,04,05,06}'!$A$1142:$D$1143</definedName>
    <definedName name="S.27.01.04.17" localSheetId="36">'S.27.01.{01,02,03,04,05,06}'!$A$1199</definedName>
    <definedName name="S.27.01.04.17.TC" localSheetId="36">'S.27.01.{01,02,03,04,05,06}'!$A$1226</definedName>
    <definedName name="S.27.01.04.17.TD" localSheetId="36">'S.27.01.{01,02,03,04,05,06}'!$C$1230:$G$1230</definedName>
    <definedName name="S.27.01.04.17.TL" localSheetId="36">'S.27.01.{01,02,03,04,05,06}'!$A$1230</definedName>
    <definedName name="S.27.01.04.17.TLC" localSheetId="36">'S.27.01.{01,02,03,04,05,06}'!$B$1230</definedName>
    <definedName name="S.27.01.04.17.TT" localSheetId="36">'S.27.01.{01,02,03,04,05,06}'!$C$1228:$G$1228</definedName>
    <definedName name="S.27.01.04.17.TTC" localSheetId="36">'S.27.01.{01,02,03,04,05,06}'!$C$1229:$G$1229</definedName>
    <definedName name="S.27.01.04.17.X" localSheetId="36">'S.27.01.{01,02,03,04,05,06}'!$C$1231:$G$1236</definedName>
    <definedName name="S.27.01.04.17.Z" localSheetId="36">'S.27.01.{01,02,03,04,05,06}'!$A$1200:$A$1207</definedName>
    <definedName name="S.27.01.04.17.ZHI" localSheetId="36">'S.27.01.{01,02,03,04,05,06}'!$A$1206:$D$1207</definedName>
    <definedName name="S.27.01.04.18" localSheetId="36">'S.27.01.{01,02,03,04,05,06}'!$A$1267</definedName>
    <definedName name="S.27.01.04.18.TC" localSheetId="36">'S.27.01.{01,02,03,04,05,06}'!$A$1297</definedName>
    <definedName name="S.27.01.04.18.TD" localSheetId="36">'S.27.01.{01,02,03,04,05,06}'!$C$1301:$E$1303</definedName>
    <definedName name="S.27.01.04.18.TL" localSheetId="36">'S.27.01.{01,02,03,04,05,06}'!$A$1301:$A$1303</definedName>
    <definedName name="S.27.01.04.18.TLC" localSheetId="36">'S.27.01.{01,02,03,04,05,06}'!$B$1301:$B$1303</definedName>
    <definedName name="S.27.01.04.18.TT" localSheetId="36">'S.27.01.{01,02,03,04,05,06}'!$C$1299:$E$1299</definedName>
    <definedName name="S.27.01.04.18.TTC" localSheetId="36">'S.27.01.{01,02,03,04,05,06}'!$C$1300:$E$1300</definedName>
    <definedName name="S.27.01.04.18.X" localSheetId="36">'S.27.01.{01,02,03,04,05,06}'!$C$1304:$E$1307</definedName>
    <definedName name="S.27.01.04.18.Y" localSheetId="36">'S.27.01.{01,02,03,04,05,06}'!$F$1301:$F$1303</definedName>
    <definedName name="S.27.01.04.18.Z" localSheetId="36">'S.27.01.{01,02,03,04,05,06}'!$A$1268:$A$1276</definedName>
    <definedName name="S.27.01.04.18.ZHI" localSheetId="36">'S.27.01.{01,02,03,04,05,06}'!$A$1275:$D$1276</definedName>
    <definedName name="S.27.01.04.19" localSheetId="36">'S.27.01.{01,02,03,04,05,06}'!$A$1332</definedName>
    <definedName name="S.27.01.04.19.TC" localSheetId="36">'S.27.01.{01,02,03,04,05,06}'!$A$1356</definedName>
    <definedName name="S.27.01.04.19.TD" localSheetId="36">'S.27.01.{01,02,03,04,05,06}'!$C$1360:$F$1367</definedName>
    <definedName name="S.27.01.04.19.TL" localSheetId="36">'S.27.01.{01,02,03,04,05,06}'!$A$1360:$A$1367</definedName>
    <definedName name="S.27.01.04.19.TLC" localSheetId="36">'S.27.01.{01,02,03,04,05,06}'!$B$1360:$B$1367</definedName>
    <definedName name="S.27.01.04.19.TT" localSheetId="36">'S.27.01.{01,02,03,04,05,06}'!$C$1358:$F$1358</definedName>
    <definedName name="S.27.01.04.19.TTC" localSheetId="36">'S.27.01.{01,02,03,04,05,06}'!$C$1359:$F$1359</definedName>
    <definedName name="S.27.01.04.19.X" localSheetId="36">'S.27.01.{01,02,03,04,05,06}'!$C$1368:$F$1372</definedName>
    <definedName name="S.27.01.04.19.Y" localSheetId="36">'S.27.01.{01,02,03,04,05,06}'!$G$1360:$H$1367</definedName>
    <definedName name="S.27.01.04.19.Z" localSheetId="36">'S.27.01.{01,02,03,04,05,06}'!$A$1333:$A$1339</definedName>
    <definedName name="S.27.01.04.19.ZHI" localSheetId="36">'S.27.01.{01,02,03,04,05,06}'!$A$1338:$D$1339</definedName>
    <definedName name="S.27.01.04.20" localSheetId="36">'S.27.01.{01,02,03,04,05,06}'!$A$1397</definedName>
    <definedName name="S.27.01.04.20.TC" localSheetId="36">'S.27.01.{01,02,03,04,05,06}'!$A$1421</definedName>
    <definedName name="S.27.01.04.20.TD" localSheetId="36">'S.27.01.{01,02,03,04,05,06}'!$C$1426:$P$1459</definedName>
    <definedName name="S.27.01.04.20.TL" localSheetId="36">'S.27.01.{01,02,03,04,05,06}'!$A$1426:$A$1459</definedName>
    <definedName name="S.27.01.04.20.TLC" localSheetId="36">'S.27.01.{01,02,03,04,05,06}'!$B$1426:$B$1459</definedName>
    <definedName name="S.27.01.04.20.TT" localSheetId="36">'S.27.01.{01,02,03,04,05,06}'!$C$1423:$P$1424</definedName>
    <definedName name="S.27.01.04.20.TTC" localSheetId="36">'S.27.01.{01,02,03,04,05,06}'!$C$1425:$P$1425</definedName>
    <definedName name="S.27.01.04.20.X" localSheetId="36">'S.27.01.{01,02,03,04,05,06}'!$C$1460:$P$1465</definedName>
    <definedName name="S.27.01.04.20.Y" localSheetId="36">'S.27.01.{01,02,03,04,05,06}'!$Q$1426:$Q$1459</definedName>
    <definedName name="S.27.01.04.20.Z" localSheetId="36">'S.27.01.{01,02,03,04,05,06}'!$A$1398:$A$1404</definedName>
    <definedName name="S.27.01.04.20.ZHI" localSheetId="36">'S.27.01.{01,02,03,04,05,06}'!$A$1403:$D$1404</definedName>
    <definedName name="S.27.01.04.21" localSheetId="36">'S.27.01.{01,02,03,04,05,06}'!$A$1490</definedName>
    <definedName name="S.27.01.04.21.TC" localSheetId="36">'S.27.01.{01,02,03,04,05,06}'!$A$1514</definedName>
    <definedName name="S.27.01.04.21.TD" localSheetId="36">'S.27.01.{01,02,03,04,05,06}'!$C$1519:$L$1552</definedName>
    <definedName name="S.27.01.04.21.TL" localSheetId="36">'S.27.01.{01,02,03,04,05,06}'!$A$1519:$A$1552</definedName>
    <definedName name="S.27.01.04.21.TLC" localSheetId="36">'S.27.01.{01,02,03,04,05,06}'!$B$1519:$B$1552</definedName>
    <definedName name="S.27.01.04.21.TT" localSheetId="36">'S.27.01.{01,02,03,04,05,06}'!$C$1516:$L$1517</definedName>
    <definedName name="S.27.01.04.21.TTC" localSheetId="36">'S.27.01.{01,02,03,04,05,06}'!$C$1518:$L$1518</definedName>
    <definedName name="S.27.01.04.21.X" localSheetId="36">'S.27.01.{01,02,03,04,05,06}'!$C$1553:$L$1558</definedName>
    <definedName name="S.27.01.04.21.Y" localSheetId="36">'S.27.01.{01,02,03,04,05,06}'!$M$1519:$M$1552</definedName>
    <definedName name="S.27.01.04.21.Z" localSheetId="36">'S.27.01.{01,02,03,04,05,06}'!$A$1491:$A$1497</definedName>
    <definedName name="S.27.01.04.21.ZHI" localSheetId="36">'S.27.01.{01,02,03,04,05,06}'!$A$1496:$D$1497</definedName>
    <definedName name="S.27.01.04.22" localSheetId="36">'S.27.01.{01,02,03,04,05,06}'!$A$1583</definedName>
    <definedName name="S.27.01.04.22.TC" localSheetId="36">'S.27.01.{01,02,03,04,05,06}'!$A$1607</definedName>
    <definedName name="S.27.01.04.22.TD" localSheetId="36">'S.27.01.{01,02,03,04,05,06}'!$C$1612:$Q$1643</definedName>
    <definedName name="S.27.01.04.22.TL" localSheetId="36">'S.27.01.{01,02,03,04,05,06}'!$A$1612:$A$1643</definedName>
    <definedName name="S.27.01.04.22.TLC" localSheetId="36">'S.27.01.{01,02,03,04,05,06}'!$B$1612:$B$1643</definedName>
    <definedName name="S.27.01.04.22.TT" localSheetId="36">'S.27.01.{01,02,03,04,05,06}'!$C$1609:$Q$1610</definedName>
    <definedName name="S.27.01.04.22.TTC" localSheetId="36">'S.27.01.{01,02,03,04,05,06}'!$C$1611:$Q$1611</definedName>
    <definedName name="S.27.01.04.22.X" localSheetId="36">'S.27.01.{01,02,03,04,05,06}'!$C$1644:$Q$1649</definedName>
    <definedName name="S.27.01.04.22.Y" localSheetId="36">'S.27.01.{01,02,03,04,05,06}'!$R$1612:$R$1643</definedName>
    <definedName name="S.27.01.04.22.Z" localSheetId="36">'S.27.01.{01,02,03,04,05,06}'!$A$1584:$A$1590</definedName>
    <definedName name="S.27.01.04.22.ZHI" localSheetId="36">'S.27.01.{01,02,03,04,05,06}'!$A$1589:$D$1590</definedName>
    <definedName name="S.27.01.04.TC" localSheetId="36">'S.27.01.{01,02,03,04,05,06}'!$A$9</definedName>
    <definedName name="S.27.01.05" localSheetId="36">'S.27.01.{01,02,03,04,05,06}'!$A$5</definedName>
    <definedName name="S.27.01.05.01" localSheetId="36">'S.27.01.{01,02,03,04,05,06}'!$A$43</definedName>
    <definedName name="S.27.01.05.01.TD" localSheetId="36">'S.27.01.{01,02,03,04,05,06}'!$C$60:$E$87</definedName>
    <definedName name="S.27.01.05.01.TL" localSheetId="36">'S.27.01.{01,02,03,04,05,06}'!$A$60:$A$87</definedName>
    <definedName name="S.27.01.05.01.TLC" localSheetId="36">'S.27.01.{01,02,03,04,05,06}'!$B$60:$B$87</definedName>
    <definedName name="S.27.01.05.01.TT" localSheetId="36">'S.27.01.{01,02,03,04,05,06}'!$C$58:$E$58</definedName>
    <definedName name="S.27.01.05.01.TTC" localSheetId="36">'S.27.01.{01,02,03,04,05,06}'!$C$59:$E$59</definedName>
    <definedName name="S.27.01.05.01.X" localSheetId="36">'S.27.01.{01,02,03,04,05,06}'!$C$88:$E$92</definedName>
    <definedName name="S.27.01.05.01.Y" localSheetId="36">'S.27.01.{01,02,03,04,05,06}'!$F$60:$G$87</definedName>
    <definedName name="S.27.01.05.01.Z" localSheetId="36">'S.27.01.{01,02,03,04,05,06}'!$A$44:$A$48</definedName>
    <definedName name="S.27.01.05.01.ZHI" localSheetId="36">'S.27.01.{01,02,03,04,05,06}'!$A$48:$D$48</definedName>
    <definedName name="S.27.01.05.02" localSheetId="36">'S.27.01.{01,02,03,04,05,06}'!$A$130</definedName>
    <definedName name="S.27.01.05.02.TC" localSheetId="36">'S.27.01.{01,02,03,04,05,06}'!$A$147</definedName>
    <definedName name="S.27.01.05.02.TD" localSheetId="36">'S.27.01.{01,02,03,04,05,06}'!$C$151:$K$189</definedName>
    <definedName name="S.27.01.05.02.TL" localSheetId="36">'S.27.01.{01,02,03,04,05,06}'!$A$151:$A$189</definedName>
    <definedName name="S.27.01.05.02.TLC" localSheetId="36">'S.27.01.{01,02,03,04,05,06}'!$B$151:$B$189</definedName>
    <definedName name="S.27.01.05.02.TT" localSheetId="36">'S.27.01.{01,02,03,04,05,06}'!$C$149:$K$149</definedName>
    <definedName name="S.27.01.05.02.TTC" localSheetId="36">'S.27.01.{01,02,03,04,05,06}'!$C$150:$K$150</definedName>
    <definedName name="S.27.01.05.02.X" localSheetId="36">'S.27.01.{01,02,03,04,05,06}'!$C$190:$K$196</definedName>
    <definedName name="S.27.01.05.02.Y" localSheetId="36">'S.27.01.{01,02,03,04,05,06}'!$L$151:$M$189</definedName>
    <definedName name="S.27.01.05.02.Z" localSheetId="36">'S.27.01.{01,02,03,04,05,06}'!$A$131:$A$136</definedName>
    <definedName name="S.27.01.05.02.ZHI" localSheetId="36">'S.27.01.{01,02,03,04,05,06}'!$A$136:$D$136</definedName>
    <definedName name="S.27.01.05.03" localSheetId="36">'S.27.01.{01,02,03,04,05,06}'!$A$234</definedName>
    <definedName name="S.27.01.05.03.TC" localSheetId="36">'S.27.01.{01,02,03,04,05,06}'!$A$251</definedName>
    <definedName name="S.27.01.05.03.TD" localSheetId="36">'S.27.01.{01,02,03,04,05,06}'!$C$255:$J$293</definedName>
    <definedName name="S.27.01.05.03.TL" localSheetId="36">'S.27.01.{01,02,03,04,05,06}'!$A$255:$A$293</definedName>
    <definedName name="S.27.01.05.03.TLC" localSheetId="36">'S.27.01.{01,02,03,04,05,06}'!$B$255:$B$293</definedName>
    <definedName name="S.27.01.05.03.TT" localSheetId="36">'S.27.01.{01,02,03,04,05,06}'!$C$253:$J$253</definedName>
    <definedName name="S.27.01.05.03.TTC" localSheetId="36">'S.27.01.{01,02,03,04,05,06}'!$C$254:$J$254</definedName>
    <definedName name="S.27.01.05.03.X" localSheetId="36">'S.27.01.{01,02,03,04,05,06}'!$C$294:$J$299</definedName>
    <definedName name="S.27.01.05.03.Y" localSheetId="36">'S.27.01.{01,02,03,04,05,06}'!$K$255:$L$293</definedName>
    <definedName name="S.27.01.05.03.Z" localSheetId="36">'S.27.01.{01,02,03,04,05,06}'!$A$235:$A$240</definedName>
    <definedName name="S.27.01.05.03.ZHI" localSheetId="36">'S.27.01.{01,02,03,04,05,06}'!$A$240:$D$240</definedName>
    <definedName name="S.27.01.05.04" localSheetId="36">'S.27.01.{01,02,03,04,05,06}'!$A$337</definedName>
    <definedName name="S.27.01.05.04.TC" localSheetId="36">'S.27.01.{01,02,03,04,05,06}'!$A$354</definedName>
    <definedName name="S.27.01.05.04.TD" localSheetId="36">'S.27.01.{01,02,03,04,05,06}'!$C$358:$K$390</definedName>
    <definedName name="S.27.01.05.04.TL" localSheetId="36">'S.27.01.{01,02,03,04,05,06}'!$A$358:$A$390</definedName>
    <definedName name="S.27.01.05.04.TLC" localSheetId="36">'S.27.01.{01,02,03,04,05,06}'!$B$358:$B$390</definedName>
    <definedName name="S.27.01.05.04.TT" localSheetId="36">'S.27.01.{01,02,03,04,05,06}'!$C$356:$K$356</definedName>
    <definedName name="S.27.01.05.04.TTC" localSheetId="36">'S.27.01.{01,02,03,04,05,06}'!$C$357:$K$357</definedName>
    <definedName name="S.27.01.05.04.X" localSheetId="36">'S.27.01.{01,02,03,04,05,06}'!$C$391:$K$397</definedName>
    <definedName name="S.27.01.05.04.Y" localSheetId="36">'S.27.01.{01,02,03,04,05,06}'!$L$358:$M$390</definedName>
    <definedName name="S.27.01.05.04.Z" localSheetId="36">'S.27.01.{01,02,03,04,05,06}'!$A$338:$A$343</definedName>
    <definedName name="S.27.01.05.04.ZHI" localSheetId="36">'S.27.01.{01,02,03,04,05,06}'!$A$343:$D$343</definedName>
    <definedName name="S.27.01.05.05" localSheetId="36">'S.27.01.{01,02,03,04,05,06}'!$A$435</definedName>
    <definedName name="S.27.01.05.05.TC" localSheetId="36">'S.27.01.{01,02,03,04,05,06}'!$A$452</definedName>
    <definedName name="S.27.01.05.05.TD" localSheetId="36">'S.27.01.{01,02,03,04,05,06}'!$C$456:$K$483</definedName>
    <definedName name="S.27.01.05.05.TL" localSheetId="36">'S.27.01.{01,02,03,04,05,06}'!$A$456:$A$483</definedName>
    <definedName name="S.27.01.05.05.TLC" localSheetId="36">'S.27.01.{01,02,03,04,05,06}'!$B$456:$B$483</definedName>
    <definedName name="S.27.01.05.05.TT" localSheetId="36">'S.27.01.{01,02,03,04,05,06}'!$C$454:$K$454</definedName>
    <definedName name="S.27.01.05.05.TTC" localSheetId="36">'S.27.01.{01,02,03,04,05,06}'!$C$455:$K$455</definedName>
    <definedName name="S.27.01.05.05.X" localSheetId="36">'S.27.01.{01,02,03,04,05,06}'!$C$484:$K$490</definedName>
    <definedName name="S.27.01.05.05.Y" localSheetId="36">'S.27.01.{01,02,03,04,05,06}'!$L$456:$M$483</definedName>
    <definedName name="S.27.01.05.05.Z" localSheetId="36">'S.27.01.{01,02,03,04,05,06}'!$A$436:$A$441</definedName>
    <definedName name="S.27.01.05.05.ZHI" localSheetId="36">'S.27.01.{01,02,03,04,05,06}'!$A$441:$D$441</definedName>
    <definedName name="S.27.01.05.06" localSheetId="36">'S.27.01.{01,02,03,04,05,06}'!$A$528</definedName>
    <definedName name="S.27.01.05.06.TC" localSheetId="36">'S.27.01.{01,02,03,04,05,06}'!$A$545</definedName>
    <definedName name="S.27.01.05.06.TD" localSheetId="36">'S.27.01.{01,02,03,04,05,06}'!$C$549:$J$551</definedName>
    <definedName name="S.27.01.05.06.TL" localSheetId="36">'S.27.01.{01,02,03,04,05,06}'!$A$549:$A$551</definedName>
    <definedName name="S.27.01.05.06.TLC" localSheetId="36">'S.27.01.{01,02,03,04,05,06}'!$B$549:$B$551</definedName>
    <definedName name="S.27.01.05.06.TT" localSheetId="36">'S.27.01.{01,02,03,04,05,06}'!$C$547:$J$547</definedName>
    <definedName name="S.27.01.05.06.TTC" localSheetId="36">'S.27.01.{01,02,03,04,05,06}'!$C$548:$J$548</definedName>
    <definedName name="S.27.01.05.06.X" localSheetId="36">'S.27.01.{01,02,03,04,05,06}'!$C$552:$J$557</definedName>
    <definedName name="S.27.01.05.06.Y" localSheetId="36">'S.27.01.{01,02,03,04,05,06}'!$K$549:$K$551</definedName>
    <definedName name="S.27.01.05.06.Z" localSheetId="36">'S.27.01.{01,02,03,04,05,06}'!$A$529:$A$534</definedName>
    <definedName name="S.27.01.05.06.ZHI" localSheetId="36">'S.27.01.{01,02,03,04,05,06}'!$A$534:$D$534</definedName>
    <definedName name="S.27.01.05.07" localSheetId="36">'S.27.01.{01,02,03,04,05,06}'!$A$591</definedName>
    <definedName name="S.27.01.05.07.TC" localSheetId="36">'S.27.01.{01,02,03,04,05,06}'!$A$606</definedName>
    <definedName name="S.27.01.05.07.TD" localSheetId="36">'S.27.01.{01,02,03,04,05,06}'!$C$610:$G$610</definedName>
    <definedName name="S.27.01.05.07.TL" localSheetId="36">'S.27.01.{01,02,03,04,05,06}'!$A$610</definedName>
    <definedName name="S.27.01.05.07.TLC" localSheetId="36">'S.27.01.{01,02,03,04,05,06}'!$B$610</definedName>
    <definedName name="S.27.01.05.07.TT" localSheetId="36">'S.27.01.{01,02,03,04,05,06}'!$C$608:$G$608</definedName>
    <definedName name="S.27.01.05.07.TTC" localSheetId="36">'S.27.01.{01,02,03,04,05,06}'!$C$609:$G$609</definedName>
    <definedName name="S.27.01.05.07.X" localSheetId="36">'S.27.01.{01,02,03,04,05,06}'!$C$611:$G$616</definedName>
    <definedName name="S.27.01.05.07.Y" localSheetId="36">'S.27.01.{01,02,03,04,05,06}'!$H$610</definedName>
    <definedName name="S.27.01.05.07.Z" localSheetId="36">'S.27.01.{01,02,03,04,05,06}'!$A$592:$A$596</definedName>
    <definedName name="S.27.01.05.07.ZHI" localSheetId="36">'S.27.01.{01,02,03,04,05,06}'!$A$596:$D$596</definedName>
    <definedName name="S.27.01.05.08" localSheetId="36">'S.27.01.{01,02,03,04,05,06}'!$A$650</definedName>
    <definedName name="S.27.01.05.08.TC" localSheetId="36">'S.27.01.{01,02,03,04,05,06}'!$A$665</definedName>
    <definedName name="S.27.01.05.08.TD" localSheetId="36">'S.27.01.{01,02,03,04,05,06}'!$C$669:$H$669</definedName>
    <definedName name="S.27.01.05.08.TL" localSheetId="36">'S.27.01.{01,02,03,04,05,06}'!$A$669</definedName>
    <definedName name="S.27.01.05.08.TLC" localSheetId="36">'S.27.01.{01,02,03,04,05,06}'!$B$669</definedName>
    <definedName name="S.27.01.05.08.TT" localSheetId="36">'S.27.01.{01,02,03,04,05,06}'!$C$667:$H$667</definedName>
    <definedName name="S.27.01.05.08.TTC" localSheetId="36">'S.27.01.{01,02,03,04,05,06}'!$C$668:$H$668</definedName>
    <definedName name="S.27.01.05.08.X" localSheetId="36">'S.27.01.{01,02,03,04,05,06}'!$C$670:$H$674</definedName>
    <definedName name="S.27.01.05.08.Y" localSheetId="36">'S.27.01.{01,02,03,04,05,06}'!$I$669</definedName>
    <definedName name="S.27.01.05.08.Z" localSheetId="36">'S.27.01.{01,02,03,04,05,06}'!$A$651:$A$655</definedName>
    <definedName name="S.27.01.05.08.ZHI" localSheetId="36">'S.27.01.{01,02,03,04,05,06}'!$A$655:$D$655</definedName>
    <definedName name="S.27.01.05.09" localSheetId="36">'S.27.01.{01,02,03,04,05,06}'!$A$708</definedName>
    <definedName name="S.27.01.05.09.TC" localSheetId="36">'S.27.01.{01,02,03,04,05,06}'!$A$723</definedName>
    <definedName name="S.27.01.05.09.TD" localSheetId="36">'S.27.01.{01,02,03,04,05,06}'!$B$727:$H$727</definedName>
    <definedName name="S.27.01.05.09.TK" localSheetId="36">'S.27.01.{01,02,03,04,05,06}'!$A$725</definedName>
    <definedName name="S.27.01.05.09.TKC" localSheetId="36">'S.27.01.{01,02,03,04,05,06}'!$A$726</definedName>
    <definedName name="S.27.01.05.09.TT" localSheetId="36">'S.27.01.{01,02,03,04,05,06}'!$B$725:$H$725</definedName>
    <definedName name="S.27.01.05.09.TTC" localSheetId="36">'S.27.01.{01,02,03,04,05,06}'!$B$726:$H$726</definedName>
    <definedName name="S.27.01.05.09.X" localSheetId="36">'S.27.01.{01,02,03,04,05,06}'!$B$728:$H$733</definedName>
    <definedName name="S.27.01.05.09.Y" localSheetId="36">'S.27.01.{01,02,03,04,05,06}'!$A$728:$A$729</definedName>
    <definedName name="S.27.01.05.09.Z" localSheetId="36">'S.27.01.{01,02,03,04,05,06}'!$A$709:$A$713</definedName>
    <definedName name="S.27.01.05.09.ZHI" localSheetId="36">'S.27.01.{01,02,03,04,05,06}'!$A$713:$D$713</definedName>
    <definedName name="S.27.01.05.10" localSheetId="36">'S.27.01.{01,02,03,04,05,06}'!$A$767</definedName>
    <definedName name="S.27.01.05.10.TC" localSheetId="36">'S.27.01.{01,02,03,04,05,06}'!$A$782</definedName>
    <definedName name="S.27.01.05.10.TD" localSheetId="36">'S.27.01.{01,02,03,04,05,06}'!$B$786:$J$786</definedName>
    <definedName name="S.27.01.05.10.TK" localSheetId="36">'S.27.01.{01,02,03,04,05,06}'!$A$784</definedName>
    <definedName name="S.27.01.05.10.TKC" localSheetId="36">'S.27.01.{01,02,03,04,05,06}'!$A$785</definedName>
    <definedName name="S.27.01.05.10.TT" localSheetId="36">'S.27.01.{01,02,03,04,05,06}'!$B$784:$J$784</definedName>
    <definedName name="S.27.01.05.10.TTC" localSheetId="36">'S.27.01.{01,02,03,04,05,06}'!$B$785:$J$785</definedName>
    <definedName name="S.27.01.05.10.X" localSheetId="36">'S.27.01.{01,02,03,04,05,06}'!$B$787:$J$792</definedName>
    <definedName name="S.27.01.05.10.Y" localSheetId="36">'S.27.01.{01,02,03,04,05,06}'!$A$787:$A$788</definedName>
    <definedName name="S.27.01.05.10.Z" localSheetId="36">'S.27.01.{01,02,03,04,05,06}'!$A$768:$A$772</definedName>
    <definedName name="S.27.01.05.10.ZHI" localSheetId="36">'S.27.01.{01,02,03,04,05,06}'!$A$772:$D$772</definedName>
    <definedName name="S.27.01.05.11" localSheetId="36">'S.27.01.{01,02,03,04,05,06}'!$A$827</definedName>
    <definedName name="S.27.01.05.11.TC" localSheetId="36">'S.27.01.{01,02,03,04,05,06}'!$A$842</definedName>
    <definedName name="S.27.01.05.11.TD" localSheetId="36">'S.27.01.{01,02,03,04,05,06}'!$C$846:$E$848</definedName>
    <definedName name="S.27.01.05.11.TL" localSheetId="36">'S.27.01.{01,02,03,04,05,06}'!$A$846:$A$848</definedName>
    <definedName name="S.27.01.05.11.TLC" localSheetId="36">'S.27.01.{01,02,03,04,05,06}'!$B$846:$B$848</definedName>
    <definedName name="S.27.01.05.11.TT" localSheetId="36">'S.27.01.{01,02,03,04,05,06}'!$C$844:$E$844</definedName>
    <definedName name="S.27.01.05.11.TTC" localSheetId="36">'S.27.01.{01,02,03,04,05,06}'!$C$845:$E$845</definedName>
    <definedName name="S.27.01.05.11.X" localSheetId="36">'S.27.01.{01,02,03,04,05,06}'!$C$849:$E$854</definedName>
    <definedName name="S.27.01.05.11.Y" localSheetId="36">'S.27.01.{01,02,03,04,05,06}'!$F$846:$F$848</definedName>
    <definedName name="S.27.01.05.11.Z" localSheetId="36">'S.27.01.{01,02,03,04,05,06}'!$A$828:$A$832</definedName>
    <definedName name="S.27.01.05.11.ZHI" localSheetId="36">'S.27.01.{01,02,03,04,05,06}'!$A$832:$D$832</definedName>
    <definedName name="S.27.01.05.12" localSheetId="36">'S.27.01.{01,02,03,04,05,06}'!$A$888</definedName>
    <definedName name="S.27.01.05.12.TC" localSheetId="36">'S.27.01.{01,02,03,04,05,06}'!$A$903</definedName>
    <definedName name="S.27.01.05.12.TD" localSheetId="36">'S.27.01.{01,02,03,04,05,06}'!$C$907:$H$907</definedName>
    <definedName name="S.27.01.05.12.TL" localSheetId="36">'S.27.01.{01,02,03,04,05,06}'!$A$907</definedName>
    <definedName name="S.27.01.05.12.TLC" localSheetId="36">'S.27.01.{01,02,03,04,05,06}'!$B$907</definedName>
    <definedName name="S.27.01.05.12.TT" localSheetId="36">'S.27.01.{01,02,03,04,05,06}'!$C$905:$H$905</definedName>
    <definedName name="S.27.01.05.12.TTC" localSheetId="36">'S.27.01.{01,02,03,04,05,06}'!$C$906:$H$906</definedName>
    <definedName name="S.27.01.05.12.X" localSheetId="36">'S.27.01.{01,02,03,04,05,06}'!$C$908:$H$913</definedName>
    <definedName name="S.27.01.05.12.Z" localSheetId="36">'S.27.01.{01,02,03,04,05,06}'!$A$889:$A$893</definedName>
    <definedName name="S.27.01.05.12.ZHI" localSheetId="36">'S.27.01.{01,02,03,04,05,06}'!$A$893:$D$893</definedName>
    <definedName name="S.27.01.05.13" localSheetId="36">'S.27.01.{01,02,03,04,05,06}'!$A$951</definedName>
    <definedName name="S.27.01.05.13.TC" localSheetId="36">'S.27.01.{01,02,03,04,05,06}'!$A$968</definedName>
    <definedName name="S.27.01.05.13.TD" localSheetId="36">'S.27.01.{01,02,03,04,05,06}'!$C$972:$F$972</definedName>
    <definedName name="S.27.01.05.13.TL" localSheetId="36">'S.27.01.{01,02,03,04,05,06}'!$A$972</definedName>
    <definedName name="S.27.01.05.13.TLC" localSheetId="36">'S.27.01.{01,02,03,04,05,06}'!$B$972</definedName>
    <definedName name="S.27.01.05.13.TT" localSheetId="36">'S.27.01.{01,02,03,04,05,06}'!$C$970:$F$970</definedName>
    <definedName name="S.27.01.05.13.TTC" localSheetId="36">'S.27.01.{01,02,03,04,05,06}'!$C$971:$F$971</definedName>
    <definedName name="S.27.01.05.13.X" localSheetId="36">'S.27.01.{01,02,03,04,05,06}'!$C$973:$F$976</definedName>
    <definedName name="S.27.01.05.13.Y" localSheetId="36">'S.27.01.{01,02,03,04,05,06}'!$G$972</definedName>
    <definedName name="S.27.01.05.13.Z" localSheetId="36">'S.27.01.{01,02,03,04,05,06}'!$A$952:$A$957</definedName>
    <definedName name="S.27.01.05.13.ZHI" localSheetId="36">'S.27.01.{01,02,03,04,05,06}'!$A$957:$D$957</definedName>
    <definedName name="S.27.01.05.14" localSheetId="36">'S.27.01.{01,02,03,04,05,06}'!$A$1010</definedName>
    <definedName name="S.27.01.05.14.TC" localSheetId="36">'S.27.01.{01,02,03,04,05,06}'!$A$1025</definedName>
    <definedName name="S.27.01.05.14.TD" localSheetId="36">'S.27.01.{01,02,03,04,05,06}'!$C$1029:$I$1034</definedName>
    <definedName name="S.27.01.05.14.TL" localSheetId="36">'S.27.01.{01,02,03,04,05,06}'!$A$1029:$A$1034</definedName>
    <definedName name="S.27.01.05.14.TLC" localSheetId="36">'S.27.01.{01,02,03,04,05,06}'!$B$1029:$B$1034</definedName>
    <definedName name="S.27.01.05.14.TT" localSheetId="36">'S.27.01.{01,02,03,04,05,06}'!$C$1027:$I$1027</definedName>
    <definedName name="S.27.01.05.14.TTC" localSheetId="36">'S.27.01.{01,02,03,04,05,06}'!$C$1028:$I$1028</definedName>
    <definedName name="S.27.01.05.14.X" localSheetId="36">'S.27.01.{01,02,03,04,05,06}'!$C$1035:$I$1040</definedName>
    <definedName name="S.27.01.05.14.Y" localSheetId="36">'S.27.01.{01,02,03,04,05,06}'!$J$1029:$K$1034</definedName>
    <definedName name="S.27.01.05.14.Z" localSheetId="36">'S.27.01.{01,02,03,04,05,06}'!$A$1011:$A$1015</definedName>
    <definedName name="S.27.01.05.14.ZHI" localSheetId="36">'S.27.01.{01,02,03,04,05,06}'!$A$1015:$D$1015</definedName>
    <definedName name="S.27.01.05.15" localSheetId="36">'S.27.01.{01,02,03,04,05,06}'!$A$1082</definedName>
    <definedName name="S.27.01.05.15.TC" localSheetId="36">'S.27.01.{01,02,03,04,05,06}'!$A$1101</definedName>
    <definedName name="S.27.01.05.15.TD" localSheetId="36">'S.27.01.{01,02,03,04,05,06}'!$C$1105:$E$1107</definedName>
    <definedName name="S.27.01.05.15.TL" localSheetId="36">'S.27.01.{01,02,03,04,05,06}'!$A$1105:$A$1107</definedName>
    <definedName name="S.27.01.05.15.TLC" localSheetId="36">'S.27.01.{01,02,03,04,05,06}'!$B$1105:$B$1107</definedName>
    <definedName name="S.27.01.05.15.TT" localSheetId="36">'S.27.01.{01,02,03,04,05,06}'!$C$1103:$E$1103</definedName>
    <definedName name="S.27.01.05.15.TTC" localSheetId="36">'S.27.01.{01,02,03,04,05,06}'!$C$1104:$E$1104</definedName>
    <definedName name="S.27.01.05.15.X" localSheetId="36">'S.27.01.{01,02,03,04,05,06}'!$C$1108:$E$1111</definedName>
    <definedName name="S.27.01.05.15.Y" localSheetId="36">'S.27.01.{01,02,03,04,05,06}'!$F$1105:$F$1107</definedName>
    <definedName name="S.27.01.05.15.Z" localSheetId="36">'S.27.01.{01,02,03,04,05,06}'!$A$1083:$A$1089</definedName>
    <definedName name="S.27.01.05.15.ZHI" localSheetId="36">'S.27.01.{01,02,03,04,05,06}'!$A$1089:$D$1089</definedName>
    <definedName name="S.27.01.05.16" localSheetId="36">'S.27.01.{01,02,03,04,05,06}'!$A$1145</definedName>
    <definedName name="S.27.01.05.16.TC" localSheetId="36">'S.27.01.{01,02,03,04,05,06}'!$A$1160</definedName>
    <definedName name="S.27.01.05.16.TD" localSheetId="36">'S.27.01.{01,02,03,04,05,06}'!$C$1164:$H$1166</definedName>
    <definedName name="S.27.01.05.16.TL" localSheetId="36">'S.27.01.{01,02,03,04,05,06}'!$A$1164:$A$1166</definedName>
    <definedName name="S.27.01.05.16.TLC" localSheetId="36">'S.27.01.{01,02,03,04,05,06}'!$B$1164:$B$1166</definedName>
    <definedName name="S.27.01.05.16.TT" localSheetId="36">'S.27.01.{01,02,03,04,05,06}'!$C$1162:$H$1162</definedName>
    <definedName name="S.27.01.05.16.TTC" localSheetId="36">'S.27.01.{01,02,03,04,05,06}'!$C$1163:$H$1163</definedName>
    <definedName name="S.27.01.05.16.X" localSheetId="36">'S.27.01.{01,02,03,04,05,06}'!$C$1167:$H$1171</definedName>
    <definedName name="S.27.01.05.16.Y" localSheetId="36">'S.27.01.{01,02,03,04,05,06}'!$I$1164:$I$1166</definedName>
    <definedName name="S.27.01.05.16.Z" localSheetId="36">'S.27.01.{01,02,03,04,05,06}'!$A$1146:$A$1150</definedName>
    <definedName name="S.27.01.05.16.ZHI" localSheetId="36">'S.27.01.{01,02,03,04,05,06}'!$A$1150:$D$1150</definedName>
    <definedName name="S.27.01.05.17" localSheetId="36">'S.27.01.{01,02,03,04,05,06}'!$A$1209</definedName>
    <definedName name="S.27.01.05.17.TC" localSheetId="36">'S.27.01.{01,02,03,04,05,06}'!$A$1226</definedName>
    <definedName name="S.27.01.05.17.TD" localSheetId="36">'S.27.01.{01,02,03,04,05,06}'!$C$1230:$G$1230</definedName>
    <definedName name="S.27.01.05.17.TL" localSheetId="36">'S.27.01.{01,02,03,04,05,06}'!$A$1230</definedName>
    <definedName name="S.27.01.05.17.TLC" localSheetId="36">'S.27.01.{01,02,03,04,05,06}'!$B$1230</definedName>
    <definedName name="S.27.01.05.17.TT" localSheetId="36">'S.27.01.{01,02,03,04,05,06}'!$C$1228:$G$1228</definedName>
    <definedName name="S.27.01.05.17.TTC" localSheetId="36">'S.27.01.{01,02,03,04,05,06}'!$C$1229:$G$1229</definedName>
    <definedName name="S.27.01.05.17.X" localSheetId="36">'S.27.01.{01,02,03,04,05,06}'!$C$1231:$G$1236</definedName>
    <definedName name="S.27.01.05.17.Z" localSheetId="36">'S.27.01.{01,02,03,04,05,06}'!$A$1210:$A$1215</definedName>
    <definedName name="S.27.01.05.17.ZHI" localSheetId="36">'S.27.01.{01,02,03,04,05,06}'!$A$1215:$D$1215</definedName>
    <definedName name="S.27.01.05.18" localSheetId="36">'S.27.01.{01,02,03,04,05,06}'!$A$1278</definedName>
    <definedName name="S.27.01.05.18.TC" localSheetId="36">'S.27.01.{01,02,03,04,05,06}'!$A$1297</definedName>
    <definedName name="S.27.01.05.18.TD" localSheetId="36">'S.27.01.{01,02,03,04,05,06}'!$C$1301:$E$1303</definedName>
    <definedName name="S.27.01.05.18.TL" localSheetId="36">'S.27.01.{01,02,03,04,05,06}'!$A$1301:$A$1303</definedName>
    <definedName name="S.27.01.05.18.TLC" localSheetId="36">'S.27.01.{01,02,03,04,05,06}'!$B$1301:$B$1303</definedName>
    <definedName name="S.27.01.05.18.TT" localSheetId="36">'S.27.01.{01,02,03,04,05,06}'!$C$1299:$E$1299</definedName>
    <definedName name="S.27.01.05.18.TTC" localSheetId="36">'S.27.01.{01,02,03,04,05,06}'!$C$1300:$E$1300</definedName>
    <definedName name="S.27.01.05.18.X" localSheetId="36">'S.27.01.{01,02,03,04,05,06}'!$C$1304:$E$1307</definedName>
    <definedName name="S.27.01.05.18.Y" localSheetId="36">'S.27.01.{01,02,03,04,05,06}'!$F$1301:$F$1303</definedName>
    <definedName name="S.27.01.05.18.Z" localSheetId="36">'S.27.01.{01,02,03,04,05,06}'!$A$1279:$A$1285</definedName>
    <definedName name="S.27.01.05.18.ZHI" localSheetId="36">'S.27.01.{01,02,03,04,05,06}'!$A$1285:$D$1285</definedName>
    <definedName name="S.27.01.05.19" localSheetId="36">'S.27.01.{01,02,03,04,05,06}'!$A$1341</definedName>
    <definedName name="S.27.01.05.19.TC" localSheetId="36">'S.27.01.{01,02,03,04,05,06}'!$A$1356</definedName>
    <definedName name="S.27.01.05.19.TD" localSheetId="36">'S.27.01.{01,02,03,04,05,06}'!$C$1360:$F$1367</definedName>
    <definedName name="S.27.01.05.19.TL" localSheetId="36">'S.27.01.{01,02,03,04,05,06}'!$A$1360:$A$1367</definedName>
    <definedName name="S.27.01.05.19.TLC" localSheetId="36">'S.27.01.{01,02,03,04,05,06}'!$B$1360:$B$1367</definedName>
    <definedName name="S.27.01.05.19.TT" localSheetId="36">'S.27.01.{01,02,03,04,05,06}'!$C$1358:$F$1358</definedName>
    <definedName name="S.27.01.05.19.TTC" localSheetId="36">'S.27.01.{01,02,03,04,05,06}'!$C$1359:$F$1359</definedName>
    <definedName name="S.27.01.05.19.X" localSheetId="36">'S.27.01.{01,02,03,04,05,06}'!$C$1368:$F$1372</definedName>
    <definedName name="S.27.01.05.19.Y" localSheetId="36">'S.27.01.{01,02,03,04,05,06}'!$G$1360:$H$1367</definedName>
    <definedName name="S.27.01.05.19.Z" localSheetId="36">'S.27.01.{01,02,03,04,05,06}'!$A$1342:$A$1346</definedName>
    <definedName name="S.27.01.05.19.ZHI" localSheetId="36">'S.27.01.{01,02,03,04,05,06}'!$A$1346:$D$1346</definedName>
    <definedName name="S.27.01.05.20" localSheetId="36">'S.27.01.{01,02,03,04,05,06}'!$A$1406</definedName>
    <definedName name="S.27.01.05.20.TC" localSheetId="36">'S.27.01.{01,02,03,04,05,06}'!$A$1421</definedName>
    <definedName name="S.27.01.05.20.TD" localSheetId="36">'S.27.01.{01,02,03,04,05,06}'!$C$1426:$P$1459</definedName>
    <definedName name="S.27.01.05.20.TL" localSheetId="36">'S.27.01.{01,02,03,04,05,06}'!$A$1426:$A$1459</definedName>
    <definedName name="S.27.01.05.20.TLC" localSheetId="36">'S.27.01.{01,02,03,04,05,06}'!$B$1426:$B$1459</definedName>
    <definedName name="S.27.01.05.20.TT" localSheetId="36">'S.27.01.{01,02,03,04,05,06}'!$C$1423:$P$1424</definedName>
    <definedName name="S.27.01.05.20.TTC" localSheetId="36">'S.27.01.{01,02,03,04,05,06}'!$C$1425:$P$1425</definedName>
    <definedName name="S.27.01.05.20.X" localSheetId="36">'S.27.01.{01,02,03,04,05,06}'!$C$1460:$P$1465</definedName>
    <definedName name="S.27.01.05.20.Y" localSheetId="36">'S.27.01.{01,02,03,04,05,06}'!$Q$1426:$Q$1459</definedName>
    <definedName name="S.27.01.05.20.Z" localSheetId="36">'S.27.01.{01,02,03,04,05,06}'!$A$1407:$A$1411</definedName>
    <definedName name="S.27.01.05.20.ZHI" localSheetId="36">'S.27.01.{01,02,03,04,05,06}'!$A$1411:$D$1411</definedName>
    <definedName name="S.27.01.05.21" localSheetId="36">'S.27.01.{01,02,03,04,05,06}'!$A$1499</definedName>
    <definedName name="S.27.01.05.21.TC" localSheetId="36">'S.27.01.{01,02,03,04,05,06}'!$A$1514</definedName>
    <definedName name="S.27.01.05.21.TD" localSheetId="36">'S.27.01.{01,02,03,04,05,06}'!$C$1519:$L$1552</definedName>
    <definedName name="S.27.01.05.21.TL" localSheetId="36">'S.27.01.{01,02,03,04,05,06}'!$A$1519:$A$1552</definedName>
    <definedName name="S.27.01.05.21.TLC" localSheetId="36">'S.27.01.{01,02,03,04,05,06}'!$B$1519:$B$1552</definedName>
    <definedName name="S.27.01.05.21.TT" localSheetId="36">'S.27.01.{01,02,03,04,05,06}'!$C$1516:$L$1517</definedName>
    <definedName name="S.27.01.05.21.TTC" localSheetId="36">'S.27.01.{01,02,03,04,05,06}'!$C$1518:$L$1518</definedName>
    <definedName name="S.27.01.05.21.X" localSheetId="36">'S.27.01.{01,02,03,04,05,06}'!$C$1553:$L$1558</definedName>
    <definedName name="S.27.01.05.21.Y" localSheetId="36">'S.27.01.{01,02,03,04,05,06}'!$M$1519:$M$1552</definedName>
    <definedName name="S.27.01.05.21.Z" localSheetId="36">'S.27.01.{01,02,03,04,05,06}'!$A$1500:$A$1504</definedName>
    <definedName name="S.27.01.05.21.ZHI" localSheetId="36">'S.27.01.{01,02,03,04,05,06}'!$A$1504:$D$1504</definedName>
    <definedName name="S.27.01.05.22" localSheetId="36">'S.27.01.{01,02,03,04,05,06}'!$A$1592</definedName>
    <definedName name="S.27.01.05.22.TC" localSheetId="36">'S.27.01.{01,02,03,04,05,06}'!$A$1607</definedName>
    <definedName name="S.27.01.05.22.TD" localSheetId="36">'S.27.01.{01,02,03,04,05,06}'!$C$1612:$Q$1643</definedName>
    <definedName name="S.27.01.05.22.TL" localSheetId="36">'S.27.01.{01,02,03,04,05,06}'!$A$1612:$A$1643</definedName>
    <definedName name="S.27.01.05.22.TLC" localSheetId="36">'S.27.01.{01,02,03,04,05,06}'!$B$1612:$B$1643</definedName>
    <definedName name="S.27.01.05.22.TT" localSheetId="36">'S.27.01.{01,02,03,04,05,06}'!$C$1609:$Q$1610</definedName>
    <definedName name="S.27.01.05.22.TTC" localSheetId="36">'S.27.01.{01,02,03,04,05,06}'!$C$1611:$Q$1611</definedName>
    <definedName name="S.27.01.05.22.X" localSheetId="36">'S.27.01.{01,02,03,04,05,06}'!$C$1644:$Q$1649</definedName>
    <definedName name="S.27.01.05.22.Y" localSheetId="36">'S.27.01.{01,02,03,04,05,06}'!$R$1612:$R$1643</definedName>
    <definedName name="S.27.01.05.22.Z" localSheetId="36">'S.27.01.{01,02,03,04,05,06}'!$A$1593:$A$1597</definedName>
    <definedName name="S.27.01.05.22.ZHI" localSheetId="36">'S.27.01.{01,02,03,04,05,06}'!$A$1597:$D$1597</definedName>
    <definedName name="S.27.01.05.TC" localSheetId="36">'S.27.01.{01,02,03,04,05,06}'!$A$9</definedName>
    <definedName name="S.27.01.06" localSheetId="36">'S.27.01.{01,02,03,04,05,06}'!$A$6</definedName>
    <definedName name="S.27.01.06.01" localSheetId="36">'S.27.01.{01,02,03,04,05,06}'!$A$50</definedName>
    <definedName name="S.27.01.06.01.TD" localSheetId="36">'S.27.01.{01,02,03,04,05,06}'!$C$60:$E$87</definedName>
    <definedName name="S.27.01.06.01.TL" localSheetId="36">'S.27.01.{01,02,03,04,05,06}'!$A$60:$A$87</definedName>
    <definedName name="S.27.01.06.01.TLC" localSheetId="36">'S.27.01.{01,02,03,04,05,06}'!$B$60:$B$87</definedName>
    <definedName name="S.27.01.06.01.TT" localSheetId="36">'S.27.01.{01,02,03,04,05,06}'!$C$58:$E$58</definedName>
    <definedName name="S.27.01.06.01.TTC" localSheetId="36">'S.27.01.{01,02,03,04,05,06}'!$C$59:$E$59</definedName>
    <definedName name="S.27.01.06.01.X" localSheetId="36">'S.27.01.{01,02,03,04,05,06}'!$C$88:$E$92</definedName>
    <definedName name="S.27.01.06.01.Y" localSheetId="36">'S.27.01.{01,02,03,04,05,06}'!$F$60:$G$87</definedName>
    <definedName name="S.27.01.06.01.Z" localSheetId="36">'S.27.01.{01,02,03,04,05,06}'!$A$51:$A$56</definedName>
    <definedName name="S.27.01.06.01.ZHI" localSheetId="36">'S.27.01.{01,02,03,04,05,06}'!$A$56:$D$56</definedName>
    <definedName name="S.27.01.06.02" localSheetId="36">'S.27.01.{01,02,03,04,05,06}'!$A$138</definedName>
    <definedName name="S.27.01.06.02.TC" localSheetId="36">'S.27.01.{01,02,03,04,05,06}'!$A$147</definedName>
    <definedName name="S.27.01.06.02.TD" localSheetId="36">'S.27.01.{01,02,03,04,05,06}'!$C$151:$K$189</definedName>
    <definedName name="S.27.01.06.02.TL" localSheetId="36">'S.27.01.{01,02,03,04,05,06}'!$A$151:$A$189</definedName>
    <definedName name="S.27.01.06.02.TLC" localSheetId="36">'S.27.01.{01,02,03,04,05,06}'!$B$151:$B$189</definedName>
    <definedName name="S.27.01.06.02.TT" localSheetId="36">'S.27.01.{01,02,03,04,05,06}'!$C$149:$K$149</definedName>
    <definedName name="S.27.01.06.02.TTC" localSheetId="36">'S.27.01.{01,02,03,04,05,06}'!$C$150:$K$150</definedName>
    <definedName name="S.27.01.06.02.X" localSheetId="36">'S.27.01.{01,02,03,04,05,06}'!$C$190:$K$196</definedName>
    <definedName name="S.27.01.06.02.Y" localSheetId="36">'S.27.01.{01,02,03,04,05,06}'!$L$151:$M$189</definedName>
    <definedName name="S.27.01.06.02.Z" localSheetId="36">'S.27.01.{01,02,03,04,05,06}'!$A$139:$A$145</definedName>
    <definedName name="S.27.01.06.02.ZHI" localSheetId="36">'S.27.01.{01,02,03,04,05,06}'!$A$145:$D$145</definedName>
    <definedName name="S.27.01.06.03" localSheetId="36">'S.27.01.{01,02,03,04,05,06}'!$A$242</definedName>
    <definedName name="S.27.01.06.03.TC" localSheetId="36">'S.27.01.{01,02,03,04,05,06}'!$A$251</definedName>
    <definedName name="S.27.01.06.03.TD" localSheetId="36">'S.27.01.{01,02,03,04,05,06}'!$C$255:$J$293</definedName>
    <definedName name="S.27.01.06.03.TL" localSheetId="36">'S.27.01.{01,02,03,04,05,06}'!$A$255:$A$293</definedName>
    <definedName name="S.27.01.06.03.TLC" localSheetId="36">'S.27.01.{01,02,03,04,05,06}'!$B$255:$B$293</definedName>
    <definedName name="S.27.01.06.03.TT" localSheetId="36">'S.27.01.{01,02,03,04,05,06}'!$C$253:$J$253</definedName>
    <definedName name="S.27.01.06.03.TTC" localSheetId="36">'S.27.01.{01,02,03,04,05,06}'!$C$254:$J$254</definedName>
    <definedName name="S.27.01.06.03.X" localSheetId="36">'S.27.01.{01,02,03,04,05,06}'!$C$294:$J$299</definedName>
    <definedName name="S.27.01.06.03.Y" localSheetId="36">'S.27.01.{01,02,03,04,05,06}'!$K$255:$L$293</definedName>
    <definedName name="S.27.01.06.03.Z" localSheetId="36">'S.27.01.{01,02,03,04,05,06}'!$A$243:$A$249</definedName>
    <definedName name="S.27.01.06.03.ZHI" localSheetId="36">'S.27.01.{01,02,03,04,05,06}'!$A$249:$D$249</definedName>
    <definedName name="S.27.01.06.04" localSheetId="36">'S.27.01.{01,02,03,04,05,06}'!$A$345</definedName>
    <definedName name="S.27.01.06.04.TC" localSheetId="36">'S.27.01.{01,02,03,04,05,06}'!$A$354</definedName>
    <definedName name="S.27.01.06.04.TD" localSheetId="36">'S.27.01.{01,02,03,04,05,06}'!$C$358:$K$390</definedName>
    <definedName name="S.27.01.06.04.TL" localSheetId="36">'S.27.01.{01,02,03,04,05,06}'!$A$358:$A$390</definedName>
    <definedName name="S.27.01.06.04.TLC" localSheetId="36">'S.27.01.{01,02,03,04,05,06}'!$B$358:$B$390</definedName>
    <definedName name="S.27.01.06.04.TT" localSheetId="36">'S.27.01.{01,02,03,04,05,06}'!$C$356:$K$356</definedName>
    <definedName name="S.27.01.06.04.TTC" localSheetId="36">'S.27.01.{01,02,03,04,05,06}'!$C$357:$K$357</definedName>
    <definedName name="S.27.01.06.04.X" localSheetId="36">'S.27.01.{01,02,03,04,05,06}'!$C$391:$K$397</definedName>
    <definedName name="S.27.01.06.04.Y" localSheetId="36">'S.27.01.{01,02,03,04,05,06}'!$L$358:$M$390</definedName>
    <definedName name="S.27.01.06.04.Z" localSheetId="36">'S.27.01.{01,02,03,04,05,06}'!$A$346:$A$352</definedName>
    <definedName name="S.27.01.06.04.ZHI" localSheetId="36">'S.27.01.{01,02,03,04,05,06}'!$A$352:$D$352</definedName>
    <definedName name="S.27.01.06.05" localSheetId="36">'S.27.01.{01,02,03,04,05,06}'!$A$443</definedName>
    <definedName name="S.27.01.06.05.TC" localSheetId="36">'S.27.01.{01,02,03,04,05,06}'!$A$452</definedName>
    <definedName name="S.27.01.06.05.TD" localSheetId="36">'S.27.01.{01,02,03,04,05,06}'!$C$456:$K$483</definedName>
    <definedName name="S.27.01.06.05.TL" localSheetId="36">'S.27.01.{01,02,03,04,05,06}'!$A$456:$A$483</definedName>
    <definedName name="S.27.01.06.05.TLC" localSheetId="36">'S.27.01.{01,02,03,04,05,06}'!$B$456:$B$483</definedName>
    <definedName name="S.27.01.06.05.TT" localSheetId="36">'S.27.01.{01,02,03,04,05,06}'!$C$454:$K$454</definedName>
    <definedName name="S.27.01.06.05.TTC" localSheetId="36">'S.27.01.{01,02,03,04,05,06}'!$C$455:$K$455</definedName>
    <definedName name="S.27.01.06.05.X" localSheetId="36">'S.27.01.{01,02,03,04,05,06}'!$C$484:$K$490</definedName>
    <definedName name="S.27.01.06.05.Y" localSheetId="36">'S.27.01.{01,02,03,04,05,06}'!$L$456:$M$483</definedName>
    <definedName name="S.27.01.06.05.Z" localSheetId="36">'S.27.01.{01,02,03,04,05,06}'!$A$444:$A$450</definedName>
    <definedName name="S.27.01.06.05.ZHI" localSheetId="36">'S.27.01.{01,02,03,04,05,06}'!$A$450:$D$450</definedName>
    <definedName name="S.27.01.06.06" localSheetId="36">'S.27.01.{01,02,03,04,05,06}'!$A$536</definedName>
    <definedName name="S.27.01.06.06.TC" localSheetId="36">'S.27.01.{01,02,03,04,05,06}'!$A$545</definedName>
    <definedName name="S.27.01.06.06.TD" localSheetId="36">'S.27.01.{01,02,03,04,05,06}'!$C$549:$J$551</definedName>
    <definedName name="S.27.01.06.06.TL" localSheetId="36">'S.27.01.{01,02,03,04,05,06}'!$A$549:$A$551</definedName>
    <definedName name="S.27.01.06.06.TLC" localSheetId="36">'S.27.01.{01,02,03,04,05,06}'!$B$549:$B$551</definedName>
    <definedName name="S.27.01.06.06.TT" localSheetId="36">'S.27.01.{01,02,03,04,05,06}'!$C$547:$J$547</definedName>
    <definedName name="S.27.01.06.06.TTC" localSheetId="36">'S.27.01.{01,02,03,04,05,06}'!$C$548:$J$548</definedName>
    <definedName name="S.27.01.06.06.X" localSheetId="36">'S.27.01.{01,02,03,04,05,06}'!$C$552:$J$557</definedName>
    <definedName name="S.27.01.06.06.Y" localSheetId="36">'S.27.01.{01,02,03,04,05,06}'!$K$549:$K$551</definedName>
    <definedName name="S.27.01.06.06.Z" localSheetId="36">'S.27.01.{01,02,03,04,05,06}'!$A$537:$A$543</definedName>
    <definedName name="S.27.01.06.06.ZHI" localSheetId="36">'S.27.01.{01,02,03,04,05,06}'!$A$543:$D$543</definedName>
    <definedName name="S.27.01.06.07" localSheetId="36">'S.27.01.{01,02,03,04,05,06}'!$A$598</definedName>
    <definedName name="S.27.01.06.07.TC" localSheetId="36">'S.27.01.{01,02,03,04,05,06}'!$A$606</definedName>
    <definedName name="S.27.01.06.07.TD" localSheetId="36">'S.27.01.{01,02,03,04,05,06}'!$C$610:$G$610</definedName>
    <definedName name="S.27.01.06.07.TL" localSheetId="36">'S.27.01.{01,02,03,04,05,06}'!$A$610</definedName>
    <definedName name="S.27.01.06.07.TLC" localSheetId="36">'S.27.01.{01,02,03,04,05,06}'!$B$610</definedName>
    <definedName name="S.27.01.06.07.TT" localSheetId="36">'S.27.01.{01,02,03,04,05,06}'!$C$608:$G$608</definedName>
    <definedName name="S.27.01.06.07.TTC" localSheetId="36">'S.27.01.{01,02,03,04,05,06}'!$C$609:$G$609</definedName>
    <definedName name="S.27.01.06.07.X" localSheetId="36">'S.27.01.{01,02,03,04,05,06}'!$C$611:$G$616</definedName>
    <definedName name="S.27.01.06.07.Y" localSheetId="36">'S.27.01.{01,02,03,04,05,06}'!$H$610</definedName>
    <definedName name="S.27.01.06.07.Z" localSheetId="36">'S.27.01.{01,02,03,04,05,06}'!$A$599:$A$604</definedName>
    <definedName name="S.27.01.06.07.ZHI" localSheetId="36">'S.27.01.{01,02,03,04,05,06}'!$A$604:$D$604</definedName>
    <definedName name="S.27.01.06.08" localSheetId="36">'S.27.01.{01,02,03,04,05,06}'!$A$657</definedName>
    <definedName name="S.27.01.06.08.TC" localSheetId="36">'S.27.01.{01,02,03,04,05,06}'!$A$665</definedName>
    <definedName name="S.27.01.06.08.TD" localSheetId="36">'S.27.01.{01,02,03,04,05,06}'!$C$669:$H$669</definedName>
    <definedName name="S.27.01.06.08.TL" localSheetId="36">'S.27.01.{01,02,03,04,05,06}'!$A$669</definedName>
    <definedName name="S.27.01.06.08.TLC" localSheetId="36">'S.27.01.{01,02,03,04,05,06}'!$B$669</definedName>
    <definedName name="S.27.01.06.08.TT" localSheetId="36">'S.27.01.{01,02,03,04,05,06}'!$C$667:$H$667</definedName>
    <definedName name="S.27.01.06.08.TTC" localSheetId="36">'S.27.01.{01,02,03,04,05,06}'!$C$668:$H$668</definedName>
    <definedName name="S.27.01.06.08.X" localSheetId="36">'S.27.01.{01,02,03,04,05,06}'!$C$670:$H$674</definedName>
    <definedName name="S.27.01.06.08.Y" localSheetId="36">'S.27.01.{01,02,03,04,05,06}'!$I$669</definedName>
    <definedName name="S.27.01.06.08.Z" localSheetId="36">'S.27.01.{01,02,03,04,05,06}'!$A$658:$A$663</definedName>
    <definedName name="S.27.01.06.08.ZHI" localSheetId="36">'S.27.01.{01,02,03,04,05,06}'!$A$663:$D$663</definedName>
    <definedName name="S.27.01.06.09" localSheetId="36">'S.27.01.{01,02,03,04,05,06}'!$A$715</definedName>
    <definedName name="S.27.01.06.09.TC" localSheetId="36">'S.27.01.{01,02,03,04,05,06}'!$A$723</definedName>
    <definedName name="S.27.01.06.09.TD" localSheetId="36">'S.27.01.{01,02,03,04,05,06}'!$B$727:$H$727</definedName>
    <definedName name="S.27.01.06.09.TK" localSheetId="36">'S.27.01.{01,02,03,04,05,06}'!$A$725</definedName>
    <definedName name="S.27.01.06.09.TKC" localSheetId="36">'S.27.01.{01,02,03,04,05,06}'!$A$726</definedName>
    <definedName name="S.27.01.06.09.TT" localSheetId="36">'S.27.01.{01,02,03,04,05,06}'!$B$725:$H$725</definedName>
    <definedName name="S.27.01.06.09.TTC" localSheetId="36">'S.27.01.{01,02,03,04,05,06}'!$B$726:$H$726</definedName>
    <definedName name="S.27.01.06.09.X" localSheetId="36">'S.27.01.{01,02,03,04,05,06}'!$B$728:$H$733</definedName>
    <definedName name="S.27.01.06.09.Y" localSheetId="36">'S.27.01.{01,02,03,04,05,06}'!$A$728:$A$729</definedName>
    <definedName name="S.27.01.06.09.Z" localSheetId="36">'S.27.01.{01,02,03,04,05,06}'!$A$716:$A$721</definedName>
    <definedName name="S.27.01.06.09.ZHI" localSheetId="36">'S.27.01.{01,02,03,04,05,06}'!$A$721:$D$721</definedName>
    <definedName name="S.27.01.06.10" localSheetId="36">'S.27.01.{01,02,03,04,05,06}'!$A$774</definedName>
    <definedName name="S.27.01.06.10.TC" localSheetId="36">'S.27.01.{01,02,03,04,05,06}'!$A$782</definedName>
    <definedName name="S.27.01.06.10.TD" localSheetId="36">'S.27.01.{01,02,03,04,05,06}'!$B$786:$J$786</definedName>
    <definedName name="S.27.01.06.10.TK" localSheetId="36">'S.27.01.{01,02,03,04,05,06}'!$A$784</definedName>
    <definedName name="S.27.01.06.10.TKC" localSheetId="36">'S.27.01.{01,02,03,04,05,06}'!$A$785</definedName>
    <definedName name="S.27.01.06.10.TT" localSheetId="36">'S.27.01.{01,02,03,04,05,06}'!$B$784:$J$784</definedName>
    <definedName name="S.27.01.06.10.TTC" localSheetId="36">'S.27.01.{01,02,03,04,05,06}'!$B$785:$J$785</definedName>
    <definedName name="S.27.01.06.10.X" localSheetId="36">'S.27.01.{01,02,03,04,05,06}'!$B$787:$J$792</definedName>
    <definedName name="S.27.01.06.10.Y" localSheetId="36">'S.27.01.{01,02,03,04,05,06}'!$A$787:$A$788</definedName>
    <definedName name="S.27.01.06.10.Z" localSheetId="36">'S.27.01.{01,02,03,04,05,06}'!$A$775:$A$780</definedName>
    <definedName name="S.27.01.06.10.ZHI" localSheetId="36">'S.27.01.{01,02,03,04,05,06}'!$A$780:$D$780</definedName>
    <definedName name="S.27.01.06.11" localSheetId="36">'S.27.01.{01,02,03,04,05,06}'!$A$834</definedName>
    <definedName name="S.27.01.06.11.TC" localSheetId="36">'S.27.01.{01,02,03,04,05,06}'!$A$842</definedName>
    <definedName name="S.27.01.06.11.TD" localSheetId="36">'S.27.01.{01,02,03,04,05,06}'!$C$846:$E$848</definedName>
    <definedName name="S.27.01.06.11.TL" localSheetId="36">'S.27.01.{01,02,03,04,05,06}'!$A$846:$A$848</definedName>
    <definedName name="S.27.01.06.11.TLC" localSheetId="36">'S.27.01.{01,02,03,04,05,06}'!$B$846:$B$848</definedName>
    <definedName name="S.27.01.06.11.TT" localSheetId="36">'S.27.01.{01,02,03,04,05,06}'!$C$844:$E$844</definedName>
    <definedName name="S.27.01.06.11.TTC" localSheetId="36">'S.27.01.{01,02,03,04,05,06}'!$C$845:$E$845</definedName>
    <definedName name="S.27.01.06.11.X" localSheetId="36">'S.27.01.{01,02,03,04,05,06}'!$C$849:$E$854</definedName>
    <definedName name="S.27.01.06.11.Y" localSheetId="36">'S.27.01.{01,02,03,04,05,06}'!$F$846:$F$848</definedName>
    <definedName name="S.27.01.06.11.Z" localSheetId="36">'S.27.01.{01,02,03,04,05,06}'!$A$835:$A$840</definedName>
    <definedName name="S.27.01.06.11.ZHI" localSheetId="36">'S.27.01.{01,02,03,04,05,06}'!$A$840:$D$840</definedName>
    <definedName name="S.27.01.06.12" localSheetId="36">'S.27.01.{01,02,03,04,05,06}'!$A$895</definedName>
    <definedName name="S.27.01.06.12.TC" localSheetId="36">'S.27.01.{01,02,03,04,05,06}'!$A$903</definedName>
    <definedName name="S.27.01.06.12.TD" localSheetId="36">'S.27.01.{01,02,03,04,05,06}'!$C$907:$H$907</definedName>
    <definedName name="S.27.01.06.12.TL" localSheetId="36">'S.27.01.{01,02,03,04,05,06}'!$A$907</definedName>
    <definedName name="S.27.01.06.12.TLC" localSheetId="36">'S.27.01.{01,02,03,04,05,06}'!$B$907</definedName>
    <definedName name="S.27.01.06.12.TT" localSheetId="36">'S.27.01.{01,02,03,04,05,06}'!$C$905:$H$905</definedName>
    <definedName name="S.27.01.06.12.TTC" localSheetId="36">'S.27.01.{01,02,03,04,05,06}'!$C$906:$H$906</definedName>
    <definedName name="S.27.01.06.12.X" localSheetId="36">'S.27.01.{01,02,03,04,05,06}'!$C$908:$H$913</definedName>
    <definedName name="S.27.01.06.12.Z" localSheetId="36">'S.27.01.{01,02,03,04,05,06}'!$A$896:$A$901</definedName>
    <definedName name="S.27.01.06.12.ZHI" localSheetId="36">'S.27.01.{01,02,03,04,05,06}'!$A$901:$D$901</definedName>
    <definedName name="S.27.01.06.13" localSheetId="36">'S.27.01.{01,02,03,04,05,06}'!$A$959</definedName>
    <definedName name="S.27.01.06.13.TC" localSheetId="36">'S.27.01.{01,02,03,04,05,06}'!$A$968</definedName>
    <definedName name="S.27.01.06.13.TD" localSheetId="36">'S.27.01.{01,02,03,04,05,06}'!$C$972:$F$972</definedName>
    <definedName name="S.27.01.06.13.TL" localSheetId="36">'S.27.01.{01,02,03,04,05,06}'!$A$972</definedName>
    <definedName name="S.27.01.06.13.TLC" localSheetId="36">'S.27.01.{01,02,03,04,05,06}'!$B$972</definedName>
    <definedName name="S.27.01.06.13.TT" localSheetId="36">'S.27.01.{01,02,03,04,05,06}'!$C$970:$F$970</definedName>
    <definedName name="S.27.01.06.13.TTC" localSheetId="36">'S.27.01.{01,02,03,04,05,06}'!$C$971:$F$971</definedName>
    <definedName name="S.27.01.06.13.X" localSheetId="36">'S.27.01.{01,02,03,04,05,06}'!$C$973:$F$976</definedName>
    <definedName name="S.27.01.06.13.Y" localSheetId="36">'S.27.01.{01,02,03,04,05,06}'!$G$972</definedName>
    <definedName name="S.27.01.06.13.Z" localSheetId="36">'S.27.01.{01,02,03,04,05,06}'!$A$960:$A$966</definedName>
    <definedName name="S.27.01.06.13.ZHI" localSheetId="36">'S.27.01.{01,02,03,04,05,06}'!$A$966:$D$966</definedName>
    <definedName name="S.27.01.06.14" localSheetId="36">'S.27.01.{01,02,03,04,05,06}'!$A$1017</definedName>
    <definedName name="S.27.01.06.14.TC" localSheetId="36">'S.27.01.{01,02,03,04,05,06}'!$A$1025</definedName>
    <definedName name="S.27.01.06.14.TD" localSheetId="36">'S.27.01.{01,02,03,04,05,06}'!$C$1029:$I$1034</definedName>
    <definedName name="S.27.01.06.14.TL" localSheetId="36">'S.27.01.{01,02,03,04,05,06}'!$A$1029:$A$1034</definedName>
    <definedName name="S.27.01.06.14.TLC" localSheetId="36">'S.27.01.{01,02,03,04,05,06}'!$B$1029:$B$1034</definedName>
    <definedName name="S.27.01.06.14.TT" localSheetId="36">'S.27.01.{01,02,03,04,05,06}'!$C$1027:$I$1027</definedName>
    <definedName name="S.27.01.06.14.TTC" localSheetId="36">'S.27.01.{01,02,03,04,05,06}'!$C$1028:$I$1028</definedName>
    <definedName name="S.27.01.06.14.X" localSheetId="36">'S.27.01.{01,02,03,04,05,06}'!$C$1035:$I$1040</definedName>
    <definedName name="S.27.01.06.14.Y" localSheetId="36">'S.27.01.{01,02,03,04,05,06}'!$J$1029:$K$1034</definedName>
    <definedName name="S.27.01.06.14.Z" localSheetId="36">'S.27.01.{01,02,03,04,05,06}'!$A$1018:$A$1023</definedName>
    <definedName name="S.27.01.06.14.ZHI" localSheetId="36">'S.27.01.{01,02,03,04,05,06}'!$A$1023:$D$1023</definedName>
    <definedName name="S.27.01.06.15" localSheetId="36">'S.27.01.{01,02,03,04,05,06}'!$A$1091</definedName>
    <definedName name="S.27.01.06.15.TC" localSheetId="36">'S.27.01.{01,02,03,04,05,06}'!$A$1101</definedName>
    <definedName name="S.27.01.06.15.TD" localSheetId="36">'S.27.01.{01,02,03,04,05,06}'!$C$1105:$E$1107</definedName>
    <definedName name="S.27.01.06.15.TL" localSheetId="36">'S.27.01.{01,02,03,04,05,06}'!$A$1105:$A$1107</definedName>
    <definedName name="S.27.01.06.15.TLC" localSheetId="36">'S.27.01.{01,02,03,04,05,06}'!$B$1105:$B$1107</definedName>
    <definedName name="S.27.01.06.15.TT" localSheetId="36">'S.27.01.{01,02,03,04,05,06}'!$C$1103:$E$1103</definedName>
    <definedName name="S.27.01.06.15.TTC" localSheetId="36">'S.27.01.{01,02,03,04,05,06}'!$C$1104:$E$1104</definedName>
    <definedName name="S.27.01.06.15.X" localSheetId="36">'S.27.01.{01,02,03,04,05,06}'!$C$1108:$E$1111</definedName>
    <definedName name="S.27.01.06.15.Y" localSheetId="36">'S.27.01.{01,02,03,04,05,06}'!$F$1105:$F$1107</definedName>
    <definedName name="S.27.01.06.15.Z" localSheetId="36">'S.27.01.{01,02,03,04,05,06}'!$A$1092:$A$1099</definedName>
    <definedName name="S.27.01.06.15.ZHI" localSheetId="36">'S.27.01.{01,02,03,04,05,06}'!$A$1099:$D$1099</definedName>
    <definedName name="S.27.01.06.16" localSheetId="36">'S.27.01.{01,02,03,04,05,06}'!$A$1152</definedName>
    <definedName name="S.27.01.06.16.TC" localSheetId="36">'S.27.01.{01,02,03,04,05,06}'!$A$1160</definedName>
    <definedName name="S.27.01.06.16.TD" localSheetId="36">'S.27.01.{01,02,03,04,05,06}'!$C$1164:$H$1166</definedName>
    <definedName name="S.27.01.06.16.TL" localSheetId="36">'S.27.01.{01,02,03,04,05,06}'!$A$1164:$A$1166</definedName>
    <definedName name="S.27.01.06.16.TLC" localSheetId="36">'S.27.01.{01,02,03,04,05,06}'!$B$1164:$B$1166</definedName>
    <definedName name="S.27.01.06.16.TT" localSheetId="36">'S.27.01.{01,02,03,04,05,06}'!$C$1162:$H$1162</definedName>
    <definedName name="S.27.01.06.16.TTC" localSheetId="36">'S.27.01.{01,02,03,04,05,06}'!$C$1163:$H$1163</definedName>
    <definedName name="S.27.01.06.16.X" localSheetId="36">'S.27.01.{01,02,03,04,05,06}'!$C$1167:$H$1171</definedName>
    <definedName name="S.27.01.06.16.Y" localSheetId="36">'S.27.01.{01,02,03,04,05,06}'!$I$1164:$I$1166</definedName>
    <definedName name="S.27.01.06.16.Z" localSheetId="36">'S.27.01.{01,02,03,04,05,06}'!$A$1153:$A$1158</definedName>
    <definedName name="S.27.01.06.16.ZHI" localSheetId="36">'S.27.01.{01,02,03,04,05,06}'!$A$1158:$D$1158</definedName>
    <definedName name="S.27.01.06.17" localSheetId="36">'S.27.01.{01,02,03,04,05,06}'!$A$1217</definedName>
    <definedName name="S.27.01.06.17.TC" localSheetId="36">'S.27.01.{01,02,03,04,05,06}'!$A$1226</definedName>
    <definedName name="S.27.01.06.17.TD" localSheetId="36">'S.27.01.{01,02,03,04,05,06}'!$C$1230:$G$1230</definedName>
    <definedName name="S.27.01.06.17.TL" localSheetId="36">'S.27.01.{01,02,03,04,05,06}'!$A$1230</definedName>
    <definedName name="S.27.01.06.17.TLC" localSheetId="36">'S.27.01.{01,02,03,04,05,06}'!$B$1230</definedName>
    <definedName name="S.27.01.06.17.TT" localSheetId="36">'S.27.01.{01,02,03,04,05,06}'!$C$1228:$G$1228</definedName>
    <definedName name="S.27.01.06.17.TTC" localSheetId="36">'S.27.01.{01,02,03,04,05,06}'!$C$1229:$G$1229</definedName>
    <definedName name="S.27.01.06.17.X" localSheetId="36">'S.27.01.{01,02,03,04,05,06}'!$C$1231:$G$1236</definedName>
    <definedName name="S.27.01.06.17.Z" localSheetId="36">'S.27.01.{01,02,03,04,05,06}'!$A$1218:$A$1224</definedName>
    <definedName name="S.27.01.06.17.ZHI" localSheetId="36">'S.27.01.{01,02,03,04,05,06}'!$A$1224:$D$1224</definedName>
    <definedName name="S.27.01.06.18" localSheetId="36">'S.27.01.{01,02,03,04,05,06}'!$A$1287</definedName>
    <definedName name="S.27.01.06.18.TC" localSheetId="36">'S.27.01.{01,02,03,04,05,06}'!$A$1297</definedName>
    <definedName name="S.27.01.06.18.TD" localSheetId="36">'S.27.01.{01,02,03,04,05,06}'!$C$1301:$E$1303</definedName>
    <definedName name="S.27.01.06.18.TL" localSheetId="36">'S.27.01.{01,02,03,04,05,06}'!$A$1301:$A$1303</definedName>
    <definedName name="S.27.01.06.18.TLC" localSheetId="36">'S.27.01.{01,02,03,04,05,06}'!$B$1301:$B$1303</definedName>
    <definedName name="S.27.01.06.18.TT" localSheetId="36">'S.27.01.{01,02,03,04,05,06}'!$C$1299:$E$1299</definedName>
    <definedName name="S.27.01.06.18.TTC" localSheetId="36">'S.27.01.{01,02,03,04,05,06}'!$C$1300:$E$1300</definedName>
    <definedName name="S.27.01.06.18.X" localSheetId="36">'S.27.01.{01,02,03,04,05,06}'!$C$1304:$E$1307</definedName>
    <definedName name="S.27.01.06.18.Y" localSheetId="36">'S.27.01.{01,02,03,04,05,06}'!$F$1301:$F$1303</definedName>
    <definedName name="S.27.01.06.18.Z" localSheetId="36">'S.27.01.{01,02,03,04,05,06}'!$A$1288:$A$1295</definedName>
    <definedName name="S.27.01.06.18.ZHI" localSheetId="36">'S.27.01.{01,02,03,04,05,06}'!$A$1295:$D$1295</definedName>
    <definedName name="S.27.01.06.19" localSheetId="36">'S.27.01.{01,02,03,04,05,06}'!$A$1348</definedName>
    <definedName name="S.27.01.06.19.TC" localSheetId="36">'S.27.01.{01,02,03,04,05,06}'!$A$1356</definedName>
    <definedName name="S.27.01.06.19.TD" localSheetId="36">'S.27.01.{01,02,03,04,05,06}'!$C$1360:$F$1367</definedName>
    <definedName name="S.27.01.06.19.TL" localSheetId="36">'S.27.01.{01,02,03,04,05,06}'!$A$1360:$A$1367</definedName>
    <definedName name="S.27.01.06.19.TLC" localSheetId="36">'S.27.01.{01,02,03,04,05,06}'!$B$1360:$B$1367</definedName>
    <definedName name="S.27.01.06.19.TT" localSheetId="36">'S.27.01.{01,02,03,04,05,06}'!$C$1358:$F$1358</definedName>
    <definedName name="S.27.01.06.19.TTC" localSheetId="36">'S.27.01.{01,02,03,04,05,06}'!$C$1359:$F$1359</definedName>
    <definedName name="S.27.01.06.19.X" localSheetId="36">'S.27.01.{01,02,03,04,05,06}'!$C$1368:$F$1372</definedName>
    <definedName name="S.27.01.06.19.Y" localSheetId="36">'S.27.01.{01,02,03,04,05,06}'!$G$1360:$H$1367</definedName>
    <definedName name="S.27.01.06.19.Z" localSheetId="36">'S.27.01.{01,02,03,04,05,06}'!$A$1349:$A$1354</definedName>
    <definedName name="S.27.01.06.19.ZHI" localSheetId="36">'S.27.01.{01,02,03,04,05,06}'!$A$1354:$D$1354</definedName>
    <definedName name="S.27.01.06.20" localSheetId="36">'S.27.01.{01,02,03,04,05,06}'!$A$1413</definedName>
    <definedName name="S.27.01.06.20.TC" localSheetId="36">'S.27.01.{01,02,03,04,05,06}'!$A$1421</definedName>
    <definedName name="S.27.01.06.20.TD" localSheetId="36">'S.27.01.{01,02,03,04,05,06}'!$C$1426:$P$1459</definedName>
    <definedName name="S.27.01.06.20.TL" localSheetId="36">'S.27.01.{01,02,03,04,05,06}'!$A$1426:$A$1459</definedName>
    <definedName name="S.27.01.06.20.TLC" localSheetId="36">'S.27.01.{01,02,03,04,05,06}'!$B$1426:$B$1459</definedName>
    <definedName name="S.27.01.06.20.TT" localSheetId="36">'S.27.01.{01,02,03,04,05,06}'!$C$1423:$P$1424</definedName>
    <definedName name="S.27.01.06.20.TTC" localSheetId="36">'S.27.01.{01,02,03,04,05,06}'!$C$1425:$P$1425</definedName>
    <definedName name="S.27.01.06.20.X" localSheetId="36">'S.27.01.{01,02,03,04,05,06}'!$C$1460:$P$1465</definedName>
    <definedName name="S.27.01.06.20.Y" localSheetId="36">'S.27.01.{01,02,03,04,05,06}'!$Q$1426:$Q$1459</definedName>
    <definedName name="S.27.01.06.20.Z" localSheetId="36">'S.27.01.{01,02,03,04,05,06}'!$A$1414:$A$1419</definedName>
    <definedName name="S.27.01.06.20.ZHI" localSheetId="36">'S.27.01.{01,02,03,04,05,06}'!$A$1419:$D$1419</definedName>
    <definedName name="S.27.01.06.21" localSheetId="36">'S.27.01.{01,02,03,04,05,06}'!$A$1506</definedName>
    <definedName name="S.27.01.06.21.TC" localSheetId="36">'S.27.01.{01,02,03,04,05,06}'!$A$1514</definedName>
    <definedName name="S.27.01.06.21.TD" localSheetId="36">'S.27.01.{01,02,03,04,05,06}'!$C$1519:$L$1552</definedName>
    <definedName name="S.27.01.06.21.TL" localSheetId="36">'S.27.01.{01,02,03,04,05,06}'!$A$1519:$A$1552</definedName>
    <definedName name="S.27.01.06.21.TLC" localSheetId="36">'S.27.01.{01,02,03,04,05,06}'!$B$1519:$B$1552</definedName>
    <definedName name="S.27.01.06.21.TT" localSheetId="36">'S.27.01.{01,02,03,04,05,06}'!$C$1516:$L$1517</definedName>
    <definedName name="S.27.01.06.21.TTC" localSheetId="36">'S.27.01.{01,02,03,04,05,06}'!$C$1518:$L$1518</definedName>
    <definedName name="S.27.01.06.21.X" localSheetId="36">'S.27.01.{01,02,03,04,05,06}'!$C$1553:$L$1558</definedName>
    <definedName name="S.27.01.06.21.Y" localSheetId="36">'S.27.01.{01,02,03,04,05,06}'!$M$1519:$M$1552</definedName>
    <definedName name="S.27.01.06.21.Z" localSheetId="36">'S.27.01.{01,02,03,04,05,06}'!$A$1507:$A$1512</definedName>
    <definedName name="S.27.01.06.21.ZHI" localSheetId="36">'S.27.01.{01,02,03,04,05,06}'!$A$1512:$D$1512</definedName>
    <definedName name="S.27.01.06.22" localSheetId="36">'S.27.01.{01,02,03,04,05,06}'!$A$1599</definedName>
    <definedName name="S.27.01.06.22.TC" localSheetId="36">'S.27.01.{01,02,03,04,05,06}'!$A$1607</definedName>
    <definedName name="S.27.01.06.22.TD" localSheetId="36">'S.27.01.{01,02,03,04,05,06}'!$C$1612:$Q$1643</definedName>
    <definedName name="S.27.01.06.22.TL" localSheetId="36">'S.27.01.{01,02,03,04,05,06}'!$A$1612:$A$1643</definedName>
    <definedName name="S.27.01.06.22.TLC" localSheetId="36">'S.27.01.{01,02,03,04,05,06}'!$B$1612:$B$1643</definedName>
    <definedName name="S.27.01.06.22.TT" localSheetId="36">'S.27.01.{01,02,03,04,05,06}'!$C$1609:$Q$1610</definedName>
    <definedName name="S.27.01.06.22.TTC" localSheetId="36">'S.27.01.{01,02,03,04,05,06}'!$C$1611:$Q$1611</definedName>
    <definedName name="S.27.01.06.22.X" localSheetId="36">'S.27.01.{01,02,03,04,05,06}'!$C$1644:$Q$1649</definedName>
    <definedName name="S.27.01.06.22.Y" localSheetId="36">'S.27.01.{01,02,03,04,05,06}'!$R$1612:$R$1643</definedName>
    <definedName name="S.27.01.06.22.Z" localSheetId="36">'S.27.01.{01,02,03,04,05,06}'!$A$1600:$A$1605</definedName>
    <definedName name="S.27.01.06.22.ZHI" localSheetId="36">'S.27.01.{01,02,03,04,05,06}'!$A$1605:$D$1605</definedName>
    <definedName name="S.27.01.06.TC" localSheetId="36">'S.27.01.{01,02,03,04,05,06}'!$A$9</definedName>
    <definedName name="S.28.01.01" localSheetId="37">S.28.01.01!$A$1</definedName>
    <definedName name="S.28.01.01.01" localSheetId="37">S.28.01.01!$A$6</definedName>
    <definedName name="S.28.01.01.01.TC" localSheetId="37">S.28.01.01!$A$8</definedName>
    <definedName name="S.28.01.01.01.TD" localSheetId="37">S.28.01.01!$C$11</definedName>
    <definedName name="S.28.01.01.01.TL" localSheetId="37">S.28.01.01!$A$11</definedName>
    <definedName name="S.28.01.01.01.TLC" localSheetId="37">S.28.01.01!$B$11</definedName>
    <definedName name="S.28.01.01.01.TT" localSheetId="37">S.28.01.01!$C$9</definedName>
    <definedName name="S.28.01.01.01.TTC" localSheetId="37">S.28.01.01!$C$10</definedName>
    <definedName name="S.28.01.01.01.Y" localSheetId="37">S.28.01.01!$D$11:$I$11</definedName>
    <definedName name="S.28.01.01.02" localSheetId="37">S.28.01.01!$A$13</definedName>
    <definedName name="S.28.01.01.02.TC" localSheetId="37">S.28.01.01!$A$18</definedName>
    <definedName name="S.28.01.01.02.TD" localSheetId="37">S.28.01.01!$C$22:$D$37</definedName>
    <definedName name="S.28.01.01.02.TL" localSheetId="37">S.28.01.01!$A$22:$A$37</definedName>
    <definedName name="S.28.01.01.02.TLC" localSheetId="37">S.28.01.01!$B$22:$B$37</definedName>
    <definedName name="S.28.01.01.02.TT" localSheetId="37">S.28.01.01!$C$20:$D$20</definedName>
    <definedName name="S.28.01.01.02.TTC" localSheetId="37">S.28.01.01!$C$21:$D$21</definedName>
    <definedName name="S.28.01.01.02.X" localSheetId="37">S.28.01.01!$C$38:$D$44</definedName>
    <definedName name="S.28.01.01.02.Y" localSheetId="37">S.28.01.01!$E$22:$E$37</definedName>
    <definedName name="S.28.01.01.02.Z" localSheetId="37">S.28.01.01!$A$14:$A$16</definedName>
    <definedName name="S.28.01.01.03" localSheetId="37">S.28.01.01!$A$46</definedName>
    <definedName name="S.28.01.01.03.TD" localSheetId="37">S.28.01.01!$C$50</definedName>
    <definedName name="S.28.01.01.03.TL" localSheetId="37">S.28.01.01!$A$50</definedName>
    <definedName name="S.28.01.01.03.TLC" localSheetId="37">S.28.01.01!$B$50</definedName>
    <definedName name="S.28.01.01.03.TT" localSheetId="37">S.28.01.01!$C$48</definedName>
    <definedName name="S.28.01.01.03.TTC" localSheetId="37">S.28.01.01!$C$49</definedName>
    <definedName name="S.28.01.01.03.Y" localSheetId="37">S.28.01.01!$D$50:$I$50</definedName>
    <definedName name="S.28.01.01.04" localSheetId="37">S.28.01.01!$A$52</definedName>
    <definedName name="S.28.01.01.04.TD" localSheetId="37">S.28.01.01!$C$59:$D$63</definedName>
    <definedName name="S.28.01.01.04.TL" localSheetId="37">S.28.01.01!$A$59:$A$63</definedName>
    <definedName name="S.28.01.01.04.TLC" localSheetId="37">S.28.01.01!$B$59:$B$63</definedName>
    <definedName name="S.28.01.01.04.TT" localSheetId="37">S.28.01.01!$C$57:$D$57</definedName>
    <definedName name="S.28.01.01.04.TTC" localSheetId="37">S.28.01.01!$C$58:$D$58</definedName>
    <definedName name="S.28.01.01.04.X" localSheetId="37">S.28.01.01!$C$64:$D$68</definedName>
    <definedName name="S.28.01.01.04.Y" localSheetId="37">S.28.01.01!$E$59:$E$63</definedName>
    <definedName name="S.28.01.01.04.Z" localSheetId="37">S.28.01.01!$A$53:$A$55</definedName>
    <definedName name="S.28.01.01.05" localSheetId="37">S.28.01.01!$A$70</definedName>
    <definedName name="S.28.01.01.05.TC" localSheetId="37">S.28.01.01!$A$75</definedName>
    <definedName name="S.28.01.01.05.TD" localSheetId="37">S.28.01.01!$C$78:$C$84</definedName>
    <definedName name="S.28.01.01.05.TL" localSheetId="37">S.28.01.01!$A$78:$A$84</definedName>
    <definedName name="S.28.01.01.05.TLC" localSheetId="37">S.28.01.01!$B$78:$B$84</definedName>
    <definedName name="S.28.01.01.05.TTC" localSheetId="37">S.28.01.01!$C$77</definedName>
    <definedName name="S.28.01.01.05.Y" localSheetId="37">S.28.01.01!$D$78:$F$84</definedName>
    <definedName name="S.28.01.01.05.Z" localSheetId="37">S.28.01.01!$A$71:$A$73</definedName>
    <definedName name="S.28.01.01.TC" localSheetId="37">S.28.01.01!$A$4</definedName>
    <definedName name="S.28.02.01" localSheetId="38">S.28.02.01!$A$1</definedName>
    <definedName name="S.28.02.01.01" localSheetId="38">S.28.02.01!$A$6</definedName>
    <definedName name="S.28.02.01.01.TC" localSheetId="38">S.28.02.01!$A$8</definedName>
    <definedName name="S.28.02.01.01.TD" localSheetId="38">S.28.02.01!$C$13:$D$13</definedName>
    <definedName name="S.28.02.01.01.TL" localSheetId="38">S.28.02.01!$A$13</definedName>
    <definedName name="S.28.02.01.01.TLC" localSheetId="38">S.28.02.01!$B$13</definedName>
    <definedName name="S.28.02.01.01.TT" localSheetId="38">S.28.02.01!$C$10:$D$11</definedName>
    <definedName name="S.28.02.01.01.TTC" localSheetId="38">S.28.02.01!$C$12:$D$12</definedName>
    <definedName name="S.28.02.01.01.X" localSheetId="38">S.28.02.01!$C$14:$D$14</definedName>
    <definedName name="S.28.02.01.01.Y" localSheetId="38">S.28.02.01!$E$13:$I$13</definedName>
    <definedName name="S.28.02.01.02" localSheetId="38">S.28.02.01!$A$16</definedName>
    <definedName name="S.28.02.01.02.TC" localSheetId="38">S.28.02.01!$A$20</definedName>
    <definedName name="S.28.02.01.02.TD" localSheetId="38">S.28.02.01!$C$25:$F$40</definedName>
    <definedName name="S.28.02.01.02.TL" localSheetId="38">S.28.02.01!$A$25:$A$40</definedName>
    <definedName name="S.28.02.01.02.TLC" localSheetId="38">S.28.02.01!$B$25:$B$40</definedName>
    <definedName name="S.28.02.01.02.TT" localSheetId="38">S.28.02.01!$C$22:$F$23</definedName>
    <definedName name="S.28.02.01.02.TTC" localSheetId="38">S.28.02.01!$C$24:$F$24</definedName>
    <definedName name="S.28.02.01.02.X" localSheetId="38">S.28.02.01!$C$41:$F$49</definedName>
    <definedName name="S.28.02.01.02.Y" localSheetId="38">S.28.02.01!$G$25:$G$40</definedName>
    <definedName name="S.28.02.01.02.Z" localSheetId="38">S.28.02.01!$A$17:$A$18</definedName>
    <definedName name="S.28.02.01.03" localSheetId="38">S.28.02.01!$A$51</definedName>
    <definedName name="S.28.02.01.03.TD" localSheetId="38">S.28.02.01!$C$56:$D$56</definedName>
    <definedName name="S.28.02.01.03.TL" localSheetId="38">S.28.02.01!$A$56</definedName>
    <definedName name="S.28.02.01.03.TLC" localSheetId="38">S.28.02.01!$B$56</definedName>
    <definedName name="S.28.02.01.03.TT" localSheetId="38">S.28.02.01!$C$53:$D$54</definedName>
    <definedName name="S.28.02.01.03.TTC" localSheetId="38">S.28.02.01!$C$55:$D$55</definedName>
    <definedName name="S.28.02.01.03.X" localSheetId="38">S.28.02.01!$C$57:$D$57</definedName>
    <definedName name="S.28.02.01.03.Y" localSheetId="38">S.28.02.01!$E$56:$I$56</definedName>
    <definedName name="S.28.02.01.04" localSheetId="38">S.28.02.01!$A$58</definedName>
    <definedName name="S.28.02.01.04.TD" localSheetId="38">S.28.02.01!$C$65:$F$69</definedName>
    <definedName name="S.28.02.01.04.TL" localSheetId="38">S.28.02.01!$A$65:$A$69</definedName>
    <definedName name="S.28.02.01.04.TLC" localSheetId="38">S.28.02.01!$B$65:$B$69</definedName>
    <definedName name="S.28.02.01.04.TT" localSheetId="38">S.28.02.01!$C$62:$F$63</definedName>
    <definedName name="S.28.02.01.04.TTC" localSheetId="38">S.28.02.01!$C$64:$F$64</definedName>
    <definedName name="S.28.02.01.04.X" localSheetId="38">S.28.02.01!$C$70:$F$75</definedName>
    <definedName name="S.28.02.01.04.Y" localSheetId="38">S.28.02.01!$G$65:$G$69</definedName>
    <definedName name="S.28.02.01.04.Z" localSheetId="38">S.28.02.01!$A$59:$A$60</definedName>
    <definedName name="S.28.02.01.05" localSheetId="38">S.28.02.01!$A$77</definedName>
    <definedName name="S.28.02.01.05.TC" localSheetId="38">S.28.02.01!$A$82</definedName>
    <definedName name="S.28.02.01.05.TD" localSheetId="38">S.28.02.01!$C$85:$C$91</definedName>
    <definedName name="S.28.02.01.05.TL" localSheetId="38">S.28.02.01!$A$85:$A$91</definedName>
    <definedName name="S.28.02.01.05.TLC" localSheetId="38">S.28.02.01!$B$85:$B$91</definedName>
    <definedName name="S.28.02.01.05.TTC" localSheetId="38">S.28.02.01!$C$84</definedName>
    <definedName name="S.28.02.01.05.Y" localSheetId="38">S.28.02.01!$D$85:$F$91</definedName>
    <definedName name="S.28.02.01.05.Z" localSheetId="38">S.28.02.01!$A$78:$A$80</definedName>
    <definedName name="S.28.02.01.06" localSheetId="38">S.28.02.01!$A$93</definedName>
    <definedName name="S.28.02.01.06.TC" localSheetId="38">S.28.02.01!$A$97</definedName>
    <definedName name="S.28.02.01.06.TD" localSheetId="38">S.28.02.01!$C$101:$D$107</definedName>
    <definedName name="S.28.02.01.06.TL" localSheetId="38">S.28.02.01!$A$101:$A$107</definedName>
    <definedName name="S.28.02.01.06.TLC" localSheetId="38">S.28.02.01!$B$101:$B$107</definedName>
    <definedName name="S.28.02.01.06.TT" localSheetId="38">S.28.02.01!$C$99:$D$99</definedName>
    <definedName name="S.28.02.01.06.TTC" localSheetId="38">S.28.02.01!$C$100:$D$100</definedName>
    <definedName name="S.28.02.01.06.X" localSheetId="38">S.28.02.01!$C$108:$D$108</definedName>
    <definedName name="S.28.02.01.06.Y" localSheetId="38">S.28.02.01!$E$101:$G$107</definedName>
    <definedName name="S.28.02.01.06.Z" localSheetId="38">S.28.02.01!$A$94:$A$95</definedName>
    <definedName name="S.28.02.01.TC" localSheetId="38">S.28.02.01!$A$4</definedName>
    <definedName name="S.32.01.02" localSheetId="39">S.32.01.02!$A$1</definedName>
    <definedName name="S.32.01.02.01" localSheetId="39">S.32.01.02!$A$6</definedName>
    <definedName name="S.32.01.02.01.TC" localSheetId="39">S.32.01.02!$A$4</definedName>
    <definedName name="S.32.01.02.01.TD" localSheetId="39">S.32.01.02!$B$10:$X$10</definedName>
    <definedName name="S.32.01.02.01.TK" localSheetId="39">S.32.01.02!$A$8</definedName>
    <definedName name="S.32.01.02.01.TKC" localSheetId="39">S.32.01.02!$A$9</definedName>
    <definedName name="S.32.01.02.01.TT" localSheetId="39">S.32.01.02!$B$8:$X$8</definedName>
    <definedName name="S.32.01.02.01.TTC" localSheetId="39">S.32.01.02!$B$9:$X$9</definedName>
    <definedName name="S.32.01.02.01.X" localSheetId="39">S.32.01.02!$B$11:$X$16</definedName>
    <definedName name="S.32.01.02.01.Y" localSheetId="39">S.32.01.02!$A$11:$A$12</definedName>
    <definedName name="S.32.01.02.TC" localSheetId="39">S.32.01.02!$A$4</definedName>
    <definedName name="S.33.01.01" localSheetId="40">S.33.01.01!$A$1</definedName>
    <definedName name="S.33.01.01.01" localSheetId="40">S.33.01.01!$A$6</definedName>
    <definedName name="S.33.01.01.01.TC" localSheetId="40">S.33.01.01!$A$12</definedName>
    <definedName name="S.33.01.01.01.TD" localSheetId="40">S.33.01.01!$D$17:$V$17</definedName>
    <definedName name="S.33.01.01.01.TK" localSheetId="40">S.33.01.01!$A$14:$C$15</definedName>
    <definedName name="S.33.01.01.01.TKC" localSheetId="40">S.33.01.01!$A$16:$C$16</definedName>
    <definedName name="S.33.01.01.01.TT" localSheetId="40">S.33.01.01!$D$14:$V$15</definedName>
    <definedName name="S.33.01.01.01.TTC" localSheetId="40">S.33.01.01!$D$16:$V$16</definedName>
    <definedName name="S.33.01.01.01.X" localSheetId="40">S.33.01.01!$D$18:$V$21</definedName>
    <definedName name="S.33.01.01.01.Y" localSheetId="40">S.33.01.01!$A$18:$C$19</definedName>
    <definedName name="S.33.01.01.01.YHI" localSheetId="40">S.33.01.01!$B$14:$B$20</definedName>
    <definedName name="S.33.01.01.01.Z" localSheetId="40">S.33.01.01!$A$7:$A$10</definedName>
    <definedName name="S.33.01.01.02" localSheetId="40">S.33.01.01!$A$23</definedName>
    <definedName name="S.33.01.01.02.TC" localSheetId="40">S.33.01.01!$A$29</definedName>
    <definedName name="S.33.01.01.02.TD" localSheetId="40">S.33.01.01!$B$33:$E$33</definedName>
    <definedName name="S.33.01.01.02.TK" localSheetId="40">S.33.01.01!$A$31</definedName>
    <definedName name="S.33.01.01.02.TKC" localSheetId="40">S.33.01.01!$A$32</definedName>
    <definedName name="S.33.01.01.02.TT" localSheetId="40">S.33.01.01!$B$31:$E$31</definedName>
    <definedName name="S.33.01.01.02.TTC" localSheetId="40">S.33.01.01!$B$32:$E$32</definedName>
    <definedName name="S.33.01.01.02.X" localSheetId="40">S.33.01.01!$B$34:$E$35</definedName>
    <definedName name="S.33.01.01.02.Y" localSheetId="40">S.33.01.01!$A$34:$A$35</definedName>
    <definedName name="S.33.01.01.02.Z" localSheetId="40">S.33.01.01!$A$24:$A$27</definedName>
    <definedName name="S.33.01.01.TC" localSheetId="40">S.33.01.01!$A$4</definedName>
    <definedName name="S.34.01.01" localSheetId="41">S.34.01.01!$A$1</definedName>
    <definedName name="S.34.01.01.01" localSheetId="41">S.34.01.01!$A$6</definedName>
    <definedName name="S.34.01.01.01.TC" localSheetId="41">S.34.01.01!$A$4</definedName>
    <definedName name="S.34.01.01.01.TD" localSheetId="41">S.34.01.01!$B$13:$G$13</definedName>
    <definedName name="S.34.01.01.01.TK" localSheetId="41">S.34.01.01!$A$11</definedName>
    <definedName name="S.34.01.01.01.TKC" localSheetId="41">S.34.01.01!$A$12</definedName>
    <definedName name="S.34.01.01.01.TT" localSheetId="41">S.34.01.01!$B$11:$G$11</definedName>
    <definedName name="S.34.01.01.01.TTC" localSheetId="41">S.34.01.01!$B$12:$G$12</definedName>
    <definedName name="S.34.01.01.01.X" localSheetId="41">S.34.01.01!$B$14:$G$15</definedName>
    <definedName name="S.34.01.01.01.Y" localSheetId="41">S.34.01.01!$A$14:$A$15</definedName>
    <definedName name="S.34.01.01.01.Z" localSheetId="41">S.34.01.01!$A$7:$A$9</definedName>
    <definedName name="S.34.01.01.TC" localSheetId="41">S.34.01.01!$A$4</definedName>
    <definedName name="S.35.01.01" localSheetId="42">S.35.01.01!$A$1</definedName>
    <definedName name="S.35.01.01.01" localSheetId="42">S.35.01.01!$A$6</definedName>
    <definedName name="S.35.01.01.01.TC" localSheetId="42">S.35.01.01!$A$4</definedName>
    <definedName name="S.35.01.01.01.TD" localSheetId="42">S.35.01.01!$B$13:$S$13</definedName>
    <definedName name="S.35.01.01.01.TK" localSheetId="42">S.35.01.01!$A$10</definedName>
    <definedName name="S.35.01.01.01.TKC" localSheetId="42">S.35.01.01!$A$12</definedName>
    <definedName name="S.35.01.01.01.TT" localSheetId="42">S.35.01.01!$B$10:$S$11</definedName>
    <definedName name="S.35.01.01.01.TTC" localSheetId="42">S.35.01.01!$B$12:$S$12</definedName>
    <definedName name="S.35.01.01.01.X" localSheetId="42">S.35.01.01!$B$14:$S$18</definedName>
    <definedName name="S.35.01.01.01.Y" localSheetId="42">S.35.01.01!$A$14:$A$15</definedName>
    <definedName name="S.35.01.01.01.Z" localSheetId="42">S.35.01.01!$A$7:$A$8</definedName>
    <definedName name="S.35.01.01.TC" localSheetId="42">S.35.01.01!$A$4</definedName>
  </definedNames>
  <calcPr calcId="152511"/>
</workbook>
</file>

<file path=xl/calcChain.xml><?xml version="1.0" encoding="utf-8"?>
<calcChain xmlns="http://schemas.openxmlformats.org/spreadsheetml/2006/main">
  <c r="A15" i="332" l="1"/>
  <c r="A14" i="332"/>
  <c r="A13" i="332"/>
  <c r="A12" i="332"/>
  <c r="A11" i="332"/>
  <c r="B3" i="365" l="1"/>
  <c r="B2" i="365"/>
  <c r="B3" i="366"/>
  <c r="B2" i="366"/>
  <c r="A45" i="332" l="1"/>
  <c r="A44" i="332"/>
  <c r="A41" i="332"/>
  <c r="A43" i="332"/>
  <c r="A42" i="332"/>
  <c r="A40" i="332"/>
  <c r="A39" i="332"/>
  <c r="A38" i="332"/>
  <c r="A37" i="332"/>
  <c r="A36" i="332"/>
  <c r="A35" i="332"/>
  <c r="A34" i="332"/>
  <c r="B6" i="364"/>
  <c r="B5" i="364"/>
  <c r="B4" i="364"/>
  <c r="B3" i="364"/>
  <c r="A25" i="332" l="1"/>
  <c r="B1" i="432" l="1"/>
  <c r="B1" i="431"/>
  <c r="B6" i="229" l="1"/>
  <c r="B5" i="229"/>
  <c r="B4" i="229"/>
  <c r="B3" i="229"/>
  <c r="B6" i="231"/>
  <c r="B5" i="231"/>
  <c r="B4" i="231"/>
  <c r="B3" i="231"/>
  <c r="B5" i="227"/>
  <c r="B6" i="227"/>
  <c r="B4" i="227"/>
  <c r="B3" i="227"/>
  <c r="B6" i="225"/>
  <c r="B5" i="225"/>
  <c r="B4" i="225"/>
  <c r="B3" i="225"/>
  <c r="B6" i="223"/>
  <c r="B5" i="223"/>
  <c r="B4" i="223"/>
  <c r="B3" i="223"/>
  <c r="B6" i="221"/>
  <c r="B5" i="221"/>
  <c r="B4" i="221"/>
  <c r="B3" i="221"/>
  <c r="B6" i="219"/>
  <c r="B5" i="219"/>
  <c r="B4" i="219"/>
  <c r="B3" i="219"/>
  <c r="B4" i="319"/>
  <c r="B3" i="319"/>
  <c r="B2" i="319"/>
  <c r="B1" i="319"/>
  <c r="A87" i="332" l="1"/>
  <c r="A86" i="332"/>
  <c r="A85" i="332"/>
  <c r="A84" i="332"/>
  <c r="A83" i="332"/>
  <c r="A82" i="332"/>
  <c r="A81" i="332"/>
  <c r="A80" i="332"/>
  <c r="A79" i="332"/>
  <c r="A78" i="332"/>
  <c r="A77" i="332"/>
  <c r="A76" i="332"/>
  <c r="A75" i="332"/>
  <c r="A74" i="332"/>
  <c r="A73" i="332"/>
  <c r="A72" i="332"/>
  <c r="A71" i="332"/>
  <c r="A70" i="332"/>
  <c r="A69" i="332"/>
  <c r="A68" i="332"/>
  <c r="A67" i="332"/>
  <c r="A66" i="332"/>
  <c r="A65" i="332"/>
  <c r="A64" i="332"/>
  <c r="A63" i="332"/>
  <c r="A62" i="332"/>
  <c r="A61" i="332"/>
  <c r="A60" i="332"/>
  <c r="A59" i="332"/>
  <c r="A58" i="332"/>
  <c r="A57" i="332"/>
  <c r="A56" i="332"/>
  <c r="A55" i="332"/>
  <c r="A54" i="332"/>
  <c r="A53" i="332"/>
  <c r="A52" i="332"/>
  <c r="A51" i="332"/>
  <c r="A50" i="332"/>
  <c r="A49" i="332"/>
  <c r="A48" i="332"/>
  <c r="A47" i="332"/>
  <c r="A46" i="332"/>
  <c r="A31" i="332"/>
  <c r="A32" i="332"/>
  <c r="A33" i="332"/>
  <c r="A30" i="332"/>
  <c r="B1" i="370"/>
  <c r="B1" i="369"/>
  <c r="B1" i="368"/>
  <c r="B1" i="367"/>
  <c r="B1" i="38"/>
  <c r="B1" i="37"/>
  <c r="B2" i="229"/>
  <c r="B1" i="229"/>
  <c r="B2" i="231"/>
  <c r="B1" i="231"/>
  <c r="B1" i="227"/>
  <c r="B2" i="227"/>
  <c r="B1" i="225"/>
  <c r="B2" i="225"/>
  <c r="B1" i="223"/>
  <c r="B2" i="223"/>
  <c r="B2" i="221"/>
  <c r="B1" i="221"/>
  <c r="B2" i="219"/>
  <c r="B1" i="219"/>
  <c r="B1" i="366"/>
  <c r="B1" i="365"/>
  <c r="B2" i="364"/>
  <c r="B1" i="364"/>
  <c r="B1" i="24"/>
  <c r="B1" i="147"/>
  <c r="B1" i="116"/>
  <c r="B1" i="67"/>
  <c r="B1" i="74"/>
  <c r="B1" i="47"/>
  <c r="B1" i="73"/>
  <c r="B1" i="41"/>
  <c r="B1" i="363"/>
  <c r="B1" i="362"/>
  <c r="B1" i="361"/>
  <c r="B1" i="360"/>
  <c r="B1" i="16"/>
  <c r="B2" i="292"/>
  <c r="B1" i="292"/>
  <c r="B2" i="12"/>
  <c r="B1" i="12"/>
  <c r="B1" i="348"/>
  <c r="B1" i="347"/>
  <c r="B1" i="346"/>
  <c r="B1" i="345"/>
  <c r="B1" i="344"/>
  <c r="B1" i="343"/>
  <c r="B24" i="361" l="1"/>
  <c r="A24" i="361"/>
  <c r="A93" i="332" l="1"/>
  <c r="A92" i="332"/>
  <c r="A91" i="332"/>
  <c r="A90" i="332"/>
  <c r="A89" i="332"/>
  <c r="A88" i="332"/>
  <c r="A29" i="332"/>
  <c r="A28" i="332"/>
  <c r="A27" i="332"/>
  <c r="A26" i="332"/>
  <c r="A24" i="332"/>
  <c r="A23" i="332"/>
  <c r="A22" i="332"/>
  <c r="A21" i="332"/>
  <c r="A20" i="332"/>
  <c r="A19" i="332"/>
  <c r="A18" i="332"/>
  <c r="A17" i="332"/>
  <c r="A16" i="332"/>
  <c r="A10" i="332"/>
  <c r="A9" i="332"/>
  <c r="A8" i="332"/>
  <c r="A7" i="332"/>
  <c r="A6" i="332"/>
  <c r="A5" i="332"/>
</calcChain>
</file>

<file path=xl/sharedStrings.xml><?xml version="1.0" encoding="utf-8"?>
<sst xmlns="http://schemas.openxmlformats.org/spreadsheetml/2006/main" count="23445" uniqueCount="5942">
  <si>
    <t>D1</t>
  </si>
  <si>
    <t>Portfolio</t>
  </si>
  <si>
    <t>Fund number</t>
  </si>
  <si>
    <t>Asset held in unit linked and index linked funds (Y/N)</t>
  </si>
  <si>
    <t>ID Code</t>
  </si>
  <si>
    <t>Asset pledged as collateral</t>
  </si>
  <si>
    <t>Issuer Name</t>
  </si>
  <si>
    <t>Issuer Sector</t>
  </si>
  <si>
    <t>Issuer Country</t>
  </si>
  <si>
    <t>Country of custody</t>
  </si>
  <si>
    <t>Currency (ISO code)</t>
  </si>
  <si>
    <t>CIC</t>
  </si>
  <si>
    <t>Participation</t>
  </si>
  <si>
    <t>External rating</t>
  </si>
  <si>
    <t>Rating agency</t>
  </si>
  <si>
    <t>Duration</t>
  </si>
  <si>
    <t>Quantity</t>
  </si>
  <si>
    <t>Unit SII price</t>
  </si>
  <si>
    <t>Valuation method SII</t>
  </si>
  <si>
    <t>Acquisition price</t>
  </si>
  <si>
    <t>Total SII amount</t>
  </si>
  <si>
    <t>Maturity date</t>
  </si>
  <si>
    <t>Accrued interest</t>
  </si>
  <si>
    <t>A1</t>
  </si>
  <si>
    <t>A2</t>
  </si>
  <si>
    <t>A3</t>
  </si>
  <si>
    <t>A4</t>
  </si>
  <si>
    <t>A5</t>
  </si>
  <si>
    <t>A6</t>
  </si>
  <si>
    <t>A7</t>
  </si>
  <si>
    <t>A8</t>
  </si>
  <si>
    <t>A9</t>
  </si>
  <si>
    <t>A10</t>
  </si>
  <si>
    <t>A11</t>
  </si>
  <si>
    <t>A12</t>
  </si>
  <si>
    <t>A13</t>
  </si>
  <si>
    <t>A15</t>
  </si>
  <si>
    <t>A16</t>
  </si>
  <si>
    <t>A17</t>
  </si>
  <si>
    <t>A18</t>
  </si>
  <si>
    <t>A20</t>
  </si>
  <si>
    <t>A22</t>
  </si>
  <si>
    <t>A23</t>
  </si>
  <si>
    <t>A24</t>
  </si>
  <si>
    <t>A25</t>
  </si>
  <si>
    <t>A28</t>
  </si>
  <si>
    <t>A30</t>
  </si>
  <si>
    <t>Total par amount</t>
  </si>
  <si>
    <t>Z Axis:</t>
  </si>
  <si>
    <t>Item Title</t>
  </si>
  <si>
    <t>Percentage of par SII value</t>
  </si>
  <si>
    <t>A23A</t>
  </si>
  <si>
    <t>L16</t>
  </si>
  <si>
    <t>Derivatives</t>
  </si>
  <si>
    <t>Solvency II value</t>
  </si>
  <si>
    <t>Liabilities</t>
  </si>
  <si>
    <t>Total assets</t>
  </si>
  <si>
    <t>A27</t>
  </si>
  <si>
    <t>Cash and cash equivalents</t>
  </si>
  <si>
    <t>Deposits to cedants</t>
  </si>
  <si>
    <t>A14C</t>
  </si>
  <si>
    <t>A14B</t>
  </si>
  <si>
    <t>Other investments</t>
  </si>
  <si>
    <t>A10B</t>
  </si>
  <si>
    <t>Deposits other than cash equivalents</t>
  </si>
  <si>
    <t>A10A</t>
  </si>
  <si>
    <t>A9A</t>
  </si>
  <si>
    <t>Investment funds</t>
  </si>
  <si>
    <t>A8D</t>
  </si>
  <si>
    <t>Collateralised securities</t>
  </si>
  <si>
    <t>A8C</t>
  </si>
  <si>
    <t>Structured notes</t>
  </si>
  <si>
    <t>A8A</t>
  </si>
  <si>
    <t>Corporate Bonds</t>
  </si>
  <si>
    <t>Government Bonds</t>
  </si>
  <si>
    <t>A7A</t>
  </si>
  <si>
    <t>Equities - unlisted</t>
  </si>
  <si>
    <t>Equities - listed</t>
  </si>
  <si>
    <t>Participations</t>
  </si>
  <si>
    <t>Property (other than for own use)</t>
  </si>
  <si>
    <t>Assets</t>
  </si>
  <si>
    <t>A21</t>
  </si>
  <si>
    <t>A31</t>
  </si>
  <si>
    <t>Trigger value</t>
  </si>
  <si>
    <t>Contract name</t>
  </si>
  <si>
    <t>Swap received currency</t>
  </si>
  <si>
    <t>Swap delivered currency</t>
  </si>
  <si>
    <t>Unwind trigger of contract</t>
  </si>
  <si>
    <t>Asset or liability underlying the derivative</t>
  </si>
  <si>
    <t>List of derivatives [open and closed]</t>
  </si>
  <si>
    <t>A26</t>
  </si>
  <si>
    <t>A32</t>
  </si>
  <si>
    <t>A19</t>
  </si>
  <si>
    <t>SII value</t>
  </si>
  <si>
    <t>Trade date</t>
  </si>
  <si>
    <t>Swap inflow amount</t>
  </si>
  <si>
    <t>Swap outflow amount</t>
  </si>
  <si>
    <t>Maximum loss under unwinding event</t>
  </si>
  <si>
    <t>Contract dimension</t>
  </si>
  <si>
    <t>Number of contracts</t>
  </si>
  <si>
    <t>Premium paid/received to date</t>
  </si>
  <si>
    <t>Notional amount</t>
  </si>
  <si>
    <t>Long or short position</t>
  </si>
  <si>
    <t>Derivatives held in unit linked and index linked funds (Y/N)</t>
  </si>
  <si>
    <t>Use of derivative</t>
  </si>
  <si>
    <t xml:space="preserve"> </t>
  </si>
  <si>
    <t>A33</t>
  </si>
  <si>
    <t>A14</t>
  </si>
  <si>
    <t>A29</t>
  </si>
  <si>
    <t>Delta</t>
  </si>
  <si>
    <t>A35</t>
  </si>
  <si>
    <t>A34</t>
  </si>
  <si>
    <t>Purpose: it is required to report the cumulative and net position of all the derivatives hold at the time of the reporting period on a securities-by-securities approach.</t>
  </si>
  <si>
    <t>Derivatives data: open positions</t>
  </si>
  <si>
    <t>D2O</t>
  </si>
  <si>
    <t>D3</t>
  </si>
  <si>
    <t>D4</t>
  </si>
  <si>
    <t>D5</t>
  </si>
  <si>
    <t>Excess of assets over liabilities</t>
  </si>
  <si>
    <t>Total liabilities</t>
  </si>
  <si>
    <t>L25</t>
  </si>
  <si>
    <t>Any other liabilities, not elsewhere shown</t>
  </si>
  <si>
    <t>L26</t>
  </si>
  <si>
    <t>Subordinated liabilities in BOF</t>
  </si>
  <si>
    <t>L15D</t>
  </si>
  <si>
    <t>Subordinated liabilities not in BOF</t>
  </si>
  <si>
    <t>Subordinated liabilities</t>
  </si>
  <si>
    <t>L15C</t>
  </si>
  <si>
    <t>Payables (trade, not insurance)</t>
  </si>
  <si>
    <t>L15B</t>
  </si>
  <si>
    <t>Reinsurance payables</t>
  </si>
  <si>
    <t>L15A</t>
  </si>
  <si>
    <t>Insurance &amp; intermediaries payables</t>
  </si>
  <si>
    <t>L20</t>
  </si>
  <si>
    <t>Financial liabilities other than debts owed to credit institutions</t>
  </si>
  <si>
    <t>L19</t>
  </si>
  <si>
    <t>Debts owed to credit institutions</t>
  </si>
  <si>
    <t>L17</t>
  </si>
  <si>
    <t>Deferred tax liabilities</t>
  </si>
  <si>
    <t>L13</t>
  </si>
  <si>
    <t>Deposits from reinsurers</t>
  </si>
  <si>
    <t>L22</t>
  </si>
  <si>
    <t>Pension benefit obligations</t>
  </si>
  <si>
    <t>L18</t>
  </si>
  <si>
    <t>Provisions other than technical provisions</t>
  </si>
  <si>
    <t>L23</t>
  </si>
  <si>
    <t>Contingent liabilities</t>
  </si>
  <si>
    <t>LS14</t>
  </si>
  <si>
    <t>Other technical provisions</t>
  </si>
  <si>
    <t>L12</t>
  </si>
  <si>
    <t>Risk margin</t>
  </si>
  <si>
    <t>L11</t>
  </si>
  <si>
    <t>Best Estimate</t>
  </si>
  <si>
    <t>L10A</t>
  </si>
  <si>
    <t>TP calculated as a whole</t>
  </si>
  <si>
    <t>Technical provisions – index-linked and unit-linked</t>
  </si>
  <si>
    <t>L9</t>
  </si>
  <si>
    <t>L8</t>
  </si>
  <si>
    <t>L7A</t>
  </si>
  <si>
    <t>Technical provisions – life (excluding health and index-linked and unit-linked)</t>
  </si>
  <si>
    <t>L6E</t>
  </si>
  <si>
    <t>L6D</t>
  </si>
  <si>
    <t>L6C</t>
  </si>
  <si>
    <t>Technical provisions - health (similar to life)</t>
  </si>
  <si>
    <t>Technical provisions - life (excluding index-linked and unit-linked)</t>
  </si>
  <si>
    <t>L6</t>
  </si>
  <si>
    <t>L5</t>
  </si>
  <si>
    <t>L4A</t>
  </si>
  <si>
    <t>Technical provisions - health (similar to non-life)</t>
  </si>
  <si>
    <t>L3</t>
  </si>
  <si>
    <t>L2</t>
  </si>
  <si>
    <t>L1A</t>
  </si>
  <si>
    <t>Technical provisions – non-life (excluding health)</t>
  </si>
  <si>
    <t>Technical provisions – non-life</t>
  </si>
  <si>
    <t>Statutory accounts value</t>
  </si>
  <si>
    <t>Any other assets, not elsewhere shown</t>
  </si>
  <si>
    <t>A28B</t>
  </si>
  <si>
    <t>Amounts due in respect of own fund items or initial fund called up but not yet paid in</t>
  </si>
  <si>
    <t>A28A</t>
  </si>
  <si>
    <t>Own shares</t>
  </si>
  <si>
    <t>Receivables (trade, not insurance)</t>
  </si>
  <si>
    <t>Reinsurance receivables</t>
  </si>
  <si>
    <t>Insurance &amp; intermediaries receivables</t>
  </si>
  <si>
    <t>A19A</t>
  </si>
  <si>
    <t>Life index-linked and unit-linked</t>
  </si>
  <si>
    <t>Life excluding health and index-linked and unit-linked</t>
  </si>
  <si>
    <t>A18A</t>
  </si>
  <si>
    <t>Health similar to life</t>
  </si>
  <si>
    <t>Life and health similar to life, excluding health and index-linked and unit-linked</t>
  </si>
  <si>
    <t>Health similar to non-life</t>
  </si>
  <si>
    <t>Non-life excluding health</t>
  </si>
  <si>
    <t>Reinsurance recoverables from:</t>
  </si>
  <si>
    <t>A14A</t>
  </si>
  <si>
    <t>Loans on policies</t>
  </si>
  <si>
    <t>Assets held for index-linked and unit-linked funds</t>
  </si>
  <si>
    <t>Bonds</t>
  </si>
  <si>
    <t>Equities</t>
  </si>
  <si>
    <t xml:space="preserve">Investments (other than assets held for index-linked and unit-linked funds) </t>
  </si>
  <si>
    <t>A25B</t>
  </si>
  <si>
    <t>Pension benefit surplus</t>
  </si>
  <si>
    <t>Deferred tax assets</t>
  </si>
  <si>
    <t>Intangible assets</t>
  </si>
  <si>
    <t>AS24</t>
  </si>
  <si>
    <t>Deferred acquisition costs</t>
  </si>
  <si>
    <t>AS1</t>
  </si>
  <si>
    <t>Goodwill</t>
  </si>
  <si>
    <t>Balance sheet</t>
  </si>
  <si>
    <t>C1</t>
  </si>
  <si>
    <t>B17A</t>
  </si>
  <si>
    <t>B17</t>
  </si>
  <si>
    <t>B15A</t>
  </si>
  <si>
    <t>B14</t>
  </si>
  <si>
    <t>B3B</t>
  </si>
  <si>
    <t>B19</t>
  </si>
  <si>
    <t>A17A</t>
  </si>
  <si>
    <t>A15A</t>
  </si>
  <si>
    <t>A3A</t>
  </si>
  <si>
    <t>B9B</t>
  </si>
  <si>
    <t>Any other liabilities</t>
  </si>
  <si>
    <t>Financial liabilities</t>
  </si>
  <si>
    <t>Deposits from reinsurers and insurance, intermediaries and reinsurance payables</t>
  </si>
  <si>
    <t>Any other assets</t>
  </si>
  <si>
    <t>A5A</t>
  </si>
  <si>
    <t>Reinsurance recoverables</t>
  </si>
  <si>
    <t>E1</t>
  </si>
  <si>
    <t>B1</t>
  </si>
  <si>
    <t>Total</t>
  </si>
  <si>
    <t>Assets and liabilities by currency</t>
  </si>
  <si>
    <t>C1D</t>
  </si>
  <si>
    <t>H3</t>
  </si>
  <si>
    <t>H2</t>
  </si>
  <si>
    <t>H1</t>
  </si>
  <si>
    <t>E4</t>
  </si>
  <si>
    <t>E3</t>
  </si>
  <si>
    <t>E2</t>
  </si>
  <si>
    <t>C4</t>
  </si>
  <si>
    <t>C3</t>
  </si>
  <si>
    <t>C2</t>
  </si>
  <si>
    <t>Home country</t>
  </si>
  <si>
    <t>K1</t>
  </si>
  <si>
    <t>P1</t>
  </si>
  <si>
    <t>O1</t>
  </si>
  <si>
    <t>M1</t>
  </si>
  <si>
    <t>L1</t>
  </si>
  <si>
    <t>J1</t>
  </si>
  <si>
    <t>I11</t>
  </si>
  <si>
    <t>I10</t>
  </si>
  <si>
    <t>I9</t>
  </si>
  <si>
    <t>I8</t>
  </si>
  <si>
    <t>I6</t>
  </si>
  <si>
    <t>I5</t>
  </si>
  <si>
    <t>I3</t>
  </si>
  <si>
    <t>I2</t>
  </si>
  <si>
    <t>I1</t>
  </si>
  <si>
    <t>Country 5</t>
  </si>
  <si>
    <t>Country 4</t>
  </si>
  <si>
    <t>Country 3</t>
  </si>
  <si>
    <t>Country 2</t>
  </si>
  <si>
    <t>Country 1</t>
  </si>
  <si>
    <t>Other life insurance</t>
  </si>
  <si>
    <t>Insurance with profit participation</t>
  </si>
  <si>
    <t>G1</t>
  </si>
  <si>
    <t>F1</t>
  </si>
  <si>
    <t>C1A</t>
  </si>
  <si>
    <t>B1A</t>
  </si>
  <si>
    <t>A1A</t>
  </si>
  <si>
    <t>B16</t>
  </si>
  <si>
    <t>B15</t>
  </si>
  <si>
    <t>B13</t>
  </si>
  <si>
    <t>B2</t>
  </si>
  <si>
    <t>Q5</t>
  </si>
  <si>
    <t>Q4</t>
  </si>
  <si>
    <t>Tier 2</t>
  </si>
  <si>
    <t>Amount</t>
  </si>
  <si>
    <t>Tier 3</t>
  </si>
  <si>
    <t>Ancillary own funds</t>
  </si>
  <si>
    <t>Own funds from the financial statements that should not be represented by the reconciliation reserve and do not meet the criteria to be classified as Solvency II own funds</t>
  </si>
  <si>
    <t>An amount equal to the value of net deferred tax assets</t>
  </si>
  <si>
    <t>Preference shares</t>
  </si>
  <si>
    <t>Surplus funds</t>
  </si>
  <si>
    <t>Total EPIFP</t>
  </si>
  <si>
    <t>B31</t>
  </si>
  <si>
    <t>Expected profits included in future premiums (EPIFP) - Life business</t>
  </si>
  <si>
    <t>Reconciliation reserve (total solo)</t>
  </si>
  <si>
    <t xml:space="preserve">Other basic own fund items </t>
  </si>
  <si>
    <t>B25</t>
  </si>
  <si>
    <t>Own shares (included as assets on the balance sheet)</t>
  </si>
  <si>
    <t>Reconciliation reserve</t>
  </si>
  <si>
    <t>Ratio of Eligible own funds to MCR</t>
  </si>
  <si>
    <t>Ratio of Eligible own funds to SCR</t>
  </si>
  <si>
    <t>A53</t>
  </si>
  <si>
    <t>MCR</t>
  </si>
  <si>
    <t>A52</t>
  </si>
  <si>
    <t>SCR</t>
  </si>
  <si>
    <t>Total eligible own funds to meet the MCR</t>
  </si>
  <si>
    <t>Total eligible own funds to meet the SCR</t>
  </si>
  <si>
    <t>Total available own funds to meet the MCR (solo)</t>
  </si>
  <si>
    <t>Total available own funds to meet the SCR (solo)</t>
  </si>
  <si>
    <t>Total ancillary own funds (solo)</t>
  </si>
  <si>
    <t>D42</t>
  </si>
  <si>
    <t>C42</t>
  </si>
  <si>
    <t>Other ancillary own funds</t>
  </si>
  <si>
    <t>D40</t>
  </si>
  <si>
    <t>C40</t>
  </si>
  <si>
    <t>Supplementary members calls - other than under Article 96(3) of the Framework Directive</t>
  </si>
  <si>
    <t>C39</t>
  </si>
  <si>
    <t>Supplementary members calls under Article 96(3) of the Framework Directive</t>
  </si>
  <si>
    <t>D38</t>
  </si>
  <si>
    <t>C38</t>
  </si>
  <si>
    <t>Letters of credit and guarantees other than under Article 96(2) of the Framework Directive</t>
  </si>
  <si>
    <t>C37</t>
  </si>
  <si>
    <t>Letters of credit and guarantees under Article 96(2) of the Framework Directive</t>
  </si>
  <si>
    <t>D36</t>
  </si>
  <si>
    <t>C36</t>
  </si>
  <si>
    <t xml:space="preserve">A legally binding commitment to subscribe and pay for subordinated liabilities on demand </t>
  </si>
  <si>
    <t>D35</t>
  </si>
  <si>
    <t>C35</t>
  </si>
  <si>
    <t>Unpaid and uncalled preference shares callable on demand</t>
  </si>
  <si>
    <t>C34</t>
  </si>
  <si>
    <t>Unpaid and uncalled initial funds, members' contributions or the equivalent basic own fund item for mutual and mutual - type undertakings, callable on demand</t>
  </si>
  <si>
    <t>C33</t>
  </si>
  <si>
    <t>Unpaid and uncalled ordinary share capital callable on demand</t>
  </si>
  <si>
    <t>Total basic own funds after adjustments (solo)</t>
  </si>
  <si>
    <t>Deductions for participations in financial and credit institutions</t>
  </si>
  <si>
    <t xml:space="preserve">Other items approved by supervisory authority as basic own funds not specified above  </t>
  </si>
  <si>
    <t>Reconciliation reserve (solo)</t>
  </si>
  <si>
    <t>Share premium account related to preference shares</t>
  </si>
  <si>
    <t>Subordinated mutual member accounts</t>
  </si>
  <si>
    <t>Share premium account related to ordinary share capital</t>
  </si>
  <si>
    <t>Ordinary share capital (gross of own shares)</t>
  </si>
  <si>
    <t>Basic own funds</t>
  </si>
  <si>
    <t>D15</t>
  </si>
  <si>
    <t>C15</t>
  </si>
  <si>
    <t>D14</t>
  </si>
  <si>
    <t>C14</t>
  </si>
  <si>
    <t>D13</t>
  </si>
  <si>
    <t>C13</t>
  </si>
  <si>
    <t>O10</t>
  </si>
  <si>
    <t>N10</t>
  </si>
  <si>
    <t>O9</t>
  </si>
  <si>
    <t>N9</t>
  </si>
  <si>
    <t>O8</t>
  </si>
  <si>
    <t>N8</t>
  </si>
  <si>
    <t>O7</t>
  </si>
  <si>
    <t>N7</t>
  </si>
  <si>
    <t>O6</t>
  </si>
  <si>
    <t>O5</t>
  </si>
  <si>
    <t>N5</t>
  </si>
  <si>
    <t>O4</t>
  </si>
  <si>
    <t>N4</t>
  </si>
  <si>
    <t>O2</t>
  </si>
  <si>
    <t>N1</t>
  </si>
  <si>
    <t>AA2</t>
  </si>
  <si>
    <t>P5</t>
  </si>
  <si>
    <t>P4</t>
  </si>
  <si>
    <t>Q3</t>
  </si>
  <si>
    <t>Q2</t>
  </si>
  <si>
    <t>P2</t>
  </si>
  <si>
    <t>Q1</t>
  </si>
  <si>
    <t>DD2</t>
  </si>
  <si>
    <t>BB2</t>
  </si>
  <si>
    <t>CC11</t>
  </si>
  <si>
    <t>CC10</t>
  </si>
  <si>
    <t>CC9</t>
  </si>
  <si>
    <t>CC7</t>
  </si>
  <si>
    <t>CC6</t>
  </si>
  <si>
    <t>CC5</t>
  </si>
  <si>
    <t>CC4</t>
  </si>
  <si>
    <t>CC3</t>
  </si>
  <si>
    <t>AA3</t>
  </si>
  <si>
    <t>CC2</t>
  </si>
  <si>
    <t>DD1</t>
  </si>
  <si>
    <t>CC1</t>
  </si>
  <si>
    <t>BB1</t>
  </si>
  <si>
    <t>AA1</t>
  </si>
  <si>
    <t>D2</t>
  </si>
  <si>
    <t>C10</t>
  </si>
  <si>
    <t>C9</t>
  </si>
  <si>
    <t>C8</t>
  </si>
  <si>
    <t>C7</t>
  </si>
  <si>
    <t>C6</t>
  </si>
  <si>
    <t>C5</t>
  </si>
  <si>
    <t>Solvency capital requirement floor (groups only)</t>
  </si>
  <si>
    <t>Capital add-ons already set</t>
  </si>
  <si>
    <t xml:space="preserve">Solvency capital requirement, excluding capital add-on </t>
  </si>
  <si>
    <t>Capital requirement for business operated in accordance with Art. 4 of Directive 2003/41/EC (transitional)</t>
  </si>
  <si>
    <t>Non-controlled participation requirements (groups only)</t>
  </si>
  <si>
    <t>A15C</t>
  </si>
  <si>
    <t>A15B</t>
  </si>
  <si>
    <t>Institutions for occupational retirement provision</t>
  </si>
  <si>
    <t>Credit institution &amp; investment firms and financial institutions</t>
  </si>
  <si>
    <t>Diversification between ring fenced funds and between ring fenced funds and remaining part</t>
  </si>
  <si>
    <t>Notional Solvency Capital Requirement for the remaining part</t>
  </si>
  <si>
    <t xml:space="preserve">Operational risk </t>
  </si>
  <si>
    <t xml:space="preserve">Net solvency capital requirement (including the loss absorbing capacity of technical provisions and/or deferred taxes when applicable) </t>
  </si>
  <si>
    <t>Loss-absorbing capacity of deferred taxes</t>
  </si>
  <si>
    <t>Loss-absorbing capacity of technical provisions</t>
  </si>
  <si>
    <t>A11B</t>
  </si>
  <si>
    <t>Net future discretionary benefits</t>
  </si>
  <si>
    <t>A11A</t>
  </si>
  <si>
    <t xml:space="preserve">Gross future discretionary benefits </t>
  </si>
  <si>
    <t xml:space="preserve">Basic Solvency Capital Requirement </t>
  </si>
  <si>
    <t>B9</t>
  </si>
  <si>
    <t>Diversification (between Standard Formula and Partial Internal Model components)</t>
  </si>
  <si>
    <t>B8</t>
  </si>
  <si>
    <t>Intangible asset risk</t>
  </si>
  <si>
    <t>B6</t>
  </si>
  <si>
    <t xml:space="preserve">Diversification </t>
  </si>
  <si>
    <t>Non-life underwriting risk</t>
  </si>
  <si>
    <t>Health underwriting risk</t>
  </si>
  <si>
    <t>B3</t>
  </si>
  <si>
    <r>
      <t>Life underwriting risk</t>
    </r>
    <r>
      <rPr>
        <strike/>
        <sz val="10"/>
        <rFont val="Arial"/>
        <family val="2"/>
      </rPr>
      <t/>
    </r>
  </si>
  <si>
    <r>
      <t>Counterparty default risk</t>
    </r>
    <r>
      <rPr>
        <strike/>
        <sz val="10"/>
        <rFont val="Arial"/>
        <family val="2"/>
      </rPr>
      <t/>
    </r>
  </si>
  <si>
    <t>Gross solvency capital requirement (excluding the loss-absorbing capacity of technical provisions)</t>
  </si>
  <si>
    <t>Solvency Capital Requirement - for undertakings on Standard Formula or Partial Internal Models</t>
  </si>
  <si>
    <t>SCR-B2A</t>
  </si>
  <si>
    <t>Date of formal approval of partial internal model</t>
  </si>
  <si>
    <t>B8A</t>
  </si>
  <si>
    <t>For information only:</t>
  </si>
  <si>
    <t>Loss absorbing capacity for deferred taxes</t>
  </si>
  <si>
    <t>B5</t>
  </si>
  <si>
    <t>Gross solvency capital requirement (excluding the loss-absorbing capacity of technical provisions and/or deferred taxes when applicable)</t>
  </si>
  <si>
    <t>Diversification</t>
  </si>
  <si>
    <t>Total undiversified components</t>
  </si>
  <si>
    <t>Unique number of component</t>
  </si>
  <si>
    <t>Solvency Capital Requirement - for undertakings on Partial Internal Models</t>
  </si>
  <si>
    <t xml:space="preserve">SCR-B2B </t>
  </si>
  <si>
    <t>Date of formal approval of internal model</t>
  </si>
  <si>
    <t>B14A</t>
  </si>
  <si>
    <t>B11</t>
  </si>
  <si>
    <t xml:space="preserve">B8 </t>
  </si>
  <si>
    <t>Non-controlled participations requirements (groups only):</t>
  </si>
  <si>
    <t>B7C</t>
  </si>
  <si>
    <t>B7B</t>
  </si>
  <si>
    <t>B7A</t>
  </si>
  <si>
    <t>Capital requirements of other financial sectors (Non-insurance capital requirements) (groups only):</t>
  </si>
  <si>
    <t>Solvency Capital Requirement - for undertakings on Full Internal Models</t>
  </si>
  <si>
    <t>SCR-B2C</t>
  </si>
  <si>
    <t>D23</t>
  </si>
  <si>
    <t>C23</t>
  </si>
  <si>
    <t>Total capital requirement for market risk</t>
  </si>
  <si>
    <t>D22</t>
  </si>
  <si>
    <t>C22</t>
  </si>
  <si>
    <t>B21B</t>
  </si>
  <si>
    <t>B21A</t>
  </si>
  <si>
    <t>B21</t>
  </si>
  <si>
    <t>A21A</t>
  </si>
  <si>
    <t>Counter-cyclical premium risk</t>
  </si>
  <si>
    <t>D20</t>
  </si>
  <si>
    <t>C20</t>
  </si>
  <si>
    <t>A20A</t>
  </si>
  <si>
    <t>Currency risk</t>
  </si>
  <si>
    <t>D19</t>
  </si>
  <si>
    <t>C19</t>
  </si>
  <si>
    <t>B18B</t>
  </si>
  <si>
    <t>B18A</t>
  </si>
  <si>
    <t>B18</t>
  </si>
  <si>
    <t>tradable securities or other financial instruments based on repackaged loans</t>
  </si>
  <si>
    <t>B17B</t>
  </si>
  <si>
    <t>upward shock on credit derivatives</t>
  </si>
  <si>
    <t>B16B</t>
  </si>
  <si>
    <t>B16A</t>
  </si>
  <si>
    <t>A16A</t>
  </si>
  <si>
    <t>downward shock on credit derivatives</t>
  </si>
  <si>
    <t>credit derivatives</t>
  </si>
  <si>
    <t>B14B</t>
  </si>
  <si>
    <t>bonds and loans</t>
  </si>
  <si>
    <t>Spread risk</t>
  </si>
  <si>
    <t>B12B</t>
  </si>
  <si>
    <t>B12A</t>
  </si>
  <si>
    <t>B12</t>
  </si>
  <si>
    <t>A12A</t>
  </si>
  <si>
    <t>Property risk</t>
  </si>
  <si>
    <t>duration-based (type 2 equities)</t>
  </si>
  <si>
    <t>B10</t>
  </si>
  <si>
    <t>strategic participations (type 2 equities)</t>
  </si>
  <si>
    <t>B8B</t>
  </si>
  <si>
    <t>type 2 equities</t>
  </si>
  <si>
    <t>B7</t>
  </si>
  <si>
    <t>duration-based (type 1 equities)</t>
  </si>
  <si>
    <t>strategic participations (type 1 equities)</t>
  </si>
  <si>
    <t>type 1 equity</t>
  </si>
  <si>
    <t>B4B</t>
  </si>
  <si>
    <t>B4A</t>
  </si>
  <si>
    <t>A4A</t>
  </si>
  <si>
    <t>type 1 equities</t>
  </si>
  <si>
    <t>Equity risk</t>
  </si>
  <si>
    <t>B2B</t>
  </si>
  <si>
    <t>B2A</t>
  </si>
  <si>
    <t>interest rate up shock</t>
  </si>
  <si>
    <t>B1B</t>
  </si>
  <si>
    <t>interest rate down shock</t>
  </si>
  <si>
    <t>Interest rate risk</t>
  </si>
  <si>
    <t>Liabilities (excluding the loss-absorbing capacity of technical provisions)</t>
  </si>
  <si>
    <t>Net solvency capital requirement (including the loss-absorbing capacity of technical provisions)</t>
  </si>
  <si>
    <t>Liabilities (including the loss absorbing capacity of technical provisions)</t>
  </si>
  <si>
    <t xml:space="preserve">Assets </t>
  </si>
  <si>
    <t xml:space="preserve">Liabilities </t>
  </si>
  <si>
    <t>Absolute values after shock</t>
  </si>
  <si>
    <t>Initial absolute values before shock</t>
  </si>
  <si>
    <t>Market risk - basic information</t>
  </si>
  <si>
    <t>Solvency Capital Requirement - Market risk</t>
  </si>
  <si>
    <t xml:space="preserve">SCR-B3A </t>
  </si>
  <si>
    <t>Total capital requirement for counterparty default risk</t>
  </si>
  <si>
    <t>All type 2 exposures other than receivables from Intermediaries due for more than 3 months</t>
  </si>
  <si>
    <t>Receivables from Intermediaries due for more than 3 months</t>
  </si>
  <si>
    <t>Type 2 exposures</t>
  </si>
  <si>
    <t>Single name exposure 10</t>
  </si>
  <si>
    <t>Single name exposure 9</t>
  </si>
  <si>
    <t>Single name exposure 8</t>
  </si>
  <si>
    <t>Single name exposure 7</t>
  </si>
  <si>
    <t>Single name exposure 6</t>
  </si>
  <si>
    <t>Single name exposure 5</t>
  </si>
  <si>
    <t>Single name exposure 4</t>
  </si>
  <si>
    <t>Single name exposure 3</t>
  </si>
  <si>
    <t>Single name exposure 2</t>
  </si>
  <si>
    <t>Single name exposure 1</t>
  </si>
  <si>
    <t>C0</t>
  </si>
  <si>
    <t>Type 1 exposures</t>
  </si>
  <si>
    <t>Probability of Default</t>
  </si>
  <si>
    <t>Loss Given Default</t>
  </si>
  <si>
    <t>Counterparty default risk - basic information</t>
  </si>
  <si>
    <t>SCR-B3B</t>
  </si>
  <si>
    <t>Factor applied for the revision shock</t>
  </si>
  <si>
    <t>USP</t>
  </si>
  <si>
    <t>Further details on revision risk</t>
  </si>
  <si>
    <t>D11</t>
  </si>
  <si>
    <t>C11</t>
  </si>
  <si>
    <t>Total capital requirement for life underwriting risk</t>
  </si>
  <si>
    <t>B9A</t>
  </si>
  <si>
    <t>Revision risk</t>
  </si>
  <si>
    <t>Life expense risk</t>
  </si>
  <si>
    <t>B6B</t>
  </si>
  <si>
    <t>B6A</t>
  </si>
  <si>
    <t>A6A</t>
  </si>
  <si>
    <t>mass lapse risk</t>
  </si>
  <si>
    <t>B5B</t>
  </si>
  <si>
    <t>B5A</t>
  </si>
  <si>
    <t>risk of decrease in lapse rates</t>
  </si>
  <si>
    <t>B4</t>
  </si>
  <si>
    <t xml:space="preserve">risk of increase in lapse rates </t>
  </si>
  <si>
    <t>Lapse risk</t>
  </si>
  <si>
    <t>B3A</t>
  </si>
  <si>
    <t>Disability-morbidity risk</t>
  </si>
  <si>
    <t>A2A</t>
  </si>
  <si>
    <t>Longevity risk</t>
  </si>
  <si>
    <t>Mortality risk</t>
  </si>
  <si>
    <t>Life underwriting risk - basic information</t>
  </si>
  <si>
    <t xml:space="preserve">SCR-B3C </t>
  </si>
  <si>
    <t>Total capital requirement for health underwriting risk (Net)</t>
  </si>
  <si>
    <t>Total capital requirement for health catastrophe risk</t>
  </si>
  <si>
    <t>Diversification within health catastrophe risk</t>
  </si>
  <si>
    <t>Pandemic risk</t>
  </si>
  <si>
    <t>Accident concentration risk</t>
  </si>
  <si>
    <t>Mass accident risk</t>
  </si>
  <si>
    <t xml:space="preserve">Health catastrophe risk - basic information </t>
  </si>
  <si>
    <t>Total NSLT health underwriting risk</t>
  </si>
  <si>
    <t>Diversification within NSLT health underwriting risk</t>
  </si>
  <si>
    <t>Total NSLT health premium and reserve risk</t>
  </si>
  <si>
    <t>Combined standard deviation</t>
  </si>
  <si>
    <t>Total Volume measure</t>
  </si>
  <si>
    <t>E15</t>
  </si>
  <si>
    <t>Non-proportional health reinsurance</t>
  </si>
  <si>
    <t>E14</t>
  </si>
  <si>
    <t xml:space="preserve">Worker's compensation insurance and proportional reinsurance </t>
  </si>
  <si>
    <t>E13</t>
  </si>
  <si>
    <t>A13A</t>
  </si>
  <si>
    <t xml:space="preserve">Income protection insurance and proportional reinsurance </t>
  </si>
  <si>
    <t>E12</t>
  </si>
  <si>
    <t>D12</t>
  </si>
  <si>
    <t>C12</t>
  </si>
  <si>
    <t xml:space="preserve">Medical expenses insurance and proportional reinsurance </t>
  </si>
  <si>
    <t>V</t>
  </si>
  <si>
    <t xml:space="preserve">Geographical Diversification </t>
  </si>
  <si>
    <t>NSLT Health premium and reserve risk - basic information</t>
  </si>
  <si>
    <t>Volume measure for premium and reserve risk</t>
  </si>
  <si>
    <t>Standard deviation for reserve risk</t>
  </si>
  <si>
    <t>Standard deviation for premium risk</t>
  </si>
  <si>
    <t>D10</t>
  </si>
  <si>
    <t>Total capital requirement for SLT health underwriting risk</t>
  </si>
  <si>
    <t>Diversification within SLT health underwriting risk</t>
  </si>
  <si>
    <t>Health revision risk</t>
  </si>
  <si>
    <t>Health expense risk</t>
  </si>
  <si>
    <t>risk of increase in lapse rates</t>
  </si>
  <si>
    <t>SLT health lapse risk</t>
  </si>
  <si>
    <t>Health disability-morbidity risk</t>
  </si>
  <si>
    <t>Health longevity risk</t>
  </si>
  <si>
    <t>Health mortality risk</t>
  </si>
  <si>
    <t>SLT health underwriting risk - basic information</t>
  </si>
  <si>
    <t xml:space="preserve">SCR-B3D </t>
  </si>
  <si>
    <t>Total capital requirement for non-life underwriting risk</t>
  </si>
  <si>
    <t>Non-life lapse risk</t>
  </si>
  <si>
    <t>Solvency capital requirement</t>
  </si>
  <si>
    <t>Non-proportional reinsurance - MAT</t>
  </si>
  <si>
    <t>E11</t>
  </si>
  <si>
    <t>Non-proportional reinsurance - casualty</t>
  </si>
  <si>
    <t>E10</t>
  </si>
  <si>
    <t>Non-proportional reinsurance - property</t>
  </si>
  <si>
    <t>E9</t>
  </si>
  <si>
    <t>D9</t>
  </si>
  <si>
    <t>Miscellaneous</t>
  </si>
  <si>
    <t>E8</t>
  </si>
  <si>
    <t>D8</t>
  </si>
  <si>
    <t>Assistance</t>
  </si>
  <si>
    <t>E7</t>
  </si>
  <si>
    <t>D7</t>
  </si>
  <si>
    <t>Legal expenses</t>
  </si>
  <si>
    <t>E6</t>
  </si>
  <si>
    <t>D6</t>
  </si>
  <si>
    <t>Credit and suretyship</t>
  </si>
  <si>
    <t>E5</t>
  </si>
  <si>
    <t>Third-party liability</t>
  </si>
  <si>
    <t>Fire and other property damage</t>
  </si>
  <si>
    <t>Marine, aviation, transport (MAT)</t>
  </si>
  <si>
    <t>Motor, other classes</t>
  </si>
  <si>
    <t>Motor vehicle liability</t>
  </si>
  <si>
    <t xml:space="preserve">USP </t>
  </si>
  <si>
    <t>Premium and reserve Risk - Basic information</t>
  </si>
  <si>
    <t xml:space="preserve">Non-life underwriting risk </t>
  </si>
  <si>
    <t xml:space="preserve">SCR-B3E </t>
  </si>
  <si>
    <t>Total Pandemic all countries</t>
  </si>
  <si>
    <t>PJ20</t>
  </si>
  <si>
    <t>PI20</t>
  </si>
  <si>
    <t>PH20</t>
  </si>
  <si>
    <t>PG20</t>
  </si>
  <si>
    <t>PF20</t>
  </si>
  <si>
    <t>PE20</t>
  </si>
  <si>
    <t>PD20</t>
  </si>
  <si>
    <t>PC20</t>
  </si>
  <si>
    <t>Country 31</t>
  </si>
  <si>
    <t>Country 30</t>
  </si>
  <si>
    <t>Country 29</t>
  </si>
  <si>
    <t>Country 28</t>
  </si>
  <si>
    <t>Country 27</t>
  </si>
  <si>
    <t>Country 26</t>
  </si>
  <si>
    <t>Country 25</t>
  </si>
  <si>
    <t>Country 24</t>
  </si>
  <si>
    <t>Country 23</t>
  </si>
  <si>
    <t>Country 22</t>
  </si>
  <si>
    <t>Country 21</t>
  </si>
  <si>
    <t>Country 20</t>
  </si>
  <si>
    <t>Country 19</t>
  </si>
  <si>
    <t>Country 18</t>
  </si>
  <si>
    <t>Country 17</t>
  </si>
  <si>
    <t>Country 16</t>
  </si>
  <si>
    <t>Country 15</t>
  </si>
  <si>
    <t>Country 14</t>
  </si>
  <si>
    <t>Country 13</t>
  </si>
  <si>
    <t>Country 12</t>
  </si>
  <si>
    <t>Country 11</t>
  </si>
  <si>
    <t>Country 10</t>
  </si>
  <si>
    <t>Country 9</t>
  </si>
  <si>
    <t>Country 8</t>
  </si>
  <si>
    <t>Country 7</t>
  </si>
  <si>
    <t>Country 6</t>
  </si>
  <si>
    <t>PJ3</t>
  </si>
  <si>
    <t>PI3</t>
  </si>
  <si>
    <t>PH3</t>
  </si>
  <si>
    <t>PG3</t>
  </si>
  <si>
    <t>PF3</t>
  </si>
  <si>
    <t>PE3</t>
  </si>
  <si>
    <t>PD3</t>
  </si>
  <si>
    <t>PC3</t>
  </si>
  <si>
    <t>PJ2</t>
  </si>
  <si>
    <t>PI2</t>
  </si>
  <si>
    <t>PH2</t>
  </si>
  <si>
    <t>PG2</t>
  </si>
  <si>
    <t>PF2</t>
  </si>
  <si>
    <t>PE2</t>
  </si>
  <si>
    <t>PD2</t>
  </si>
  <si>
    <t>PC2</t>
  </si>
  <si>
    <t>PJ1</t>
  </si>
  <si>
    <t>PI1</t>
  </si>
  <si>
    <t>PH1</t>
  </si>
  <si>
    <t>PG1</t>
  </si>
  <si>
    <t>PF1</t>
  </si>
  <si>
    <t>PE1</t>
  </si>
  <si>
    <t>PD1</t>
  </si>
  <si>
    <t>PC1</t>
  </si>
  <si>
    <t>Expected number of uses no formal medical care</t>
  </si>
  <si>
    <t>Unit claim cost no formal medical care</t>
  </si>
  <si>
    <t>Expected number of uses medical practitioner</t>
  </si>
  <si>
    <t>Unit claim cost medical practitioner</t>
  </si>
  <si>
    <t>Expected number of uses hospitalisation</t>
  </si>
  <si>
    <t>Unit claim cost hospitalisation</t>
  </si>
  <si>
    <t>Number of insured people</t>
  </si>
  <si>
    <t>Total pandemic exposure</t>
  </si>
  <si>
    <t>Health Catastrophe risk - Pandemic</t>
  </si>
  <si>
    <t>Gross Catastrophe Risk Charge</t>
  </si>
  <si>
    <t>Estimated Reinstatement Premiums</t>
  </si>
  <si>
    <t>Estimated Risk Mitigation</t>
  </si>
  <si>
    <t>Net Catastrophe Risk Charge</t>
  </si>
  <si>
    <t>Medical expense</t>
  </si>
  <si>
    <t>Income protection</t>
  </si>
  <si>
    <t>OG18</t>
  </si>
  <si>
    <t>OJ18</t>
  </si>
  <si>
    <t>Total Concentration accident all countries after diversification</t>
  </si>
  <si>
    <t>Diversification effect between countries</t>
  </si>
  <si>
    <t>Total Concentration accident all countries before diversification</t>
  </si>
  <si>
    <t>OG20</t>
  </si>
  <si>
    <t>OI20</t>
  </si>
  <si>
    <t>OH20</t>
  </si>
  <si>
    <t>OF20</t>
  </si>
  <si>
    <t>OE20</t>
  </si>
  <si>
    <t>OD20</t>
  </si>
  <si>
    <t>OC20</t>
  </si>
  <si>
    <t>OB20</t>
  </si>
  <si>
    <t>OA20</t>
  </si>
  <si>
    <t>OG3</t>
  </si>
  <si>
    <t>OI3</t>
  </si>
  <si>
    <t>OH3</t>
  </si>
  <si>
    <t>OF3</t>
  </si>
  <si>
    <t>OE3</t>
  </si>
  <si>
    <t>OD3</t>
  </si>
  <si>
    <t>OC3</t>
  </si>
  <si>
    <t>OB3</t>
  </si>
  <si>
    <t>OA3</t>
  </si>
  <si>
    <t>OG2</t>
  </si>
  <si>
    <t>OI2</t>
  </si>
  <si>
    <t>OH2</t>
  </si>
  <si>
    <t>OF2</t>
  </si>
  <si>
    <t>OE2</t>
  </si>
  <si>
    <t>OD2</t>
  </si>
  <si>
    <t>OC2</t>
  </si>
  <si>
    <t>OB2</t>
  </si>
  <si>
    <t>OA2</t>
  </si>
  <si>
    <t>OG1</t>
  </si>
  <si>
    <t>OI1</t>
  </si>
  <si>
    <t>OH1</t>
  </si>
  <si>
    <t>OF1</t>
  </si>
  <si>
    <t>OE1</t>
  </si>
  <si>
    <t>OD1</t>
  </si>
  <si>
    <t>OC1</t>
  </si>
  <si>
    <t>OB1</t>
  </si>
  <si>
    <t>OA1</t>
  </si>
  <si>
    <t>Medical treatment</t>
  </si>
  <si>
    <t>Disability 12 months</t>
  </si>
  <si>
    <t>Disability 10 years</t>
  </si>
  <si>
    <t>Permanent disability</t>
  </si>
  <si>
    <t>Accidental death</t>
  </si>
  <si>
    <t>Average sum insured</t>
  </si>
  <si>
    <t>Largest known accident risk concentration</t>
  </si>
  <si>
    <t>Health Catastrophe risk - Concentration accident</t>
  </si>
  <si>
    <t>NK34</t>
  </si>
  <si>
    <t>NN34</t>
  </si>
  <si>
    <t>Total Mass accident all countries after diversification</t>
  </si>
  <si>
    <t>Total Mass accident all countries before diversification</t>
  </si>
  <si>
    <t>NK31</t>
  </si>
  <si>
    <t>NM31</t>
  </si>
  <si>
    <t>NL31</t>
  </si>
  <si>
    <t>NJ31</t>
  </si>
  <si>
    <t>NI31</t>
  </si>
  <si>
    <t>NH31</t>
  </si>
  <si>
    <t>NG31</t>
  </si>
  <si>
    <t>NF31</t>
  </si>
  <si>
    <t>NE31</t>
  </si>
  <si>
    <t>ND31</t>
  </si>
  <si>
    <t>NC31</t>
  </si>
  <si>
    <t>NB31</t>
  </si>
  <si>
    <t>NA31</t>
  </si>
  <si>
    <t>NK3</t>
  </si>
  <si>
    <t>NM3</t>
  </si>
  <si>
    <t>NL3</t>
  </si>
  <si>
    <t>NJ3</t>
  </si>
  <si>
    <t>NI3</t>
  </si>
  <si>
    <t>NH3</t>
  </si>
  <si>
    <t>NG3</t>
  </si>
  <si>
    <t>NF3</t>
  </si>
  <si>
    <t>NE3</t>
  </si>
  <si>
    <t>ND3</t>
  </si>
  <si>
    <t>NC3</t>
  </si>
  <si>
    <t>NB3</t>
  </si>
  <si>
    <t>NA3</t>
  </si>
  <si>
    <t>NK2</t>
  </si>
  <si>
    <t>NM2</t>
  </si>
  <si>
    <t>NL2</t>
  </si>
  <si>
    <t>NJ2</t>
  </si>
  <si>
    <t>NI2</t>
  </si>
  <si>
    <t>NH2</t>
  </si>
  <si>
    <t>NG2</t>
  </si>
  <si>
    <t>NF2</t>
  </si>
  <si>
    <t>NE2</t>
  </si>
  <si>
    <t>ND2</t>
  </si>
  <si>
    <t>NC2</t>
  </si>
  <si>
    <t>NB2</t>
  </si>
  <si>
    <t>NA2</t>
  </si>
  <si>
    <t>NK1</t>
  </si>
  <si>
    <t>NM1</t>
  </si>
  <si>
    <t>NL1</t>
  </si>
  <si>
    <t>NJ1</t>
  </si>
  <si>
    <t>NI1</t>
  </si>
  <si>
    <t>NH1</t>
  </si>
  <si>
    <t>NG1</t>
  </si>
  <si>
    <t>NF1</t>
  </si>
  <si>
    <t>NE1</t>
  </si>
  <si>
    <t>ND1</t>
  </si>
  <si>
    <t>NC1</t>
  </si>
  <si>
    <t>NB1</t>
  </si>
  <si>
    <t>NA1</t>
  </si>
  <si>
    <t>Total value of benefits payable</t>
  </si>
  <si>
    <t># Policyholders</t>
  </si>
  <si>
    <t>Health Catastrophe risk - Mass accident</t>
  </si>
  <si>
    <t>MH2</t>
  </si>
  <si>
    <t>MH4</t>
  </si>
  <si>
    <t>Total after diversification</t>
  </si>
  <si>
    <t>Diversification between groups of obligations</t>
  </si>
  <si>
    <t>MF3</t>
  </si>
  <si>
    <t>MF4</t>
  </si>
  <si>
    <t>Total before diversification</t>
  </si>
  <si>
    <t>ME2</t>
  </si>
  <si>
    <t>ME1</t>
  </si>
  <si>
    <t>Non-proportional Credit &amp; Surety reinsurance</t>
  </si>
  <si>
    <t>MD2</t>
  </si>
  <si>
    <t>MD1</t>
  </si>
  <si>
    <t>Non-proportional Casualty reinsurance other than General liability</t>
  </si>
  <si>
    <t>MC2</t>
  </si>
  <si>
    <t>MC1</t>
  </si>
  <si>
    <t>Miscellaneous financial loss</t>
  </si>
  <si>
    <t>MB2</t>
  </si>
  <si>
    <t>MB1</t>
  </si>
  <si>
    <t>Non-proportional MAT reinsurance other than Marine and Aviation</t>
  </si>
  <si>
    <t>MA2</t>
  </si>
  <si>
    <t>MA1</t>
  </si>
  <si>
    <t>MAT other than Marine and Aviation</t>
  </si>
  <si>
    <t>Gross Cat Risk Charge Other non-life catastrophe risk</t>
  </si>
  <si>
    <t>Estimated Total Risk Mitigation</t>
  </si>
  <si>
    <t>Net Cat Risk Charge Other non-life catastrophe risk</t>
  </si>
  <si>
    <t>Estimation of the gross premiums to be earned</t>
  </si>
  <si>
    <t>Man made catastrophe risk - Other non-life catastrophe risk</t>
  </si>
  <si>
    <t>LC12</t>
  </si>
  <si>
    <t>LC14</t>
  </si>
  <si>
    <t>Diversification between type of event</t>
  </si>
  <si>
    <t>Gross Cat Risk Charge Credit &amp; Suretyship</t>
  </si>
  <si>
    <t>Net Cat Risk Charge Credit &amp; Suretyship</t>
  </si>
  <si>
    <t>Man made catastrophe risk - Credit &amp; Suretyship</t>
  </si>
  <si>
    <t>LA8</t>
  </si>
  <si>
    <t>LA10</t>
  </si>
  <si>
    <t>LA9</t>
  </si>
  <si>
    <t>LA7</t>
  </si>
  <si>
    <t>Gross Cat Risk Charge Credit &amp; Suretyship - Recession Risk</t>
  </si>
  <si>
    <t>Net Cat Risk Charge Credit &amp; Suretyship - Recession Risk</t>
  </si>
  <si>
    <t>Earned premium last 12 months</t>
  </si>
  <si>
    <t>Man made catastrophe risk - Credit &amp; Suretyship - Recession Risk</t>
  </si>
  <si>
    <t>LB5</t>
  </si>
  <si>
    <t>LB4</t>
  </si>
  <si>
    <t>LB2</t>
  </si>
  <si>
    <t>LB1</t>
  </si>
  <si>
    <t>Largest exposure 2</t>
  </si>
  <si>
    <t>LA5</t>
  </si>
  <si>
    <t>LA4</t>
  </si>
  <si>
    <t>LA2</t>
  </si>
  <si>
    <t>LA1</t>
  </si>
  <si>
    <t>Largest exposure 1</t>
  </si>
  <si>
    <t>Gross Cat Risk Charge Credit &amp; Surety - Large Credit Default</t>
  </si>
  <si>
    <t>Net Cat Risk Charge Credit &amp; Surety - Large Credit Default</t>
  </si>
  <si>
    <t>Proportion of damage caused by scenario</t>
  </si>
  <si>
    <t>Exposure (individual or group)</t>
  </si>
  <si>
    <t>Man made catastrophe risk - Credit &amp; Suretyship - Large Credit Default</t>
  </si>
  <si>
    <t>KC8</t>
  </si>
  <si>
    <t>KC10</t>
  </si>
  <si>
    <t>Diversification between type of cover</t>
  </si>
  <si>
    <t>Gross Cat Risk Charge Liability</t>
  </si>
  <si>
    <t>Net Cat Risk Charge Liability</t>
  </si>
  <si>
    <t>Man made catastrophe risk - Liability</t>
  </si>
  <si>
    <t>KE4</t>
  </si>
  <si>
    <t>KE6</t>
  </si>
  <si>
    <t>KE5</t>
  </si>
  <si>
    <t>KE3</t>
  </si>
  <si>
    <t>KE2</t>
  </si>
  <si>
    <t>KE1</t>
  </si>
  <si>
    <t>Non-proportional reinsurance</t>
  </si>
  <si>
    <t>KD4</t>
  </si>
  <si>
    <t>KD6</t>
  </si>
  <si>
    <t>KD5</t>
  </si>
  <si>
    <t>KD3</t>
  </si>
  <si>
    <t>KD2</t>
  </si>
  <si>
    <t>KD1</t>
  </si>
  <si>
    <t>Other liability</t>
  </si>
  <si>
    <t>KC4</t>
  </si>
  <si>
    <t>KC6</t>
  </si>
  <si>
    <t>KC5</t>
  </si>
  <si>
    <t>KC3</t>
  </si>
  <si>
    <t>KC2</t>
  </si>
  <si>
    <t>KC1</t>
  </si>
  <si>
    <t>Directors and officers liability</t>
  </si>
  <si>
    <t>KB4</t>
  </si>
  <si>
    <t>KB6</t>
  </si>
  <si>
    <t>KB5</t>
  </si>
  <si>
    <t>KB3</t>
  </si>
  <si>
    <t>KB2</t>
  </si>
  <si>
    <t>KB1</t>
  </si>
  <si>
    <t>Employers liability</t>
  </si>
  <si>
    <t>KA4</t>
  </si>
  <si>
    <t>KA6</t>
  </si>
  <si>
    <t>KA5</t>
  </si>
  <si>
    <t>KA3</t>
  </si>
  <si>
    <t>KA2</t>
  </si>
  <si>
    <t>KA1</t>
  </si>
  <si>
    <t>Professional malpractice liability</t>
  </si>
  <si>
    <t>Gross Cat Risk Charge  Liability</t>
  </si>
  <si>
    <t>Number of claims</t>
  </si>
  <si>
    <t>Largest liability limit provided</t>
  </si>
  <si>
    <t>JA1</t>
  </si>
  <si>
    <t>JA3</t>
  </si>
  <si>
    <t>JA2</t>
  </si>
  <si>
    <t>Gross Cat Risk Charge Fire</t>
  </si>
  <si>
    <t>Net Cat Risk Charge Fire</t>
  </si>
  <si>
    <t>Man made catastrophe risk - Fire</t>
  </si>
  <si>
    <t>IE1</t>
  </si>
  <si>
    <t>ID1</t>
  </si>
  <si>
    <t>IB1</t>
  </si>
  <si>
    <t>IA1</t>
  </si>
  <si>
    <t>Gross Cat Risk Charge Aviation</t>
  </si>
  <si>
    <t>Net Cat Risk Charge Aviation</t>
  </si>
  <si>
    <t>Gross Cat risk Charge Aviation liability</t>
  </si>
  <si>
    <t>Gross Cat risk Charge Aviation hull</t>
  </si>
  <si>
    <t>Man made catastrophe risk - Aviation</t>
  </si>
  <si>
    <t>HC3</t>
  </si>
  <si>
    <t>HC5</t>
  </si>
  <si>
    <t>Gross Cat Risk Charge Marine</t>
  </si>
  <si>
    <t>Net Cat Risk Charge Marine</t>
  </si>
  <si>
    <t>Man made catastrophe risk - Marine</t>
  </si>
  <si>
    <t>HH2</t>
  </si>
  <si>
    <t>HG2</t>
  </si>
  <si>
    <t>HE2</t>
  </si>
  <si>
    <t>HD2</t>
  </si>
  <si>
    <t>HC2</t>
  </si>
  <si>
    <t>HB2</t>
  </si>
  <si>
    <t>HA2</t>
  </si>
  <si>
    <t>HJ2</t>
  </si>
  <si>
    <t>Gross Cat Risk Charge Marine Platform Explosion</t>
  </si>
  <si>
    <t>Net Cat Risk Charge Marine Platform Explosion</t>
  </si>
  <si>
    <t>Gross Cat Risk Charge Capping of the well or making the well secure</t>
  </si>
  <si>
    <t>Gross Cat Risk Charge Loss of production income</t>
  </si>
  <si>
    <t>Gross Cat Risk Charge Removal of wreckage</t>
  </si>
  <si>
    <t>Gross Cat Risk Charge Property damage</t>
  </si>
  <si>
    <t>Man made catastrophe risk - Marine Platform Explosion</t>
  </si>
  <si>
    <t>HF1</t>
  </si>
  <si>
    <t>HE1</t>
  </si>
  <si>
    <t>HC1</t>
  </si>
  <si>
    <t>HB1</t>
  </si>
  <si>
    <t>HA1</t>
  </si>
  <si>
    <t>HH1</t>
  </si>
  <si>
    <t>Gross Cat Risk Charge Marine Tanker Collision</t>
  </si>
  <si>
    <t>Net Cat Risk Charge Marine Tanker Collision</t>
  </si>
  <si>
    <t>Gross Cat Risk Charge Share marine oil pollution liability in tanker t</t>
  </si>
  <si>
    <t>Gross Cat Risk Charge Share marine liability in tanker t</t>
  </si>
  <si>
    <t>Gross Cat Risk Charge Share marine hull  in tanker t</t>
  </si>
  <si>
    <t>Man made catastrophe risk - Marine Tanker Collision</t>
  </si>
  <si>
    <t>GA3</t>
  </si>
  <si>
    <t>GA5</t>
  </si>
  <si>
    <t>GA4</t>
  </si>
  <si>
    <t>GA2</t>
  </si>
  <si>
    <t>GA1</t>
  </si>
  <si>
    <t>Gross Cat Risk Charge Motor Vehicle Liability</t>
  </si>
  <si>
    <t>Net Cat Risk Charge Motor Vehicle Liability</t>
  </si>
  <si>
    <t>Number of vehicles policy limit below or equal to 24M€</t>
  </si>
  <si>
    <t>Number of vehicles policy limit above 24M€</t>
  </si>
  <si>
    <t>Man made catastrophe risk - Motor Vehicle Liability</t>
  </si>
  <si>
    <t>FB1</t>
  </si>
  <si>
    <t>FD1</t>
  </si>
  <si>
    <t>FC1</t>
  </si>
  <si>
    <t>FA1</t>
  </si>
  <si>
    <t>Estimation of the premiums to be earned</t>
  </si>
  <si>
    <t>Natural Catastrophe risk - Non-proportional property reinsurance</t>
  </si>
  <si>
    <t>EE3</t>
  </si>
  <si>
    <t>EH3</t>
  </si>
  <si>
    <t>Total Subsidence after diversification</t>
  </si>
  <si>
    <t>Diversification effect between zones</t>
  </si>
  <si>
    <t>EG1</t>
  </si>
  <si>
    <t>EF1</t>
  </si>
  <si>
    <t>EC1</t>
  </si>
  <si>
    <t>EB1</t>
  </si>
  <si>
    <t>EA1</t>
  </si>
  <si>
    <t>Total Subsidence before diversification</t>
  </si>
  <si>
    <t>Gross Cat Risk Charge Factor</t>
  </si>
  <si>
    <t>Specified Gross Loss</t>
  </si>
  <si>
    <t>Exposure</t>
  </si>
  <si>
    <t>Natural Catastrophe risk -Subsidence</t>
  </si>
  <si>
    <t>DF28</t>
  </si>
  <si>
    <t>DI28</t>
  </si>
  <si>
    <t>Total Hail after diversification</t>
  </si>
  <si>
    <t>Diversification effect between regions</t>
  </si>
  <si>
    <t>Total Hail all Regions before diversification</t>
  </si>
  <si>
    <t>DF25</t>
  </si>
  <si>
    <t>DH25</t>
  </si>
  <si>
    <t>DG25</t>
  </si>
  <si>
    <t>Total Hail Other Regions before diversifications</t>
  </si>
  <si>
    <t>DB24</t>
  </si>
  <si>
    <t>DA24</t>
  </si>
  <si>
    <t>Other Regions 14</t>
  </si>
  <si>
    <t>Other Regions 13</t>
  </si>
  <si>
    <t>Other Regions 12</t>
  </si>
  <si>
    <t>Other Regions 11</t>
  </si>
  <si>
    <t>Other Regions 10</t>
  </si>
  <si>
    <t>Other Regions 9</t>
  </si>
  <si>
    <t>Other Regions 8</t>
  </si>
  <si>
    <t>Other Regions 7</t>
  </si>
  <si>
    <t>Other Regions 6</t>
  </si>
  <si>
    <t>Other Regions 5</t>
  </si>
  <si>
    <t>Other Regions 4</t>
  </si>
  <si>
    <t>DB13</t>
  </si>
  <si>
    <t>DA13</t>
  </si>
  <si>
    <t>Other Regions 3</t>
  </si>
  <si>
    <t>DB12</t>
  </si>
  <si>
    <t>DA12</t>
  </si>
  <si>
    <t>Other Regions 2</t>
  </si>
  <si>
    <t>DB11</t>
  </si>
  <si>
    <t>DA11</t>
  </si>
  <si>
    <t>Other Regions 1</t>
  </si>
  <si>
    <t>Total Hail EEA Regions before diversification</t>
  </si>
  <si>
    <t>DF9</t>
  </si>
  <si>
    <t>DH9</t>
  </si>
  <si>
    <t>DG9</t>
  </si>
  <si>
    <t>DC9</t>
  </si>
  <si>
    <t>DB9</t>
  </si>
  <si>
    <t>DA9</t>
  </si>
  <si>
    <t>EEA Region 9</t>
  </si>
  <si>
    <t>EEA Region 8</t>
  </si>
  <si>
    <t>EEA Region 7</t>
  </si>
  <si>
    <t>EEA Region 6</t>
  </si>
  <si>
    <t>EEA Region 5</t>
  </si>
  <si>
    <t>EEA Region 4</t>
  </si>
  <si>
    <t>DF3</t>
  </si>
  <si>
    <t>DH3</t>
  </si>
  <si>
    <t>DG3</t>
  </si>
  <si>
    <t>DC3</t>
  </si>
  <si>
    <t>DB3</t>
  </si>
  <si>
    <t>DA3</t>
  </si>
  <si>
    <t>EEA Region 3</t>
  </si>
  <si>
    <t>DF2</t>
  </si>
  <si>
    <t>DH2</t>
  </si>
  <si>
    <t>DG2</t>
  </si>
  <si>
    <t>DC2</t>
  </si>
  <si>
    <t>DB2</t>
  </si>
  <si>
    <t>DA2</t>
  </si>
  <si>
    <t>EEA Region 2</t>
  </si>
  <si>
    <t>DF1</t>
  </si>
  <si>
    <t>DH1</t>
  </si>
  <si>
    <t>DG1</t>
  </si>
  <si>
    <t>DC1</t>
  </si>
  <si>
    <t>DB1</t>
  </si>
  <si>
    <t>DA1</t>
  </si>
  <si>
    <t>EEA Region 1</t>
  </si>
  <si>
    <t>Natural Catastrophe risk - Hail</t>
  </si>
  <si>
    <t>CF33</t>
  </si>
  <si>
    <t>CI33</t>
  </si>
  <si>
    <t>Total Flood after diversification</t>
  </si>
  <si>
    <t>Total Flood all Regions before diversification</t>
  </si>
  <si>
    <t>CF30</t>
  </si>
  <si>
    <t>CH30</t>
  </si>
  <si>
    <t>CG30</t>
  </si>
  <si>
    <t>Total Flood Other Regions before diversifications</t>
  </si>
  <si>
    <t>CB29</t>
  </si>
  <si>
    <t>CA29</t>
  </si>
  <si>
    <t>CB18</t>
  </si>
  <si>
    <t>CA18</t>
  </si>
  <si>
    <t>CB17</t>
  </si>
  <si>
    <t>CA17</t>
  </si>
  <si>
    <t>CB16</t>
  </si>
  <si>
    <t>CA16</t>
  </si>
  <si>
    <t>Total Flood EEA Regions before diversification</t>
  </si>
  <si>
    <t>CF14</t>
  </si>
  <si>
    <t>CH14</t>
  </si>
  <si>
    <t>CG14</t>
  </si>
  <si>
    <t>CC14</t>
  </si>
  <si>
    <t>CB14</t>
  </si>
  <si>
    <t>CA14</t>
  </si>
  <si>
    <t>EEA Region 14</t>
  </si>
  <si>
    <t>EEA Region 13</t>
  </si>
  <si>
    <t>EEA Region 12</t>
  </si>
  <si>
    <t>EEA Region 11</t>
  </si>
  <si>
    <t>EEA Region 10</t>
  </si>
  <si>
    <t>CF3</t>
  </si>
  <si>
    <t>CH3</t>
  </si>
  <si>
    <t>CG3</t>
  </si>
  <si>
    <t>CB3</t>
  </si>
  <si>
    <t>CA3</t>
  </si>
  <si>
    <t>CF2</t>
  </si>
  <si>
    <t>CH2</t>
  </si>
  <si>
    <t>CG2</t>
  </si>
  <si>
    <t>CB2</t>
  </si>
  <si>
    <t>CA2</t>
  </si>
  <si>
    <t>CF1</t>
  </si>
  <si>
    <t>CH1</t>
  </si>
  <si>
    <t>CG1</t>
  </si>
  <si>
    <t>CB1</t>
  </si>
  <si>
    <t>CA1</t>
  </si>
  <si>
    <t>Natural Catastrophe risk - Flood</t>
  </si>
  <si>
    <t>BE39</t>
  </si>
  <si>
    <t>BH39</t>
  </si>
  <si>
    <t>Total Earthquake after diversification</t>
  </si>
  <si>
    <t>Total Earthquake all Regions before diversification</t>
  </si>
  <si>
    <t>BE36</t>
  </si>
  <si>
    <t>BG36</t>
  </si>
  <si>
    <t>BF36</t>
  </si>
  <si>
    <t>Total Earthquake Other Regions before diversifications</t>
  </si>
  <si>
    <t>BB35</t>
  </si>
  <si>
    <t>BA35</t>
  </si>
  <si>
    <t>BB24</t>
  </si>
  <si>
    <t>BA24</t>
  </si>
  <si>
    <t>BB18</t>
  </si>
  <si>
    <t>BA18</t>
  </si>
  <si>
    <t>BB22</t>
  </si>
  <si>
    <t>BA22</t>
  </si>
  <si>
    <t>Total Earthquake EEA Regions before diversification</t>
  </si>
  <si>
    <t>BE20</t>
  </si>
  <si>
    <t>BG20</t>
  </si>
  <si>
    <t>BF20</t>
  </si>
  <si>
    <t>BC20</t>
  </si>
  <si>
    <t>BB20</t>
  </si>
  <si>
    <t>BA20</t>
  </si>
  <si>
    <t>EEA Region 20</t>
  </si>
  <si>
    <t>EEA Region 19</t>
  </si>
  <si>
    <t>EEA Region 18</t>
  </si>
  <si>
    <t>EEA Region 17</t>
  </si>
  <si>
    <t>EEA Region 16</t>
  </si>
  <si>
    <t>EEA Region 15</t>
  </si>
  <si>
    <t>BE3</t>
  </si>
  <si>
    <t>BG3</t>
  </si>
  <si>
    <t>BF3</t>
  </si>
  <si>
    <t>BC3</t>
  </si>
  <si>
    <t>BB3</t>
  </si>
  <si>
    <t>BA3</t>
  </si>
  <si>
    <t>BE2</t>
  </si>
  <si>
    <t>BG2</t>
  </si>
  <si>
    <t>BF2</t>
  </si>
  <si>
    <t>BC2</t>
  </si>
  <si>
    <t>BA2</t>
  </si>
  <si>
    <t>BE1</t>
  </si>
  <si>
    <t>BG1</t>
  </si>
  <si>
    <t>BF1</t>
  </si>
  <si>
    <t>BC1</t>
  </si>
  <si>
    <t>BA1</t>
  </si>
  <si>
    <t>Natural Catastrophe risk - Earthquake</t>
  </si>
  <si>
    <t>AF39</t>
  </si>
  <si>
    <t>AI39</t>
  </si>
  <si>
    <t>Total Windstorm after diversification</t>
  </si>
  <si>
    <t>Total Windstorm all Regions before diversification</t>
  </si>
  <si>
    <t>AF36</t>
  </si>
  <si>
    <t>AH36</t>
  </si>
  <si>
    <t>AG36</t>
  </si>
  <si>
    <t>Total Windstorm Other Regions before diversifications</t>
  </si>
  <si>
    <t>AB35</t>
  </si>
  <si>
    <t>AA35</t>
  </si>
  <si>
    <t>AB24</t>
  </si>
  <si>
    <t>AA24</t>
  </si>
  <si>
    <t>AB18</t>
  </si>
  <si>
    <t>AA18</t>
  </si>
  <si>
    <t>AB22</t>
  </si>
  <si>
    <t>AA22</t>
  </si>
  <si>
    <t>Total Windstorm EEA Regions before diversification</t>
  </si>
  <si>
    <t>AF20</t>
  </si>
  <si>
    <t>AH20</t>
  </si>
  <si>
    <t>AG20</t>
  </si>
  <si>
    <t>AC20</t>
  </si>
  <si>
    <t>AB20</t>
  </si>
  <si>
    <t>AA20</t>
  </si>
  <si>
    <t>AF3</t>
  </si>
  <si>
    <t>AH3</t>
  </si>
  <si>
    <t>AG3</t>
  </si>
  <si>
    <t>AC3</t>
  </si>
  <si>
    <t>AB3</t>
  </si>
  <si>
    <t>AF2</t>
  </si>
  <si>
    <t>AH2</t>
  </si>
  <si>
    <t>AG2</t>
  </si>
  <si>
    <t>AC2</t>
  </si>
  <si>
    <t>AB2</t>
  </si>
  <si>
    <t>AF1</t>
  </si>
  <si>
    <t>AH1</t>
  </si>
  <si>
    <t>AG1</t>
  </si>
  <si>
    <t>AC1</t>
  </si>
  <si>
    <t>AB1</t>
  </si>
  <si>
    <t>Natural Catastrophe risk - Windstorm</t>
  </si>
  <si>
    <t>Diversification between sub-modules</t>
  </si>
  <si>
    <t>Pandemic</t>
  </si>
  <si>
    <t>Accident concentration</t>
  </si>
  <si>
    <t>Mass accident</t>
  </si>
  <si>
    <t>Health catastrophe risk</t>
  </si>
  <si>
    <t>Gross SCR</t>
  </si>
  <si>
    <t>Total risk mitigation</t>
  </si>
  <si>
    <t>Net SCR</t>
  </si>
  <si>
    <t>Health catastrophe risk - Summary</t>
  </si>
  <si>
    <t>Total Non-life catastrophe risk after diversification</t>
  </si>
  <si>
    <t>Total Non-life catastrophe risk before diversification</t>
  </si>
  <si>
    <t>Diversification between perils</t>
  </si>
  <si>
    <t>C17</t>
  </si>
  <si>
    <t>Other non-life catastrophe risk</t>
  </si>
  <si>
    <t>Credit &amp; Suretyship</t>
  </si>
  <si>
    <t>Liability</t>
  </si>
  <si>
    <t>Fire</t>
  </si>
  <si>
    <t>Aviation</t>
  </si>
  <si>
    <t>Marine</t>
  </si>
  <si>
    <t>Man-made catastrophe risk</t>
  </si>
  <si>
    <t>Catastrophe risk non-proportional property reinsurance</t>
  </si>
  <si>
    <t>Subsidence</t>
  </si>
  <si>
    <t>Hail</t>
  </si>
  <si>
    <t>Flood</t>
  </si>
  <si>
    <t>Earthquake</t>
  </si>
  <si>
    <t>Windstorm</t>
  </si>
  <si>
    <t>Natural catastrophe risk</t>
  </si>
  <si>
    <t>Non-life catastrophe risk - Summary</t>
  </si>
  <si>
    <t>SCR-B3F</t>
  </si>
  <si>
    <t>Non-proportional property reinsurance</t>
  </si>
  <si>
    <t>Capital requirement for operational risk charge after capping</t>
  </si>
  <si>
    <t>Capital requirement</t>
  </si>
  <si>
    <t>SCR-B3G</t>
  </si>
  <si>
    <t>Minimum Capital Requirement</t>
  </si>
  <si>
    <t>Absolute floor of the MCR</t>
  </si>
  <si>
    <t>Combined MCR</t>
  </si>
  <si>
    <t>MCR floor</t>
  </si>
  <si>
    <t>MCR cap</t>
  </si>
  <si>
    <t>Linear MCR</t>
  </si>
  <si>
    <t>Overall MCR calculation</t>
  </si>
  <si>
    <t>Capital at risk for all life (re)insurance obligations</t>
  </si>
  <si>
    <t>B22</t>
  </si>
  <si>
    <t>B20</t>
  </si>
  <si>
    <t>Obligations with profit participation - future discretionary benefits</t>
  </si>
  <si>
    <t>Obligations with profit participation - guaranteed benefits</t>
  </si>
  <si>
    <t>Linear formula component for life insurance and reinsurance obligations</t>
  </si>
  <si>
    <t>C16</t>
  </si>
  <si>
    <t xml:space="preserve">Non-proportional marine, aviation and transport reinsurance </t>
  </si>
  <si>
    <t>Non-proportional casualty reinsurance</t>
  </si>
  <si>
    <t>Miscellaneous financial loss insurance and proportional reinsurance</t>
  </si>
  <si>
    <t>Assistance and its proportional reinsurance</t>
  </si>
  <si>
    <t>Legal expenses insurance and proportional reinsurance</t>
  </si>
  <si>
    <t>Credit and suretyship insurance and proportional reinsurance</t>
  </si>
  <si>
    <t>General liability insurance and proportional reinsurance</t>
  </si>
  <si>
    <t>Fire and other damage to property insurance and proportional reinsurance</t>
  </si>
  <si>
    <t>Marine, aviation and transport insurance and proportional reinsurance</t>
  </si>
  <si>
    <t>Other motor insurance and proportional reinsurance</t>
  </si>
  <si>
    <t>Motor vehicle liability insurance and proportional reinsurance</t>
  </si>
  <si>
    <t xml:space="preserve">Workers' compensation insurance </t>
  </si>
  <si>
    <t xml:space="preserve">Income protection insurance </t>
  </si>
  <si>
    <t>Medical expenses</t>
  </si>
  <si>
    <t>Net (of reinsurance) written premiums in the last 12 months</t>
  </si>
  <si>
    <t>Linear formula component for non-life insurance and reinsurance obligations</t>
  </si>
  <si>
    <t>Background information</t>
  </si>
  <si>
    <t>MCR components</t>
  </si>
  <si>
    <t>MCR-B4A</t>
  </si>
  <si>
    <t>B38</t>
  </si>
  <si>
    <t>B37</t>
  </si>
  <si>
    <t>B36</t>
  </si>
  <si>
    <t>B35</t>
  </si>
  <si>
    <t>B34</t>
  </si>
  <si>
    <t>B33</t>
  </si>
  <si>
    <t>C32</t>
  </si>
  <si>
    <t>B32</t>
  </si>
  <si>
    <t>Life activities</t>
  </si>
  <si>
    <t>Non-life activities</t>
  </si>
  <si>
    <t>G23</t>
  </si>
  <si>
    <t>E23</t>
  </si>
  <si>
    <t>F22</t>
  </si>
  <si>
    <t>Other life (re)insurance obligations</t>
  </si>
  <si>
    <t>F21</t>
  </si>
  <si>
    <t>D21</t>
  </si>
  <si>
    <t xml:space="preserve">Index-linked and unit-linked obligations </t>
  </si>
  <si>
    <t>F20</t>
  </si>
  <si>
    <t>F19</t>
  </si>
  <si>
    <t>Net (of reinsurance) capital at risk</t>
  </si>
  <si>
    <t>C18</t>
  </si>
  <si>
    <t>Linear formula component for life insurance or reinsurance obligations</t>
  </si>
  <si>
    <t>G17</t>
  </si>
  <si>
    <t>F17</t>
  </si>
  <si>
    <t>E17</t>
  </si>
  <si>
    <t>D17</t>
  </si>
  <si>
    <t>G16</t>
  </si>
  <si>
    <t>F16</t>
  </si>
  <si>
    <t>E16</t>
  </si>
  <si>
    <t>D16</t>
  </si>
  <si>
    <t>G15</t>
  </si>
  <si>
    <t>F15</t>
  </si>
  <si>
    <t>G14</t>
  </si>
  <si>
    <t>F14</t>
  </si>
  <si>
    <t>G13</t>
  </si>
  <si>
    <t>F13</t>
  </si>
  <si>
    <t>G12</t>
  </si>
  <si>
    <t>F12</t>
  </si>
  <si>
    <t>G11</t>
  </si>
  <si>
    <t>F11</t>
  </si>
  <si>
    <t>G10</t>
  </si>
  <si>
    <t>F10</t>
  </si>
  <si>
    <t>G9</t>
  </si>
  <si>
    <t>F9</t>
  </si>
  <si>
    <t>G8</t>
  </si>
  <si>
    <t>F8</t>
  </si>
  <si>
    <t>G7</t>
  </si>
  <si>
    <t>F7</t>
  </si>
  <si>
    <t>G6</t>
  </si>
  <si>
    <t>F6</t>
  </si>
  <si>
    <t>G5</t>
  </si>
  <si>
    <t>F5</t>
  </si>
  <si>
    <t>G4</t>
  </si>
  <si>
    <t>F4</t>
  </si>
  <si>
    <t xml:space="preserve">Workers' compensation insurance and proportional reinsurance </t>
  </si>
  <si>
    <t>G3</t>
  </si>
  <si>
    <t>F3</t>
  </si>
  <si>
    <t>G2</t>
  </si>
  <si>
    <t>F2</t>
  </si>
  <si>
    <t xml:space="preserve">Medical expense insurance and proportional reinsurance </t>
  </si>
  <si>
    <t>Linear formula component for non-life insurance or reinsurance obligations</t>
  </si>
  <si>
    <t>Minimum capital Requirement - Composite undertakings</t>
  </si>
  <si>
    <t>MCR-B4B</t>
  </si>
  <si>
    <t>Q13</t>
  </si>
  <si>
    <t>Q12</t>
  </si>
  <si>
    <t>Q10</t>
  </si>
  <si>
    <t>Q7</t>
  </si>
  <si>
    <t>Q6</t>
  </si>
  <si>
    <t xml:space="preserve">Additional information in case of use of discount rates other than risk free rates </t>
  </si>
  <si>
    <t>P13</t>
  </si>
  <si>
    <t>P12</t>
  </si>
  <si>
    <t>P10</t>
  </si>
  <si>
    <t>P7</t>
  </si>
  <si>
    <t>P6</t>
  </si>
  <si>
    <t>O13</t>
  </si>
  <si>
    <t>O12</t>
  </si>
  <si>
    <t>BF13</t>
  </si>
  <si>
    <t>BF12</t>
  </si>
  <si>
    <t>BF10</t>
  </si>
  <si>
    <t>BF7</t>
  </si>
  <si>
    <t>BF6</t>
  </si>
  <si>
    <t>BF4</t>
  </si>
  <si>
    <t>BD13</t>
  </si>
  <si>
    <t>BD12</t>
  </si>
  <si>
    <t>BD10</t>
  </si>
  <si>
    <t>BD7</t>
  </si>
  <si>
    <t>BD6</t>
  </si>
  <si>
    <t>BD4</t>
  </si>
  <si>
    <t>BD2</t>
  </si>
  <si>
    <t>BD1</t>
  </si>
  <si>
    <t>Cash in-flows</t>
  </si>
  <si>
    <t>BC13</t>
  </si>
  <si>
    <t>BC12</t>
  </si>
  <si>
    <t>BC10</t>
  </si>
  <si>
    <t>BC7</t>
  </si>
  <si>
    <t>BC6</t>
  </si>
  <si>
    <t>BC4</t>
  </si>
  <si>
    <t>BA13</t>
  </si>
  <si>
    <t>BA12</t>
  </si>
  <si>
    <t>BA10</t>
  </si>
  <si>
    <t>BA7</t>
  </si>
  <si>
    <t>BA6</t>
  </si>
  <si>
    <t>BA4</t>
  </si>
  <si>
    <t>Gross BE for Cash flow</t>
  </si>
  <si>
    <t>JE13</t>
  </si>
  <si>
    <t>JE12</t>
  </si>
  <si>
    <t>JE10</t>
  </si>
  <si>
    <t>JE7</t>
  </si>
  <si>
    <t>JE6</t>
  </si>
  <si>
    <t>JE4</t>
  </si>
  <si>
    <t>JE2</t>
  </si>
  <si>
    <t>JE1</t>
  </si>
  <si>
    <t>JA13</t>
  </si>
  <si>
    <t>JA12</t>
  </si>
  <si>
    <t>JA10</t>
  </si>
  <si>
    <t>JA7</t>
  </si>
  <si>
    <t>JA6</t>
  </si>
  <si>
    <t>JA4</t>
  </si>
  <si>
    <t>J13</t>
  </si>
  <si>
    <t>J12</t>
  </si>
  <si>
    <t>J10</t>
  </si>
  <si>
    <t>J7</t>
  </si>
  <si>
    <t>J6</t>
  </si>
  <si>
    <t>J4</t>
  </si>
  <si>
    <t>J2</t>
  </si>
  <si>
    <t>ADDITIONAL INFORMATION</t>
  </si>
  <si>
    <t>IA12</t>
  </si>
  <si>
    <t>IA10</t>
  </si>
  <si>
    <t>IA6</t>
  </si>
  <si>
    <t>IA4</t>
  </si>
  <si>
    <t>IA2</t>
  </si>
  <si>
    <t>Best Estimate of products with a surrender option</t>
  </si>
  <si>
    <t>FB7C</t>
  </si>
  <si>
    <t>FB7B</t>
  </si>
  <si>
    <t>FB7A</t>
  </si>
  <si>
    <t>Technical provisions minus recoverables from reinsurance and SPV - total</t>
  </si>
  <si>
    <t>Technical provisions - total</t>
  </si>
  <si>
    <t>Risk Margin</t>
  </si>
  <si>
    <t>Best estimate minus recoverables from reinsurance and SPV - total</t>
  </si>
  <si>
    <t>CD13</t>
  </si>
  <si>
    <t>CD12</t>
  </si>
  <si>
    <t>CD11</t>
  </si>
  <si>
    <t>CD10</t>
  </si>
  <si>
    <t>CD7</t>
  </si>
  <si>
    <t>CD6</t>
  </si>
  <si>
    <t>CD5</t>
  </si>
  <si>
    <t>CD4</t>
  </si>
  <si>
    <t>CD3</t>
  </si>
  <si>
    <t>CD2</t>
  </si>
  <si>
    <t>CD1</t>
  </si>
  <si>
    <t>CC13</t>
  </si>
  <si>
    <t>CC12</t>
  </si>
  <si>
    <t>CB13</t>
  </si>
  <si>
    <t>CB12</t>
  </si>
  <si>
    <t>CB11</t>
  </si>
  <si>
    <t>CB10</t>
  </si>
  <si>
    <t>CB7</t>
  </si>
  <si>
    <t>CB6</t>
  </si>
  <si>
    <t>CB5</t>
  </si>
  <si>
    <t>CB4</t>
  </si>
  <si>
    <t>Gross</t>
  </si>
  <si>
    <t>A7C</t>
  </si>
  <si>
    <t>Of which OL (Other life insurance on Accepted reinsurance (Gross))</t>
  </si>
  <si>
    <t>Technical provisions calculated as a sum of BE and RM (Non-Replicable portfolio)</t>
  </si>
  <si>
    <t>A7B</t>
  </si>
  <si>
    <t>Of which UL (Index-linked and unit-linked insurance on Accepted reinsurance (Gross))</t>
  </si>
  <si>
    <t>Of which WP (Insurance with profit participation on Accepted reinsurance (Gross))</t>
  </si>
  <si>
    <t>Technical provisions calculated as a whole (Replicable portfolio)</t>
  </si>
  <si>
    <t>Contracts with options and guarantees</t>
  </si>
  <si>
    <t>Contracts without options and guarantees</t>
  </si>
  <si>
    <t>Total (Health similar to life insurance)</t>
  </si>
  <si>
    <t>Health reinsurance (reinsurance accepted)</t>
  </si>
  <si>
    <t>Annuities stemming from non-life insurance contracts and relating to health insurance obligations</t>
  </si>
  <si>
    <t>Health insurance (direct business)</t>
  </si>
  <si>
    <t>Total (Life other than health insurance, incl. Unit-Linked)</t>
  </si>
  <si>
    <t>Accepted reinsurance</t>
  </si>
  <si>
    <t>Annuities stemming from non-life insurance contracts and relating to insurance obligation other than health insurance obligations</t>
  </si>
  <si>
    <t>Index-linked and unit-linked insurance</t>
  </si>
  <si>
    <t>Life and Health SLT Technical Provisions (Annual)</t>
  </si>
  <si>
    <t>Q35</t>
  </si>
  <si>
    <t>P35</t>
  </si>
  <si>
    <t>O35</t>
  </si>
  <si>
    <t>N35</t>
  </si>
  <si>
    <t>M35</t>
  </si>
  <si>
    <t>L35</t>
  </si>
  <si>
    <t>K35</t>
  </si>
  <si>
    <t>J35</t>
  </si>
  <si>
    <t>I35</t>
  </si>
  <si>
    <t>F35</t>
  </si>
  <si>
    <t>Q34</t>
  </si>
  <si>
    <t>P34</t>
  </si>
  <si>
    <t>O34</t>
  </si>
  <si>
    <t>N34</t>
  </si>
  <si>
    <t>M34</t>
  </si>
  <si>
    <t>L34</t>
  </si>
  <si>
    <t>K34</t>
  </si>
  <si>
    <t>J34</t>
  </si>
  <si>
    <t>I34</t>
  </si>
  <si>
    <t>F34</t>
  </si>
  <si>
    <t>D34</t>
  </si>
  <si>
    <t>P33</t>
  </si>
  <si>
    <t>O33</t>
  </si>
  <si>
    <t>N33</t>
  </si>
  <si>
    <t>M33</t>
  </si>
  <si>
    <t>L33</t>
  </si>
  <si>
    <t>K33</t>
  </si>
  <si>
    <t>J33</t>
  </si>
  <si>
    <t>I33</t>
  </si>
  <si>
    <t>F33</t>
  </si>
  <si>
    <t>D33</t>
  </si>
  <si>
    <t>P29</t>
  </si>
  <si>
    <t>O29</t>
  </si>
  <si>
    <t>N29</t>
  </si>
  <si>
    <t>M29</t>
  </si>
  <si>
    <t>L29</t>
  </si>
  <si>
    <t>K29</t>
  </si>
  <si>
    <t>J29</t>
  </si>
  <si>
    <t>I29</t>
  </si>
  <si>
    <t>F29</t>
  </si>
  <si>
    <t>D29</t>
  </si>
  <si>
    <t>C29</t>
  </si>
  <si>
    <t>Q28</t>
  </si>
  <si>
    <t>P28</t>
  </si>
  <si>
    <t>O28</t>
  </si>
  <si>
    <t>N28</t>
  </si>
  <si>
    <t>M28</t>
  </si>
  <si>
    <t>L28</t>
  </si>
  <si>
    <t>K28</t>
  </si>
  <si>
    <t>J28</t>
  </si>
  <si>
    <t>I28</t>
  </si>
  <si>
    <t>F28</t>
  </si>
  <si>
    <t>D28</t>
  </si>
  <si>
    <t>C28</t>
  </si>
  <si>
    <t>Q27</t>
  </si>
  <si>
    <t>P27</t>
  </si>
  <si>
    <t>O27</t>
  </si>
  <si>
    <t>N27</t>
  </si>
  <si>
    <t>M27</t>
  </si>
  <si>
    <t>L27</t>
  </si>
  <si>
    <t>K27</t>
  </si>
  <si>
    <t>J27</t>
  </si>
  <si>
    <t>I27</t>
  </si>
  <si>
    <t>F27</t>
  </si>
  <si>
    <t>D27</t>
  </si>
  <si>
    <t>C27</t>
  </si>
  <si>
    <t>DH26</t>
  </si>
  <si>
    <t>Q26</t>
  </si>
  <si>
    <t>P26</t>
  </si>
  <si>
    <t>O26</t>
  </si>
  <si>
    <t>N26</t>
  </si>
  <si>
    <t>M26</t>
  </si>
  <si>
    <t>K26</t>
  </si>
  <si>
    <t>J26</t>
  </si>
  <si>
    <t>I26</t>
  </si>
  <si>
    <t>F26</t>
  </si>
  <si>
    <t>D26</t>
  </si>
  <si>
    <t>C26</t>
  </si>
  <si>
    <t>Q25</t>
  </si>
  <si>
    <t>P25</t>
  </si>
  <si>
    <t>O25</t>
  </si>
  <si>
    <t>N25</t>
  </si>
  <si>
    <t>M25</t>
  </si>
  <si>
    <t>K25</t>
  </si>
  <si>
    <t>J25</t>
  </si>
  <si>
    <t>I25</t>
  </si>
  <si>
    <t>F25</t>
  </si>
  <si>
    <t>D25</t>
  </si>
  <si>
    <t>C25</t>
  </si>
  <si>
    <t>Q24</t>
  </si>
  <si>
    <t>P24</t>
  </si>
  <si>
    <t>O24</t>
  </si>
  <si>
    <t>N24</t>
  </si>
  <si>
    <t>M24</t>
  </si>
  <si>
    <t>L24</t>
  </si>
  <si>
    <t>K24</t>
  </si>
  <si>
    <t>J24</t>
  </si>
  <si>
    <t>I24</t>
  </si>
  <si>
    <t>F24</t>
  </si>
  <si>
    <t>D24</t>
  </si>
  <si>
    <t>C24</t>
  </si>
  <si>
    <t>Q23</t>
  </si>
  <si>
    <t>P23</t>
  </si>
  <si>
    <t>O23</t>
  </si>
  <si>
    <t>N23</t>
  </si>
  <si>
    <t>M23</t>
  </si>
  <si>
    <t>K23</t>
  </si>
  <si>
    <t>J23</t>
  </si>
  <si>
    <t>I23</t>
  </si>
  <si>
    <t>F23</t>
  </si>
  <si>
    <t>Q22</t>
  </si>
  <si>
    <t>P22</t>
  </si>
  <si>
    <t>O22</t>
  </si>
  <si>
    <t>N22</t>
  </si>
  <si>
    <t>M22</t>
  </si>
  <si>
    <t>K22</t>
  </si>
  <si>
    <t>J22</t>
  </si>
  <si>
    <t>I22</t>
  </si>
  <si>
    <t>Q21</t>
  </si>
  <si>
    <t>P21</t>
  </si>
  <si>
    <t>O21</t>
  </si>
  <si>
    <t>N21</t>
  </si>
  <si>
    <t>M21</t>
  </si>
  <si>
    <t>L21</t>
  </si>
  <si>
    <t>K21</t>
  </si>
  <si>
    <t>J21</t>
  </si>
  <si>
    <t>I21</t>
  </si>
  <si>
    <t>C21</t>
  </si>
  <si>
    <t>Q20</t>
  </si>
  <si>
    <t>P20</t>
  </si>
  <si>
    <t>O20</t>
  </si>
  <si>
    <t>N20</t>
  </si>
  <si>
    <t>M20</t>
  </si>
  <si>
    <t>K20</t>
  </si>
  <si>
    <t>J20</t>
  </si>
  <si>
    <t>I20</t>
  </si>
  <si>
    <t>Q19</t>
  </si>
  <si>
    <t>P19</t>
  </si>
  <si>
    <t>O19</t>
  </si>
  <si>
    <t>N19</t>
  </si>
  <si>
    <t>M19</t>
  </si>
  <si>
    <t>K19</t>
  </si>
  <si>
    <t>J19</t>
  </si>
  <si>
    <t>I19</t>
  </si>
  <si>
    <t>Q18</t>
  </si>
  <si>
    <t>P18</t>
  </si>
  <si>
    <t>O18</t>
  </si>
  <si>
    <t>N18</t>
  </si>
  <si>
    <t>M18</t>
  </si>
  <si>
    <t>K18</t>
  </si>
  <si>
    <t>J18</t>
  </si>
  <si>
    <t>I18</t>
  </si>
  <si>
    <t>F18</t>
  </si>
  <si>
    <t>D18</t>
  </si>
  <si>
    <t>Q17</t>
  </si>
  <si>
    <t>P17</t>
  </si>
  <si>
    <t>O17</t>
  </si>
  <si>
    <t>N17</t>
  </si>
  <si>
    <t>M17</t>
  </si>
  <si>
    <t>K17</t>
  </si>
  <si>
    <t>J17</t>
  </si>
  <si>
    <t>I17</t>
  </si>
  <si>
    <t>Q16</t>
  </si>
  <si>
    <t>P16</t>
  </si>
  <si>
    <t>O16</t>
  </si>
  <si>
    <t>N16</t>
  </si>
  <si>
    <t>M16</t>
  </si>
  <si>
    <t>CH15</t>
  </si>
  <si>
    <t>Q15</t>
  </si>
  <si>
    <t>L15</t>
  </si>
  <si>
    <t>K15</t>
  </si>
  <si>
    <t>J15</t>
  </si>
  <si>
    <t>I15</t>
  </si>
  <si>
    <t>Q14</t>
  </si>
  <si>
    <t>P14</t>
  </si>
  <si>
    <t>L14</t>
  </si>
  <si>
    <t>K14</t>
  </si>
  <si>
    <t>J14</t>
  </si>
  <si>
    <t>I14</t>
  </si>
  <si>
    <t>N13</t>
  </si>
  <si>
    <t>M13</t>
  </si>
  <si>
    <t>K13</t>
  </si>
  <si>
    <t>I13</t>
  </si>
  <si>
    <t>N12</t>
  </si>
  <si>
    <t>M12</t>
  </si>
  <si>
    <t>K12</t>
  </si>
  <si>
    <t>I12</t>
  </si>
  <si>
    <t>Q11</t>
  </si>
  <si>
    <t>P11</t>
  </si>
  <si>
    <t>O11</t>
  </si>
  <si>
    <t>N11</t>
  </si>
  <si>
    <t>M11</t>
  </si>
  <si>
    <t>K11</t>
  </si>
  <si>
    <t>J11</t>
  </si>
  <si>
    <t>DH10</t>
  </si>
  <si>
    <t>M10</t>
  </si>
  <si>
    <t>L10</t>
  </si>
  <si>
    <t>K10</t>
  </si>
  <si>
    <t>Q9</t>
  </si>
  <si>
    <t>P9</t>
  </si>
  <si>
    <t>M9</t>
  </si>
  <si>
    <t>K9</t>
  </si>
  <si>
    <t>J9</t>
  </si>
  <si>
    <t>Q8</t>
  </si>
  <si>
    <t>P8</t>
  </si>
  <si>
    <t>M8</t>
  </si>
  <si>
    <t>K8</t>
  </si>
  <si>
    <t>J8</t>
  </si>
  <si>
    <t>M7</t>
  </si>
  <si>
    <t>L7</t>
  </si>
  <si>
    <t>K6</t>
  </si>
  <si>
    <t>M5</t>
  </si>
  <si>
    <t>K5</t>
  </si>
  <si>
    <t>J5</t>
  </si>
  <si>
    <t>M4</t>
  </si>
  <si>
    <t>L4</t>
  </si>
  <si>
    <t>K3</t>
  </si>
  <si>
    <t>J3</t>
  </si>
  <si>
    <t>K2</t>
  </si>
  <si>
    <t>U1</t>
  </si>
  <si>
    <t>R1</t>
  </si>
  <si>
    <t>Other cash in-flows</t>
  </si>
  <si>
    <t>Future premiums</t>
  </si>
  <si>
    <t>Future expenses and other cash out-flows</t>
  </si>
  <si>
    <t>Cash out-flows</t>
  </si>
  <si>
    <t>A41</t>
  </si>
  <si>
    <t>Country</t>
  </si>
  <si>
    <t>A55</t>
  </si>
  <si>
    <t>A54</t>
  </si>
  <si>
    <t>D51</t>
  </si>
  <si>
    <t>C51</t>
  </si>
  <si>
    <t>B51</t>
  </si>
  <si>
    <t>A51</t>
  </si>
  <si>
    <t>E50</t>
  </si>
  <si>
    <t>D50</t>
  </si>
  <si>
    <t>C50</t>
  </si>
  <si>
    <t>B50</t>
  </si>
  <si>
    <t>A50</t>
  </si>
  <si>
    <t>D49</t>
  </si>
  <si>
    <t>C49</t>
  </si>
  <si>
    <t>B49</t>
  </si>
  <si>
    <t>A49</t>
  </si>
  <si>
    <t>E48</t>
  </si>
  <si>
    <t>D48</t>
  </si>
  <si>
    <t>C48</t>
  </si>
  <si>
    <t>B48</t>
  </si>
  <si>
    <t>A48</t>
  </si>
  <si>
    <t>D47</t>
  </si>
  <si>
    <t>C47</t>
  </si>
  <si>
    <t>B47</t>
  </si>
  <si>
    <t>A47</t>
  </si>
  <si>
    <t>L46</t>
  </si>
  <si>
    <t>K46</t>
  </si>
  <si>
    <t>J46</t>
  </si>
  <si>
    <t>I46</t>
  </si>
  <si>
    <t>H46</t>
  </si>
  <si>
    <t>G46</t>
  </si>
  <si>
    <t>F46</t>
  </si>
  <si>
    <t>E46</t>
  </si>
  <si>
    <t>D46</t>
  </si>
  <si>
    <t>C46</t>
  </si>
  <si>
    <t>B46</t>
  </si>
  <si>
    <t>A46</t>
  </si>
  <si>
    <t>L45</t>
  </si>
  <si>
    <t>K45</t>
  </si>
  <si>
    <t>J45</t>
  </si>
  <si>
    <t>I45</t>
  </si>
  <si>
    <t>H45</t>
  </si>
  <si>
    <t>G45</t>
  </si>
  <si>
    <t>F45</t>
  </si>
  <si>
    <t>E45</t>
  </si>
  <si>
    <t>D45</t>
  </si>
  <si>
    <t>C45</t>
  </si>
  <si>
    <t>B45</t>
  </si>
  <si>
    <t>A45</t>
  </si>
  <si>
    <t>L44</t>
  </si>
  <si>
    <t>K44</t>
  </si>
  <si>
    <t>J44</t>
  </si>
  <si>
    <t>I44</t>
  </si>
  <si>
    <t>H44</t>
  </si>
  <si>
    <t>G44</t>
  </si>
  <si>
    <t>F44</t>
  </si>
  <si>
    <t>E44</t>
  </si>
  <si>
    <t>D44</t>
  </si>
  <si>
    <t>C44</t>
  </si>
  <si>
    <t>B44</t>
  </si>
  <si>
    <t>A44</t>
  </si>
  <si>
    <t>L43</t>
  </si>
  <si>
    <t>K43</t>
  </si>
  <si>
    <t>J43</t>
  </si>
  <si>
    <t>I43</t>
  </si>
  <si>
    <t>H43</t>
  </si>
  <si>
    <t>G43</t>
  </si>
  <si>
    <t>F43</t>
  </si>
  <si>
    <t>E43</t>
  </si>
  <si>
    <t>D43</t>
  </si>
  <si>
    <t>C43</t>
  </si>
  <si>
    <t>B43</t>
  </si>
  <si>
    <t>A43</t>
  </si>
  <si>
    <t>P42</t>
  </si>
  <si>
    <t>O42</t>
  </si>
  <si>
    <t>N42</t>
  </si>
  <si>
    <t>M42</t>
  </si>
  <si>
    <t>L42</t>
  </si>
  <si>
    <t>K42</t>
  </si>
  <si>
    <t>J42</t>
  </si>
  <si>
    <t>I42</t>
  </si>
  <si>
    <t>H42</t>
  </si>
  <si>
    <t>G42</t>
  </si>
  <si>
    <t>F42</t>
  </si>
  <si>
    <t>E42</t>
  </si>
  <si>
    <t>B42</t>
  </si>
  <si>
    <t>A42</t>
  </si>
  <si>
    <t>Use of simplified methods and techniques to calculate technical provisions</t>
  </si>
  <si>
    <t>P41</t>
  </si>
  <si>
    <t>O41</t>
  </si>
  <si>
    <t>N41</t>
  </si>
  <si>
    <t>M41</t>
  </si>
  <si>
    <t>L41</t>
  </si>
  <si>
    <t>K41</t>
  </si>
  <si>
    <t>J41</t>
  </si>
  <si>
    <t>I41</t>
  </si>
  <si>
    <t>H41</t>
  </si>
  <si>
    <t>G41</t>
  </si>
  <si>
    <t>F41</t>
  </si>
  <si>
    <t>E41</t>
  </si>
  <si>
    <t>D41</t>
  </si>
  <si>
    <t>C41</t>
  </si>
  <si>
    <t>B41</t>
  </si>
  <si>
    <t>Other cash-in flows (incl. Recoverable from salvages and subrogations)</t>
  </si>
  <si>
    <t>P40</t>
  </si>
  <si>
    <t>O40</t>
  </si>
  <si>
    <t>N40</t>
  </si>
  <si>
    <t>M40</t>
  </si>
  <si>
    <t>L40</t>
  </si>
  <si>
    <t>K40</t>
  </si>
  <si>
    <t>J40</t>
  </si>
  <si>
    <t>I40</t>
  </si>
  <si>
    <t>H40</t>
  </si>
  <si>
    <t>G40</t>
  </si>
  <si>
    <t>F40</t>
  </si>
  <si>
    <t>E40</t>
  </si>
  <si>
    <t>B40</t>
  </si>
  <si>
    <t>A40</t>
  </si>
  <si>
    <t>P39</t>
  </si>
  <si>
    <t>O39</t>
  </si>
  <si>
    <t>N39</t>
  </si>
  <si>
    <t>M39</t>
  </si>
  <si>
    <t>L39</t>
  </si>
  <si>
    <t>K39</t>
  </si>
  <si>
    <t>J39</t>
  </si>
  <si>
    <t>I39</t>
  </si>
  <si>
    <t>H39</t>
  </si>
  <si>
    <t>G39</t>
  </si>
  <si>
    <t>F39</t>
  </si>
  <si>
    <t>E39</t>
  </si>
  <si>
    <t>D39</t>
  </si>
  <si>
    <t>B39</t>
  </si>
  <si>
    <t>A39</t>
  </si>
  <si>
    <t>Future expenses and other cash-out flows</t>
  </si>
  <si>
    <t>P38</t>
  </si>
  <si>
    <t>O38</t>
  </si>
  <si>
    <t>N38</t>
  </si>
  <si>
    <t>M38</t>
  </si>
  <si>
    <t>L38</t>
  </si>
  <si>
    <t>K38</t>
  </si>
  <si>
    <t>J38</t>
  </si>
  <si>
    <t>I38</t>
  </si>
  <si>
    <t>H38</t>
  </si>
  <si>
    <t>G38</t>
  </si>
  <si>
    <t>F38</t>
  </si>
  <si>
    <t>E38</t>
  </si>
  <si>
    <t>A38</t>
  </si>
  <si>
    <t>Future benefits and claims</t>
  </si>
  <si>
    <t>Best estimate of Claims Provisions (Gross)</t>
  </si>
  <si>
    <t>P37</t>
  </si>
  <si>
    <t>O37</t>
  </si>
  <si>
    <t>N37</t>
  </si>
  <si>
    <t>M37</t>
  </si>
  <si>
    <t>L37</t>
  </si>
  <si>
    <t>K37</t>
  </si>
  <si>
    <t>J37</t>
  </si>
  <si>
    <t>I37</t>
  </si>
  <si>
    <t>H37</t>
  </si>
  <si>
    <t>G37</t>
  </si>
  <si>
    <t>F37</t>
  </si>
  <si>
    <t>E37</t>
  </si>
  <si>
    <t>D37</t>
  </si>
  <si>
    <t>A37</t>
  </si>
  <si>
    <t>P36</t>
  </si>
  <si>
    <t>O36</t>
  </si>
  <si>
    <t>N36</t>
  </si>
  <si>
    <t>M36</t>
  </si>
  <si>
    <t>L36</t>
  </si>
  <si>
    <t>K36</t>
  </si>
  <si>
    <t>J36</t>
  </si>
  <si>
    <t>I36</t>
  </si>
  <si>
    <t>H36</t>
  </si>
  <si>
    <t>G36</t>
  </si>
  <si>
    <t>F36</t>
  </si>
  <si>
    <t>E36</t>
  </si>
  <si>
    <t>A36</t>
  </si>
  <si>
    <t>H35</t>
  </si>
  <si>
    <t>G35</t>
  </si>
  <si>
    <t>E35</t>
  </si>
  <si>
    <t>H34</t>
  </si>
  <si>
    <t>G34</t>
  </si>
  <si>
    <t>E34</t>
  </si>
  <si>
    <t>Best estimate of Premium Provisions (Gross)</t>
  </si>
  <si>
    <t>H33</t>
  </si>
  <si>
    <t>G33</t>
  </si>
  <si>
    <t>E33</t>
  </si>
  <si>
    <t>b) Claims provisions</t>
  </si>
  <si>
    <t>P31</t>
  </si>
  <si>
    <t>O31</t>
  </si>
  <si>
    <t>N31</t>
  </si>
  <si>
    <t>M31</t>
  </si>
  <si>
    <t>L31</t>
  </si>
  <si>
    <t>K31</t>
  </si>
  <si>
    <t>J31</t>
  </si>
  <si>
    <t>I31</t>
  </si>
  <si>
    <t>H31</t>
  </si>
  <si>
    <t>G31</t>
  </si>
  <si>
    <t>F31</t>
  </si>
  <si>
    <t>E31</t>
  </si>
  <si>
    <t>D31</t>
  </si>
  <si>
    <t>C31</t>
  </si>
  <si>
    <t>a) Premium provisions</t>
  </si>
  <si>
    <t>Line of Business (LoB): further segmentation (Homogeneous Risk Groups - HRG)</t>
  </si>
  <si>
    <t>H29</t>
  </si>
  <si>
    <t>G29</t>
  </si>
  <si>
    <t>E29</t>
  </si>
  <si>
    <t>B29</t>
  </si>
  <si>
    <t>ADDITIONAL INFORMATION:</t>
  </si>
  <si>
    <t>H25</t>
  </si>
  <si>
    <t>G25</t>
  </si>
  <si>
    <t>E25</t>
  </si>
  <si>
    <t>Total Best estimate - net</t>
  </si>
  <si>
    <t>Total Best estimate - gross</t>
  </si>
  <si>
    <t>Net Best Estimate of Claims Provisions</t>
  </si>
  <si>
    <t>H21</t>
  </si>
  <si>
    <t>G21</t>
  </si>
  <si>
    <t>E21</t>
  </si>
  <si>
    <t>H20</t>
  </si>
  <si>
    <t>G20</t>
  </si>
  <si>
    <t>E20</t>
  </si>
  <si>
    <t>H19</t>
  </si>
  <si>
    <t>G19</t>
  </si>
  <si>
    <t>E19</t>
  </si>
  <si>
    <t>H18</t>
  </si>
  <si>
    <t>G18</t>
  </si>
  <si>
    <t>E18</t>
  </si>
  <si>
    <t>Gross - accepted non-proportional reinsurance business</t>
  </si>
  <si>
    <t>H15</t>
  </si>
  <si>
    <t>Gross - accepted proportional reinsurance business</t>
  </si>
  <si>
    <t>H14</t>
  </si>
  <si>
    <t>Gross - direct business</t>
  </si>
  <si>
    <t>Claims provisions</t>
  </si>
  <si>
    <t>Net Best Estimate of Premium Provisions</t>
  </si>
  <si>
    <t>H12</t>
  </si>
  <si>
    <t>H11</t>
  </si>
  <si>
    <t>H10</t>
  </si>
  <si>
    <t>H9</t>
  </si>
  <si>
    <t>H6</t>
  </si>
  <si>
    <t>H5</t>
  </si>
  <si>
    <t>Premium provisions</t>
  </si>
  <si>
    <t>Best estimate</t>
  </si>
  <si>
    <t>Technical provisions calculated as a sum of BE and RM (NON-REPL.)</t>
  </si>
  <si>
    <t>Accepted non-proportional reinsurance</t>
  </si>
  <si>
    <t>Accepted proportional reinsurance business</t>
  </si>
  <si>
    <t>Direct business</t>
  </si>
  <si>
    <t>Technical provisions calculated as a whole (REPL.)</t>
  </si>
  <si>
    <t>Total Non-Life obligation</t>
  </si>
  <si>
    <t>Segmentation for:</t>
  </si>
  <si>
    <t>H28</t>
  </si>
  <si>
    <t>G28</t>
  </si>
  <si>
    <t>E28</t>
  </si>
  <si>
    <t>B28</t>
  </si>
  <si>
    <t>H27</t>
  </si>
  <si>
    <t>G27</t>
  </si>
  <si>
    <t>E27</t>
  </si>
  <si>
    <t>B27</t>
  </si>
  <si>
    <t>H26</t>
  </si>
  <si>
    <t>G26</t>
  </si>
  <si>
    <t>E26</t>
  </si>
  <si>
    <t>B26</t>
  </si>
  <si>
    <t>H24</t>
  </si>
  <si>
    <t>G24</t>
  </si>
  <si>
    <t>E24</t>
  </si>
  <si>
    <t>B24</t>
  </si>
  <si>
    <t>H23</t>
  </si>
  <si>
    <t>B23</t>
  </si>
  <si>
    <t>H22</t>
  </si>
  <si>
    <t>G22</t>
  </si>
  <si>
    <t>E22</t>
  </si>
  <si>
    <t>H17</t>
  </si>
  <si>
    <t>H13</t>
  </si>
  <si>
    <t>H8</t>
  </si>
  <si>
    <t>AI21</t>
  </si>
  <si>
    <t>AH21</t>
  </si>
  <si>
    <t>AG21</t>
  </si>
  <si>
    <t>AF21</t>
  </si>
  <si>
    <t>AI20</t>
  </si>
  <si>
    <t>AI3</t>
  </si>
  <si>
    <t>AI2</t>
  </si>
  <si>
    <t>AI1</t>
  </si>
  <si>
    <t>AD1</t>
  </si>
  <si>
    <t>D503</t>
  </si>
  <si>
    <t>C503</t>
  </si>
  <si>
    <t>B503</t>
  </si>
  <si>
    <t>B502</t>
  </si>
  <si>
    <t>Life and Health SLT Technical Provisions (Quarterly)</t>
  </si>
  <si>
    <t>F1Q</t>
  </si>
  <si>
    <t>Net</t>
  </si>
  <si>
    <t>The amount equal to the value of net deferred tax assets not available at the group level</t>
  </si>
  <si>
    <t>Reconciliation reserve (total group)</t>
  </si>
  <si>
    <t>Other non available own funds</t>
  </si>
  <si>
    <t>Ratio of Eligible own funds to SCR including other financial sectors' own funds and capital requirements</t>
  </si>
  <si>
    <t>A53B</t>
  </si>
  <si>
    <t>SCR for entities included with D&amp;A method</t>
  </si>
  <si>
    <t>Ratio of Eligible own funds to Minimum Group SCR</t>
  </si>
  <si>
    <t>Ratio of Eligible own funds to SCR (excluding other financial sectors)</t>
  </si>
  <si>
    <t>Minimum consolidated Group SCR (Article 230)</t>
  </si>
  <si>
    <t>Consolidated Group SCR</t>
  </si>
  <si>
    <t>Total available own funds to meet the minimum group SCR (group)</t>
  </si>
  <si>
    <t>Total available own funds to meet the SCR (group) (excluding other financial sector's own funds)</t>
  </si>
  <si>
    <t>E45E</t>
  </si>
  <si>
    <t>D45E</t>
  </si>
  <si>
    <t>C45E</t>
  </si>
  <si>
    <t>B45E</t>
  </si>
  <si>
    <t>Own funds of related undertakings when using the D&amp;A and a combination of method without IGT</t>
  </si>
  <si>
    <t>E45D</t>
  </si>
  <si>
    <t>D45D</t>
  </si>
  <si>
    <t>C45D</t>
  </si>
  <si>
    <t>B45D</t>
  </si>
  <si>
    <t>Own funds aggregated when using the D&amp;A and combination of method</t>
  </si>
  <si>
    <t>Total own funds of other financial sectors</t>
  </si>
  <si>
    <t>A45B</t>
  </si>
  <si>
    <t>Non regulated entities carrying out financial activities</t>
  </si>
  <si>
    <t>A45A</t>
  </si>
  <si>
    <t>Total ancillary own funds (group)</t>
  </si>
  <si>
    <t>Non available ancillary own funds at group level</t>
  </si>
  <si>
    <t>Total basic own funds after adjustments (group)</t>
  </si>
  <si>
    <t>Total deductions</t>
  </si>
  <si>
    <t>Total of non-available own fund items</t>
  </si>
  <si>
    <t>E605</t>
  </si>
  <si>
    <t>D605</t>
  </si>
  <si>
    <t>C605</t>
  </si>
  <si>
    <t>B605</t>
  </si>
  <si>
    <t>A605</t>
  </si>
  <si>
    <t>Deduction for participations when using D&amp;A or combination of methods (Article 233)</t>
  </si>
  <si>
    <t>E604</t>
  </si>
  <si>
    <t>D604</t>
  </si>
  <si>
    <t>C604</t>
  </si>
  <si>
    <t>B604</t>
  </si>
  <si>
    <t>A604</t>
  </si>
  <si>
    <t>Deductions for participations where there is non-availability of information (Article 229)</t>
  </si>
  <si>
    <t>D603</t>
  </si>
  <si>
    <t>C603</t>
  </si>
  <si>
    <t>B603</t>
  </si>
  <si>
    <t>A603</t>
  </si>
  <si>
    <t>Deductions for participations related credit institutions, investment firms and financial institutions (Level I Article 228)</t>
  </si>
  <si>
    <t>B19A</t>
  </si>
  <si>
    <t>Non-available minority interests at group level</t>
  </si>
  <si>
    <t>Minority interests (if not reported as part of another own fund item)</t>
  </si>
  <si>
    <t>Non-available subordinated liabilities at group level</t>
  </si>
  <si>
    <t>Reconciliation reserve (group)</t>
  </si>
  <si>
    <t>Non-available share premium account related to preference shares at group level</t>
  </si>
  <si>
    <t>Non-available preference shares at group level</t>
  </si>
  <si>
    <t>Non-available surplus funds at group level</t>
  </si>
  <si>
    <t>Non-available subordinated mutual member accounts at group level</t>
  </si>
  <si>
    <t>Non-available called but not paid in ordinary share capital at group level</t>
  </si>
  <si>
    <t>I1b</t>
  </si>
  <si>
    <t>I1a</t>
  </si>
  <si>
    <t>H1c</t>
  </si>
  <si>
    <t>H1b</t>
  </si>
  <si>
    <t>H1a</t>
  </si>
  <si>
    <t>% voting rights</t>
  </si>
  <si>
    <t>% used for the establishment of accounting  consolidated accounts</t>
  </si>
  <si>
    <t>% capital share</t>
  </si>
  <si>
    <t>Total Balance Sheet (non-regulated undertakings)</t>
  </si>
  <si>
    <t>Total Balance Sheet (for other regulated undertakings)</t>
  </si>
  <si>
    <t>Total Balance Sheet (for (re)insurance undertakings)</t>
  </si>
  <si>
    <t>Supervisory Authority</t>
  </si>
  <si>
    <t>Legal Name of the undertaking</t>
  </si>
  <si>
    <t>Category (mutual/non mutual)</t>
  </si>
  <si>
    <t>Type of undertaking</t>
  </si>
  <si>
    <t>Identification code</t>
  </si>
  <si>
    <t xml:space="preserve">  T1</t>
  </si>
  <si>
    <t xml:space="preserve"> S1</t>
  </si>
  <si>
    <t>Level of influence</t>
  </si>
  <si>
    <t>Other criteria</t>
  </si>
  <si>
    <t>Undertakings in the scope of the group</t>
  </si>
  <si>
    <t>G01</t>
  </si>
  <si>
    <t>Eligible Own Funds</t>
  </si>
  <si>
    <t>Type of capital requirement (closed list)</t>
  </si>
  <si>
    <t>Aggregated or not
Y/N</t>
  </si>
  <si>
    <t>Reason</t>
  </si>
  <si>
    <t>Date of decision</t>
  </si>
  <si>
    <t>Date of approval of latest major change</t>
  </si>
  <si>
    <t>Date of initial approval</t>
  </si>
  <si>
    <t>Group or solo internal model</t>
  </si>
  <si>
    <t>if Partial Internal Model used specify where</t>
  </si>
  <si>
    <t>if Simplifications used specify where</t>
  </si>
  <si>
    <t>if undertaking specific parameters used specify where</t>
  </si>
  <si>
    <t>SCR 
Operational Risk</t>
  </si>
  <si>
    <t>SCR Non-life Underwriting Risk</t>
  </si>
  <si>
    <t>Group or solo Internal Model Used</t>
  </si>
  <si>
    <t>Solo Capital Add-On</t>
  </si>
  <si>
    <t>Standard Formula used</t>
  </si>
  <si>
    <t>Eligible Solo Own Funds to cover the SCR</t>
  </si>
  <si>
    <t>Solo MCR</t>
  </si>
  <si>
    <t>Solo SCR</t>
  </si>
  <si>
    <t>EEA entities and non EEA entities (using SII rules) included only via D&amp;A</t>
  </si>
  <si>
    <t>(Re)insurance Solo requirements</t>
  </si>
  <si>
    <t>G03</t>
  </si>
  <si>
    <t>Other regulated financial entities and other non-regulated financial entities including insurance holding companies</t>
  </si>
  <si>
    <t>G04</t>
  </si>
  <si>
    <t>Contribution to Group TP (excluding IGT) (%)</t>
  </si>
  <si>
    <t>Technical Provisions - Life (excluding health and index-linked and unit-linked)</t>
  </si>
  <si>
    <t>Technical Provisions - Health (similar to life)</t>
  </si>
  <si>
    <t>Technical Provisions - Health (similar to non-life)</t>
  </si>
  <si>
    <t>Technical Provisions - Non-Life (excluding Health)</t>
  </si>
  <si>
    <t>Inclusion in the scope of Group supervision  [YES/NO]</t>
  </si>
  <si>
    <t>Inclusion in the scope of Group supervision [date of decision if art. 214 is applied]</t>
  </si>
  <si>
    <t>Group solvency assessment [method chosen and under method 1, treatment of the undertaking]</t>
  </si>
  <si>
    <t xml:space="preserve">B16A </t>
  </si>
  <si>
    <t>D15A</t>
  </si>
  <si>
    <t>Total (treated per components)</t>
  </si>
  <si>
    <t>Total (not treated per components)</t>
  </si>
  <si>
    <t>BI-Solo</t>
  </si>
  <si>
    <t>Reference date</t>
  </si>
  <si>
    <t>Reporting date</t>
  </si>
  <si>
    <t>Group identification code</t>
  </si>
  <si>
    <t>Currency used for reporting</t>
  </si>
  <si>
    <t>Accounting standard</t>
  </si>
  <si>
    <t xml:space="preserve">(Re)insurance Solo requirements for non EEA entities [both using SII rules and not using SII rules] regardless of the method used </t>
  </si>
  <si>
    <t>Operational risk - basic information</t>
  </si>
  <si>
    <t>Metric: Decimal</t>
  </si>
  <si>
    <t>Metric: Monetary</t>
  </si>
  <si>
    <t>Metric: String</t>
  </si>
  <si>
    <t>Metric: Date</t>
  </si>
  <si>
    <t>Metric: Integer</t>
  </si>
  <si>
    <t>Metric: Boolean</t>
  </si>
  <si>
    <t>A8E</t>
  </si>
  <si>
    <t>A19B</t>
  </si>
  <si>
    <t>L6B</t>
  </si>
  <si>
    <t>L15E</t>
  </si>
  <si>
    <t>L25A</t>
  </si>
  <si>
    <t>LS6F</t>
  </si>
  <si>
    <t>A503</t>
  </si>
  <si>
    <t>A606</t>
  </si>
  <si>
    <t>A607</t>
  </si>
  <si>
    <t>B606</t>
  </si>
  <si>
    <t>B607</t>
  </si>
  <si>
    <t>C606</t>
  </si>
  <si>
    <t>C607</t>
  </si>
  <si>
    <t>D606</t>
  </si>
  <si>
    <t>D607</t>
  </si>
  <si>
    <t>E606</t>
  </si>
  <si>
    <t>E607</t>
  </si>
  <si>
    <t>A45C</t>
  </si>
  <si>
    <t>A45D</t>
  </si>
  <si>
    <t>A50A</t>
  </si>
  <si>
    <t>A51A</t>
  </si>
  <si>
    <t>B50A</t>
  </si>
  <si>
    <t>B51A</t>
  </si>
  <si>
    <t>C50A</t>
  </si>
  <si>
    <t>C51A</t>
  </si>
  <si>
    <t>D50A</t>
  </si>
  <si>
    <t>D51A</t>
  </si>
  <si>
    <t>E50A</t>
  </si>
  <si>
    <t>A52A</t>
  </si>
  <si>
    <t>A53A</t>
  </si>
  <si>
    <t>A54A</t>
  </si>
  <si>
    <t>A55A</t>
  </si>
  <si>
    <t>A55B</t>
  </si>
  <si>
    <t>B29A</t>
  </si>
  <si>
    <t>B20A</t>
  </si>
  <si>
    <t>D0</t>
  </si>
  <si>
    <t>C04</t>
  </si>
  <si>
    <t>D04</t>
  </si>
  <si>
    <t>Q36</t>
  </si>
  <si>
    <t>Q37</t>
  </si>
  <si>
    <t>Q38</t>
  </si>
  <si>
    <t>Q39</t>
  </si>
  <si>
    <t>Q40</t>
  </si>
  <si>
    <t>Q41</t>
  </si>
  <si>
    <t>Q42</t>
  </si>
  <si>
    <t>Q43</t>
  </si>
  <si>
    <t>Q44</t>
  </si>
  <si>
    <t>FB2</t>
  </si>
  <si>
    <t>FB4</t>
  </si>
  <si>
    <t>CA4</t>
  </si>
  <si>
    <t>CA5</t>
  </si>
  <si>
    <t>CA6</t>
  </si>
  <si>
    <t>FB6</t>
  </si>
  <si>
    <t>CA7</t>
  </si>
  <si>
    <t>FB7</t>
  </si>
  <si>
    <t>CA9</t>
  </si>
  <si>
    <t>CB9</t>
  </si>
  <si>
    <t>CD9</t>
  </si>
  <si>
    <t>IA9</t>
  </si>
  <si>
    <t>FB9</t>
  </si>
  <si>
    <t>JA9</t>
  </si>
  <si>
    <t>JE9</t>
  </si>
  <si>
    <t>BC9</t>
  </si>
  <si>
    <t>BD9</t>
  </si>
  <si>
    <t>BF9</t>
  </si>
  <si>
    <t>FB10</t>
  </si>
  <si>
    <t>CA10</t>
  </si>
  <si>
    <t>CA11</t>
  </si>
  <si>
    <t>CA12</t>
  </si>
  <si>
    <t>FB12</t>
  </si>
  <si>
    <t>CA13</t>
  </si>
  <si>
    <t>FB13</t>
  </si>
  <si>
    <t>CD14</t>
  </si>
  <si>
    <t>FB14</t>
  </si>
  <si>
    <t>IA14</t>
  </si>
  <si>
    <t>JA14</t>
  </si>
  <si>
    <t>JE14</t>
  </si>
  <si>
    <t>BC14</t>
  </si>
  <si>
    <t>BD14</t>
  </si>
  <si>
    <t>BF14</t>
  </si>
  <si>
    <t>AD2</t>
  </si>
  <si>
    <t>AD3</t>
  </si>
  <si>
    <t>AD20</t>
  </si>
  <si>
    <t>AA21</t>
  </si>
  <si>
    <t>AB21</t>
  </si>
  <si>
    <t>AC21</t>
  </si>
  <si>
    <t>AD21</t>
  </si>
  <si>
    <t>AA36</t>
  </si>
  <si>
    <t>AB36</t>
  </si>
  <si>
    <t>AA37</t>
  </si>
  <si>
    <t>AB37</t>
  </si>
  <si>
    <t>AI36</t>
  </si>
  <si>
    <t>AI37</t>
  </si>
  <si>
    <t>AI38</t>
  </si>
  <si>
    <t>AG37</t>
  </si>
  <si>
    <t>AH37</t>
  </si>
  <si>
    <t>AF37</t>
  </si>
  <si>
    <t>AF38</t>
  </si>
  <si>
    <t>BD3</t>
  </si>
  <si>
    <t>BH1</t>
  </si>
  <si>
    <t>BH2</t>
  </si>
  <si>
    <t>BH3</t>
  </si>
  <si>
    <t>BD20</t>
  </si>
  <si>
    <t>BD21</t>
  </si>
  <si>
    <t>BH20</t>
  </si>
  <si>
    <t>BH21</t>
  </si>
  <si>
    <t>BA21</t>
  </si>
  <si>
    <t>BB21</t>
  </si>
  <si>
    <t>BC21</t>
  </si>
  <si>
    <t>BF21</t>
  </si>
  <si>
    <t>BG21</t>
  </si>
  <si>
    <t>BE21</t>
  </si>
  <si>
    <t>BA36</t>
  </si>
  <si>
    <t>BA37</t>
  </si>
  <si>
    <t>BB36</t>
  </si>
  <si>
    <t>BB37</t>
  </si>
  <si>
    <t>BH36</t>
  </si>
  <si>
    <t>BH37</t>
  </si>
  <si>
    <t>BH38</t>
  </si>
  <si>
    <t>BF37</t>
  </si>
  <si>
    <t>BG37</t>
  </si>
  <si>
    <t>BE37</t>
  </si>
  <si>
    <t>BE38</t>
  </si>
  <si>
    <t>CI1</t>
  </si>
  <si>
    <t>CI2</t>
  </si>
  <si>
    <t>CI3</t>
  </si>
  <si>
    <t>CD15</t>
  </si>
  <si>
    <t>CA15</t>
  </si>
  <si>
    <t>CB15</t>
  </si>
  <si>
    <t>CC15</t>
  </si>
  <si>
    <t>CI14</t>
  </si>
  <si>
    <t>CI15</t>
  </si>
  <si>
    <t>CG15</t>
  </si>
  <si>
    <t>CF15</t>
  </si>
  <si>
    <t>CA30</t>
  </si>
  <si>
    <t>CA31</t>
  </si>
  <si>
    <t>CB30</t>
  </si>
  <si>
    <t>CB31</t>
  </si>
  <si>
    <t>CI30</t>
  </si>
  <si>
    <t>CI31</t>
  </si>
  <si>
    <t>CI32</t>
  </si>
  <si>
    <t>CG31</t>
  </si>
  <si>
    <t>CH31</t>
  </si>
  <si>
    <t>CF31</t>
  </si>
  <si>
    <t>CF32</t>
  </si>
  <si>
    <t>DD3</t>
  </si>
  <si>
    <t>DI1</t>
  </si>
  <si>
    <t>DI2</t>
  </si>
  <si>
    <t>DI3</t>
  </si>
  <si>
    <t>DA10</t>
  </si>
  <si>
    <t>DB10</t>
  </si>
  <si>
    <t>DC10</t>
  </si>
  <si>
    <t>DD9</t>
  </si>
  <si>
    <t>DD10</t>
  </si>
  <si>
    <t>DI9</t>
  </si>
  <si>
    <t>DI10</t>
  </si>
  <si>
    <t>DG10</t>
  </si>
  <si>
    <t>DF10</t>
  </si>
  <si>
    <t>DA25</t>
  </si>
  <si>
    <t>DA26</t>
  </si>
  <si>
    <t>DB25</t>
  </si>
  <si>
    <t>DB26</t>
  </si>
  <si>
    <t>DI25</t>
  </si>
  <si>
    <t>DI26</t>
  </si>
  <si>
    <t>DI27</t>
  </si>
  <si>
    <t>DG26</t>
  </si>
  <si>
    <t>DF26</t>
  </si>
  <si>
    <t>DF27</t>
  </si>
  <si>
    <t>ED1</t>
  </si>
  <si>
    <t>EH1</t>
  </si>
  <si>
    <t>EH2</t>
  </si>
  <si>
    <t>EE1</t>
  </si>
  <si>
    <t>EE2</t>
  </si>
  <si>
    <t>FE1</t>
  </si>
  <si>
    <t>GA6</t>
  </si>
  <si>
    <t>HG1</t>
  </si>
  <si>
    <t>HD1</t>
  </si>
  <si>
    <t>HI2</t>
  </si>
  <si>
    <t>HF2</t>
  </si>
  <si>
    <t>HA5</t>
  </si>
  <si>
    <t>HB5</t>
  </si>
  <si>
    <t>HA4</t>
  </si>
  <si>
    <t>HB4</t>
  </si>
  <si>
    <t>HC4</t>
  </si>
  <si>
    <t>HA3</t>
  </si>
  <si>
    <t>HB3</t>
  </si>
  <si>
    <t>IF1</t>
  </si>
  <si>
    <t>IC1</t>
  </si>
  <si>
    <t>KF1</t>
  </si>
  <si>
    <t>KA7</t>
  </si>
  <si>
    <t>KB7</t>
  </si>
  <si>
    <t>KC7</t>
  </si>
  <si>
    <t>KD7</t>
  </si>
  <si>
    <t>KE7</t>
  </si>
  <si>
    <t>KF7</t>
  </si>
  <si>
    <t>KF5</t>
  </si>
  <si>
    <t>KF6</t>
  </si>
  <si>
    <t>KF4</t>
  </si>
  <si>
    <t>KA10</t>
  </si>
  <si>
    <t>KB10</t>
  </si>
  <si>
    <t>KA9</t>
  </si>
  <si>
    <t>KB9</t>
  </si>
  <si>
    <t>KC9</t>
  </si>
  <si>
    <t>KA8</t>
  </si>
  <si>
    <t>KB8</t>
  </si>
  <si>
    <t>LC1</t>
  </si>
  <si>
    <t>LC2</t>
  </si>
  <si>
    <t>LA6</t>
  </si>
  <si>
    <t>LB6</t>
  </si>
  <si>
    <t>LC6</t>
  </si>
  <si>
    <t>LC4</t>
  </si>
  <si>
    <t>LC5</t>
  </si>
  <si>
    <t>LA3</t>
  </si>
  <si>
    <t>LB3</t>
  </si>
  <si>
    <t>LC3</t>
  </si>
  <si>
    <t>LA11</t>
  </si>
  <si>
    <t>LA14</t>
  </si>
  <si>
    <t>LB14</t>
  </si>
  <si>
    <t>LA13</t>
  </si>
  <si>
    <t>LB13</t>
  </si>
  <si>
    <t>LC13</t>
  </si>
  <si>
    <t>LA12</t>
  </si>
  <si>
    <t>LB12</t>
  </si>
  <si>
    <t>MF2</t>
  </si>
  <si>
    <t>MG2</t>
  </si>
  <si>
    <t>MG4</t>
  </si>
  <si>
    <t>MG3</t>
  </si>
  <si>
    <t>MH3</t>
  </si>
  <si>
    <t>NN1</t>
  </si>
  <si>
    <t>NN2</t>
  </si>
  <si>
    <t>NN3</t>
  </si>
  <si>
    <t>NN31</t>
  </si>
  <si>
    <t>NN32</t>
  </si>
  <si>
    <t>NN33</t>
  </si>
  <si>
    <t>NL32</t>
  </si>
  <si>
    <t>NM32</t>
  </si>
  <si>
    <t>NK32</t>
  </si>
  <si>
    <t>NK33</t>
  </si>
  <si>
    <t>OJ1</t>
  </si>
  <si>
    <t>OJ2</t>
  </si>
  <si>
    <t>OJ3</t>
  </si>
  <si>
    <t>OJ20</t>
  </si>
  <si>
    <t>OJ21</t>
  </si>
  <si>
    <t>OJ22</t>
  </si>
  <si>
    <t>OH21</t>
  </si>
  <si>
    <t>OI21</t>
  </si>
  <si>
    <t>OG21</t>
  </si>
  <si>
    <t>OG22</t>
  </si>
  <si>
    <t>PJ21</t>
  </si>
  <si>
    <t>Basic information</t>
  </si>
  <si>
    <t>Model used</t>
  </si>
  <si>
    <t>A26=A22*A23 +A30</t>
  </si>
  <si>
    <t>Life catastrophe risk</t>
  </si>
  <si>
    <t>Minimum Capital Requirement (except for composite undertakings)</t>
  </si>
  <si>
    <t xml:space="preserve">Index-linked and unit-linked insurance  obligations </t>
  </si>
  <si>
    <t>Other life (re)insurance and health obligations</t>
  </si>
  <si>
    <t>Composite undertaking? (Y/N)</t>
  </si>
  <si>
    <t>RFF? (Y/N)</t>
  </si>
  <si>
    <t>BI-Group</t>
  </si>
  <si>
    <t>F1=A1+B1+E1</t>
  </si>
  <si>
    <t>F2=A3+B2+B3+E2</t>
  </si>
  <si>
    <t>F4=A5+B4+B5+E4</t>
  </si>
  <si>
    <t>F6=A6+B6+E6</t>
  </si>
  <si>
    <t>F7=A7+B7+E7</t>
  </si>
  <si>
    <t>F9=SUM(F1:F7)</t>
  </si>
  <si>
    <t>F10=A10+B10+B11+E10</t>
  </si>
  <si>
    <t>F12=A12+B12+E12</t>
  </si>
  <si>
    <t>F13=A13+B13+E13</t>
  </si>
  <si>
    <t>F14=SUM(F10:F13)</t>
  </si>
  <si>
    <t>Loans &amp; mortgages</t>
  </si>
  <si>
    <t>Loans &amp; mortgages to individuals</t>
  </si>
  <si>
    <t>Other loans &amp; mortgages</t>
  </si>
  <si>
    <t>Notional SCR or Sectoral capital requirement</t>
  </si>
  <si>
    <t>Notional MCR or Sectoral minimum capital requirement</t>
  </si>
  <si>
    <t>Legal form (Annex III L1)</t>
  </si>
  <si>
    <t>Underwriting performance</t>
  </si>
  <si>
    <t>Investment performance</t>
  </si>
  <si>
    <t>Total performance</t>
  </si>
  <si>
    <t>type 2 equity</t>
  </si>
  <si>
    <t>Market risk concentrations</t>
  </si>
  <si>
    <t>Value</t>
  </si>
  <si>
    <t>SCR Market Risk</t>
  </si>
  <si>
    <t>SCR Counterparty Default Risk</t>
  </si>
  <si>
    <t>SCR Life Underwriting Risk</t>
  </si>
  <si>
    <t>SCR Health Underwriting Risk</t>
  </si>
  <si>
    <t>Local capital requirement</t>
  </si>
  <si>
    <t>Local minimum capital requirement</t>
  </si>
  <si>
    <t>Eligible own funds in accordance with local rules</t>
  </si>
  <si>
    <t>USP Standard Deviation</t>
  </si>
  <si>
    <t>USP Adjustment factor for non-proportional reinsurance</t>
  </si>
  <si>
    <t>NSLT health lapse risk</t>
  </si>
  <si>
    <t>Capital at risk</t>
  </si>
  <si>
    <t>Gross Cat Risk Charge Liability insurance and reinsurance obligations</t>
  </si>
  <si>
    <t>Recoverables from reinsurance (except SPV and Finite Reinsurance) before adjustment for expected losses</t>
  </si>
  <si>
    <t>Recoverables from SPV before adjustment for expected losses</t>
  </si>
  <si>
    <t>Recoverables from Finite Reinsurance before adjustment for expected losses</t>
  </si>
  <si>
    <t>Notional Solvency Capital Requirement for ring fenced funds other than capital requirement for business operated in accordance with Art. 4 of Directive 2003/41/EC (transitional)</t>
  </si>
  <si>
    <t>Future guaranteed and discretionary benefits</t>
  </si>
  <si>
    <t>Future guaranteed benefits</t>
  </si>
  <si>
    <t>Future discretionary benefits</t>
  </si>
  <si>
    <t xml:space="preserve">Initial funds, members' contributions or the equivalent basic own - fund item for mutual and mutual-type undertakings </t>
  </si>
  <si>
    <t>Surrender value</t>
  </si>
  <si>
    <t>Legal name of the undertaking</t>
  </si>
  <si>
    <t>Simplifications - spread risk - bonds and loans ? (Y/N)</t>
  </si>
  <si>
    <t>A00</t>
  </si>
  <si>
    <t>Captives simplifications - interest rate risk ?(Y/N)</t>
  </si>
  <si>
    <t>AA01</t>
  </si>
  <si>
    <t>AA02</t>
  </si>
  <si>
    <t>Captives simplifications - market concentration risk ?(Y/N)</t>
  </si>
  <si>
    <t>AA03</t>
  </si>
  <si>
    <t>Simplifications? (Y/N)</t>
  </si>
  <si>
    <t>A001</t>
  </si>
  <si>
    <t>Simplifications - mortality risk ? (Y/N)</t>
  </si>
  <si>
    <t>A01</t>
  </si>
  <si>
    <t>A02</t>
  </si>
  <si>
    <t>Simplifications - disability-morbidity risk? (Y/N)</t>
  </si>
  <si>
    <t>A03</t>
  </si>
  <si>
    <t>Simplifications - lapse risk? (Y/N)</t>
  </si>
  <si>
    <t>A04</t>
  </si>
  <si>
    <t>Simplifications - life expense risk ? (Y/N)</t>
  </si>
  <si>
    <t>A05</t>
  </si>
  <si>
    <t>Simplifications - life catastrophe risk? (Y/N)</t>
  </si>
  <si>
    <t>A06</t>
  </si>
  <si>
    <t>Simplifications - health disability-morbidity risk? (Y/N)</t>
  </si>
  <si>
    <t>Captives simplifications - premium and reserve risk (Y/N)</t>
  </si>
  <si>
    <t>Solvency Capital Requirement - Counterparty default risk</t>
  </si>
  <si>
    <t>Solvency Capital Requirement - Life underwriting risk</t>
  </si>
  <si>
    <t>Solvency Capital Requirement - Health underwriting risk</t>
  </si>
  <si>
    <t>Solvency Capital Requirement - Non-life underwriting risk</t>
  </si>
  <si>
    <t>Solvency Capital Requirement - Non-life catastrophe risk</t>
  </si>
  <si>
    <t>Solvency Capital Requirement - Operational risk</t>
  </si>
  <si>
    <t>Additional information in case of use of discount rates other than risk-free rates</t>
  </si>
  <si>
    <t>Name of single name exposure</t>
  </si>
  <si>
    <t>Diversification within counterparty default risk  module</t>
  </si>
  <si>
    <t>Diversification within life underwriting risk module</t>
  </si>
  <si>
    <t>Net capital requirement (including the loss-absorbing capacity of technical provisions)</t>
  </si>
  <si>
    <t>Gross capital requirement (excluding the loss-absorbing capacity of technical provisions)</t>
  </si>
  <si>
    <t>Total  capital requirement for non-life premium and reserve risk</t>
  </si>
  <si>
    <t>Capital requirement for non-life catastrophe risk</t>
  </si>
  <si>
    <t>Diversification within non - life underwriting risk module</t>
  </si>
  <si>
    <t>Medical expense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</si>
  <si>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</si>
  <si>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</si>
  <si>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</si>
  <si>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</si>
  <si>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</si>
  <si>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</si>
  <si>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</si>
  <si>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</si>
  <si>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Available and eligible own funds (group)</t>
  </si>
  <si>
    <t>Legal  expenses insurance</t>
  </si>
  <si>
    <t>Non-proportional marine, aviation and transport reinsurance</t>
  </si>
  <si>
    <t>Diversification within market risk module</t>
  </si>
  <si>
    <t>Life gross technical provisions (excluding risk margin)</t>
  </si>
  <si>
    <t>Life gross technical provisions unit-linked (excluding risk margin)</t>
  </si>
  <si>
    <t>Non-life gross technical provisions (excluding risk margin)</t>
  </si>
  <si>
    <r>
      <t>Capital requirement for operational risk based on technical provisions</t>
    </r>
    <r>
      <rPr>
        <b/>
        <i/>
        <sz val="11"/>
        <rFont val="Calibri"/>
        <family val="2"/>
        <charset val="238"/>
        <scheme val="minor"/>
      </rPr>
      <t/>
    </r>
  </si>
  <si>
    <t>Earned life gross premiums (previous 12 months)</t>
  </si>
  <si>
    <t>Earned life gross premiums unit-linked  (previous 12 months)</t>
  </si>
  <si>
    <t>Earned non-life gross premiums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</si>
  <si>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</si>
  <si>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</si>
  <si>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</si>
  <si>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</si>
  <si>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</si>
  <si>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Expenses incurred in respect of unit linked business (previous 12 months)</t>
  </si>
  <si>
    <t>Total capital requirement for operational risk</t>
  </si>
  <si>
    <t>Legal name of the entity</t>
  </si>
  <si>
    <t>Solo</t>
  </si>
  <si>
    <t>Groups</t>
  </si>
  <si>
    <t>Quarterly</t>
  </si>
  <si>
    <t>x</t>
  </si>
  <si>
    <t>Elements of the risks covered by partial internal model (Y/N)</t>
  </si>
  <si>
    <t xml:space="preserve">Market risk </t>
  </si>
  <si>
    <t>Counterparty default risk</t>
  </si>
  <si>
    <t>Life underwriting risk</t>
  </si>
  <si>
    <t>Individual Notional Solvency Capital Requirement for the ring fenced fund/remaining  part</t>
  </si>
  <si>
    <t>Net solvency capital requirement (including the loss absorbing capacity of technical provisions and/or deferred taxes when applicable)</t>
  </si>
  <si>
    <t>Net Solvency Capital Requirements  calculated using  standard formula</t>
  </si>
  <si>
    <t>The overall Solvency Capital Requirement</t>
  </si>
  <si>
    <t xml:space="preserve">Modelling approach to calculation of loss absorbing capacity of technical provisions </t>
  </si>
  <si>
    <t>Modelling approach to calculation of loss absorbing capacity of deferred taxes</t>
  </si>
  <si>
    <t>Total amount of Notional Solvency Capital Requirements for  remaining part</t>
  </si>
  <si>
    <t>B8AA</t>
  </si>
  <si>
    <t>B14AA</t>
  </si>
  <si>
    <t xml:space="preserve">Solvency capital requirement calculated using full internal model </t>
  </si>
  <si>
    <t xml:space="preserve">Tier 1 - unrestricted </t>
  </si>
  <si>
    <t xml:space="preserve">Tier 1 - restricted </t>
  </si>
  <si>
    <t>Adjustment for restricted own fund items in respect of ring fenced funds due to ring fencing</t>
  </si>
  <si>
    <t>JF1</t>
  </si>
  <si>
    <t>JF2</t>
  </si>
  <si>
    <t>JF4</t>
  </si>
  <si>
    <t>JF6</t>
  </si>
  <si>
    <t>JF7</t>
  </si>
  <si>
    <t>JF9</t>
  </si>
  <si>
    <t>JF10</t>
  </si>
  <si>
    <t>JF12</t>
  </si>
  <si>
    <t>JF13</t>
  </si>
  <si>
    <t>JF14</t>
  </si>
  <si>
    <t>S1</t>
  </si>
  <si>
    <t>Tier 1</t>
  </si>
  <si>
    <t>Restricted own fund items due to ring fencing</t>
  </si>
  <si>
    <t>B502 = SUM(B501.1:B501.n)</t>
  </si>
  <si>
    <t>Ordinary share capital</t>
  </si>
  <si>
    <t>Paid in</t>
  </si>
  <si>
    <t>A56</t>
  </si>
  <si>
    <t>B56</t>
  </si>
  <si>
    <t xml:space="preserve">Called up but not yet paid in </t>
  </si>
  <si>
    <t>A57</t>
  </si>
  <si>
    <t>C57</t>
  </si>
  <si>
    <t>Own shares held</t>
  </si>
  <si>
    <t>A58</t>
  </si>
  <si>
    <t>B58</t>
  </si>
  <si>
    <t>Total ordinary share capital</t>
  </si>
  <si>
    <t>A59</t>
  </si>
  <si>
    <t>B59</t>
  </si>
  <si>
    <t>C59</t>
  </si>
  <si>
    <t>The initial fund  members' contributions or the equivalent basic own - fund item for mutual and mutual - type undertakings</t>
  </si>
  <si>
    <t>A67</t>
  </si>
  <si>
    <t>B67</t>
  </si>
  <si>
    <t>Called up but not yet paid in</t>
  </si>
  <si>
    <t>A68</t>
  </si>
  <si>
    <t>C68</t>
  </si>
  <si>
    <t>Total initial fund</t>
  </si>
  <si>
    <t>A69</t>
  </si>
  <si>
    <t>B69</t>
  </si>
  <si>
    <t>C69</t>
  </si>
  <si>
    <t>Subordinated mutual members accounts (MMA)</t>
  </si>
  <si>
    <t>Of which counted under transitionals</t>
  </si>
  <si>
    <t>Dated subordinated MMA</t>
  </si>
  <si>
    <t>A73</t>
  </si>
  <si>
    <t>B73</t>
  </si>
  <si>
    <t>C73</t>
  </si>
  <si>
    <t>D73</t>
  </si>
  <si>
    <t>E73</t>
  </si>
  <si>
    <t>F73</t>
  </si>
  <si>
    <t>Undated subordinated MMA with a call option</t>
  </si>
  <si>
    <t>A74</t>
  </si>
  <si>
    <t>B74</t>
  </si>
  <si>
    <t>C74</t>
  </si>
  <si>
    <t>D74</t>
  </si>
  <si>
    <t>E74</t>
  </si>
  <si>
    <t>F74</t>
  </si>
  <si>
    <t>Undated subordinated MMA with no contractual opportunity to redeem</t>
  </si>
  <si>
    <t>A75</t>
  </si>
  <si>
    <t>B75</t>
  </si>
  <si>
    <t>C75</t>
  </si>
  <si>
    <t>D75</t>
  </si>
  <si>
    <t>E75</t>
  </si>
  <si>
    <t>F75</t>
  </si>
  <si>
    <t>Total subordinated MMA</t>
  </si>
  <si>
    <t>A76</t>
  </si>
  <si>
    <t>B76</t>
  </si>
  <si>
    <t>C76</t>
  </si>
  <si>
    <t>D76</t>
  </si>
  <si>
    <t>E76</t>
  </si>
  <si>
    <t>F76</t>
  </si>
  <si>
    <t>Dated preference shares</t>
  </si>
  <si>
    <t>A79</t>
  </si>
  <si>
    <t>B79</t>
  </si>
  <si>
    <t>C79</t>
  </si>
  <si>
    <t>D79</t>
  </si>
  <si>
    <t>E79</t>
  </si>
  <si>
    <t>F79</t>
  </si>
  <si>
    <t>Undated preference shares with a call option</t>
  </si>
  <si>
    <t>A80</t>
  </si>
  <si>
    <t>B80</t>
  </si>
  <si>
    <t>C80</t>
  </si>
  <si>
    <t>D80</t>
  </si>
  <si>
    <t>E80</t>
  </si>
  <si>
    <t>F80</t>
  </si>
  <si>
    <t>Undated preference shares with no contractual opportunity to redeem</t>
  </si>
  <si>
    <t>A81</t>
  </si>
  <si>
    <t>B81</t>
  </si>
  <si>
    <t>C81</t>
  </si>
  <si>
    <t>D81</t>
  </si>
  <si>
    <t>E81</t>
  </si>
  <si>
    <t>F81</t>
  </si>
  <si>
    <t>Total preference shares</t>
  </si>
  <si>
    <t>A82</t>
  </si>
  <si>
    <t>B82</t>
  </si>
  <si>
    <t>C82</t>
  </si>
  <si>
    <t>D82</t>
  </si>
  <si>
    <t>E82</t>
  </si>
  <si>
    <t>F82</t>
  </si>
  <si>
    <t>Dated subordinated liabilities</t>
  </si>
  <si>
    <t>A92</t>
  </si>
  <si>
    <t>B92</t>
  </si>
  <si>
    <t>C92</t>
  </si>
  <si>
    <t>D92</t>
  </si>
  <si>
    <t>E92</t>
  </si>
  <si>
    <t>F92</t>
  </si>
  <si>
    <t>Undated subordinated liabilities with a contractual opportunity to redeem</t>
  </si>
  <si>
    <t>A93</t>
  </si>
  <si>
    <t>B93</t>
  </si>
  <si>
    <t>C93</t>
  </si>
  <si>
    <t>D93</t>
  </si>
  <si>
    <t>E93</t>
  </si>
  <si>
    <t>F93</t>
  </si>
  <si>
    <t>Undated subordinated liabilities with no contractual opportunity to redeem</t>
  </si>
  <si>
    <t>A94</t>
  </si>
  <si>
    <t>B94</t>
  </si>
  <si>
    <t>C94</t>
  </si>
  <si>
    <t>D94</t>
  </si>
  <si>
    <t>E94</t>
  </si>
  <si>
    <t>F94</t>
  </si>
  <si>
    <t xml:space="preserve">Total subordinated liabilities </t>
  </si>
  <si>
    <t>A95</t>
  </si>
  <si>
    <t>B95</t>
  </si>
  <si>
    <t>C95</t>
  </si>
  <si>
    <t>D95</t>
  </si>
  <si>
    <t>E95</t>
  </si>
  <si>
    <t>F95</t>
  </si>
  <si>
    <t>Initial amounts approved</t>
  </si>
  <si>
    <t>Current amounts</t>
  </si>
  <si>
    <t>Items for which an amount was approved</t>
  </si>
  <si>
    <t>A108</t>
  </si>
  <si>
    <t>B108</t>
  </si>
  <si>
    <t>C108</t>
  </si>
  <si>
    <t>D108</t>
  </si>
  <si>
    <t>Items for which a method was approved</t>
  </si>
  <si>
    <t>B109</t>
  </si>
  <si>
    <t>D109</t>
  </si>
  <si>
    <t>Excess of assets over liabilities - attribution of valuation differences</t>
  </si>
  <si>
    <t>Difference in the valuation of assets</t>
  </si>
  <si>
    <t>Difference in the valuation of technical provisions</t>
  </si>
  <si>
    <t>Difference in the valuation of other liabilities</t>
  </si>
  <si>
    <t>Total of reserves and retained earnings from financial statements</t>
  </si>
  <si>
    <t>Explanation</t>
  </si>
  <si>
    <t>Reserves from financial statements adjusted for Solvency II valuation differences</t>
  </si>
  <si>
    <t>Excess of assets over liabilities attributable to basic own fund items (excluding the reconciliation reserve)</t>
  </si>
  <si>
    <t>AA4</t>
  </si>
  <si>
    <t>AA5</t>
  </si>
  <si>
    <t>AA6</t>
  </si>
  <si>
    <t>AA7</t>
  </si>
  <si>
    <t>AA8</t>
  </si>
  <si>
    <t>CC8</t>
  </si>
  <si>
    <t>AA9</t>
  </si>
  <si>
    <t>AA10</t>
  </si>
  <si>
    <t>AA11</t>
  </si>
  <si>
    <t>AA12</t>
  </si>
  <si>
    <t>CH4</t>
  </si>
  <si>
    <t>DH4</t>
  </si>
  <si>
    <t>CH5</t>
  </si>
  <si>
    <t>DH5</t>
  </si>
  <si>
    <t>CH6</t>
  </si>
  <si>
    <t>DH6</t>
  </si>
  <si>
    <t>CH7</t>
  </si>
  <si>
    <t>DH7</t>
  </si>
  <si>
    <t>CH8</t>
  </si>
  <si>
    <t>DH8</t>
  </si>
  <si>
    <t>CH9</t>
  </si>
  <si>
    <t>CH10</t>
  </si>
  <si>
    <t>CH11</t>
  </si>
  <si>
    <t>CH12</t>
  </si>
  <si>
    <t>CH13</t>
  </si>
  <si>
    <t>M14</t>
  </si>
  <si>
    <t>N14</t>
  </si>
  <si>
    <t>O14</t>
  </si>
  <si>
    <t>AE1</t>
  </si>
  <si>
    <t>AE2</t>
  </si>
  <si>
    <t>AE3</t>
  </si>
  <si>
    <t>AE4</t>
  </si>
  <si>
    <t>AF4</t>
  </si>
  <si>
    <t>AG4</t>
  </si>
  <si>
    <t>AH4</t>
  </si>
  <si>
    <t>AI4</t>
  </si>
  <si>
    <t>AE5</t>
  </si>
  <si>
    <t>AF5</t>
  </si>
  <si>
    <t>AG5</t>
  </si>
  <si>
    <t>AH5</t>
  </si>
  <si>
    <t>AI5</t>
  </si>
  <si>
    <t>AE6</t>
  </si>
  <si>
    <t>AF6</t>
  </si>
  <si>
    <t>AG6</t>
  </si>
  <si>
    <t>AH6</t>
  </si>
  <si>
    <t>AI6</t>
  </si>
  <si>
    <t>AE7</t>
  </si>
  <si>
    <t>AF7</t>
  </si>
  <si>
    <t>AG7</t>
  </si>
  <si>
    <t>AH7</t>
  </si>
  <si>
    <t>AI7</t>
  </si>
  <si>
    <t>AE8</t>
  </si>
  <si>
    <t>AF8</t>
  </si>
  <si>
    <t>AG8</t>
  </si>
  <si>
    <t>AH8</t>
  </si>
  <si>
    <t>AI8</t>
  </si>
  <si>
    <t>AE9</t>
  </si>
  <si>
    <t>AF9</t>
  </si>
  <si>
    <t>AG9</t>
  </si>
  <si>
    <t>AH9</t>
  </si>
  <si>
    <t>AI9</t>
  </si>
  <si>
    <t>AE10</t>
  </si>
  <si>
    <t>AF10</t>
  </si>
  <si>
    <t>AG10</t>
  </si>
  <si>
    <t>AH10</t>
  </si>
  <si>
    <t>AI10</t>
  </si>
  <si>
    <t>AE11</t>
  </si>
  <si>
    <t>AF11</t>
  </si>
  <si>
    <t>AG11</t>
  </si>
  <si>
    <t>AH11</t>
  </si>
  <si>
    <t>AI11</t>
  </si>
  <si>
    <t>AE12</t>
  </si>
  <si>
    <t>AF12</t>
  </si>
  <si>
    <t>AG12</t>
  </si>
  <si>
    <t>AH12</t>
  </si>
  <si>
    <t>AE13</t>
  </si>
  <si>
    <t>AF13</t>
  </si>
  <si>
    <t>AG13</t>
  </si>
  <si>
    <t>AE14</t>
  </si>
  <si>
    <t>AF14</t>
  </si>
  <si>
    <t>AE15</t>
  </si>
  <si>
    <t>AA17</t>
  </si>
  <si>
    <t>AB17</t>
  </si>
  <si>
    <t>AC17</t>
  </si>
  <si>
    <t>AD17</t>
  </si>
  <si>
    <t>AE17</t>
  </si>
  <si>
    <t>AF17</t>
  </si>
  <si>
    <t>AG17</t>
  </si>
  <si>
    <t>AH17</t>
  </si>
  <si>
    <t>AI17</t>
  </si>
  <si>
    <t>AC18</t>
  </si>
  <si>
    <t>AE18</t>
  </si>
  <si>
    <t>AF18</t>
  </si>
  <si>
    <t>AG18</t>
  </si>
  <si>
    <t>AH18</t>
  </si>
  <si>
    <t>AI18</t>
  </si>
  <si>
    <t>AA19</t>
  </si>
  <si>
    <t>AB19</t>
  </si>
  <si>
    <t>AE19</t>
  </si>
  <si>
    <t>AF19</t>
  </si>
  <si>
    <t>AG19</t>
  </si>
  <si>
    <t>AH19</t>
  </si>
  <si>
    <t>AI19</t>
  </si>
  <si>
    <t>AE20</t>
  </si>
  <si>
    <t>Percentage of gross TP calculated using simplified methods</t>
  </si>
  <si>
    <t>TD/Maturity date</t>
  </si>
  <si>
    <t>TD/Reporting date</t>
  </si>
  <si>
    <t>TD/Reference date</t>
  </si>
  <si>
    <t>TD/Trade date</t>
  </si>
  <si>
    <t>TD/Date of formal approval of partial internal model</t>
  </si>
  <si>
    <t>TD/Date of formal approval of internal model</t>
  </si>
  <si>
    <t>TD/Date of inclusion in the scope of group supervision</t>
  </si>
  <si>
    <t>TD/Date of initial approval of internal model</t>
  </si>
  <si>
    <t>TD/Date of approval of latest major change in internal model</t>
  </si>
  <si>
    <t>BC/Assets</t>
  </si>
  <si>
    <t>BC/Liability</t>
  </si>
  <si>
    <t>BC/Assets and/or liabilities</t>
  </si>
  <si>
    <t>BC/Income</t>
  </si>
  <si>
    <t>BC/Excess of assets over liabilities</t>
  </si>
  <si>
    <t>BC/Premiums written</t>
  </si>
  <si>
    <t>BC/Expenses</t>
  </si>
  <si>
    <t>BC/Own funds</t>
  </si>
  <si>
    <t>BC/Solvency capital requirement [SCR]</t>
  </si>
  <si>
    <t>BC/Minimum capital requirement [MCR]</t>
  </si>
  <si>
    <t>BC/Expected profits included in future premiums</t>
  </si>
  <si>
    <t>BC/Additional item</t>
  </si>
  <si>
    <t>BC/Exposure</t>
  </si>
  <si>
    <t>BC/Loss</t>
  </si>
  <si>
    <t>BC/Largest liability limit provided</t>
  </si>
  <si>
    <t>BC/Largest known accident risk concentration</t>
  </si>
  <si>
    <t>BC/Cost of claims</t>
  </si>
  <si>
    <t>BC/Performance</t>
  </si>
  <si>
    <t xml:space="preserve">BC/Local capital requirement </t>
  </si>
  <si>
    <t xml:space="preserve">BC/Local minimum capital requirement </t>
  </si>
  <si>
    <t xml:space="preserve">BC/Eligible own funds in accordance with local rules </t>
  </si>
  <si>
    <t>AS/Property, plant and equipment</t>
  </si>
  <si>
    <t>AS/Financial [other than receivables/payables and recoverables]</t>
  </si>
  <si>
    <t>AS/Equity instruments [listed]</t>
  </si>
  <si>
    <t>AS/Equity instruments [unlisted]</t>
  </si>
  <si>
    <t>AS/Bonds securities other than structured notes and collateralised securities</t>
  </si>
  <si>
    <t>AS/Structured notes</t>
  </si>
  <si>
    <t>AS/Collateralised securities</t>
  </si>
  <si>
    <t>AS/Equity instruments</t>
  </si>
  <si>
    <t>AS/Derivatives</t>
  </si>
  <si>
    <t>AS/Deposits</t>
  </si>
  <si>
    <t>AS/Loans</t>
  </si>
  <si>
    <t>AS/Reinsurance deposits</t>
  </si>
  <si>
    <t>LB/Derivatives</t>
  </si>
  <si>
    <t>AS/Goodwill</t>
  </si>
  <si>
    <t>AS/Intangible other than goodwill and deferred acquisition costs</t>
  </si>
  <si>
    <t>AS/Deferred tax</t>
  </si>
  <si>
    <t>AS/Pension benefit</t>
  </si>
  <si>
    <t>AS/Recoverables</t>
  </si>
  <si>
    <t>AS/Receivables/payables [insurance/reinsurance accepted]</t>
  </si>
  <si>
    <t>AS/Receivables/payables [reinsurance ceded]</t>
  </si>
  <si>
    <t>AS/Receivables/payables [trade]</t>
  </si>
  <si>
    <t>AS/Shares</t>
  </si>
  <si>
    <t>AS/Due in respect of own fund items or initial fund called up but not yet paid in</t>
  </si>
  <si>
    <t>LB/Gross technical provisions [other than local GAAP specific]</t>
  </si>
  <si>
    <t>LB/Gross technical provisions [local GAAP specific]</t>
  </si>
  <si>
    <t>LB/Contingent</t>
  </si>
  <si>
    <t>LB/Provisions other than technical provisions</t>
  </si>
  <si>
    <t>LB/Pension benefit</t>
  </si>
  <si>
    <t>LB/Reinsurance deposits</t>
  </si>
  <si>
    <t>LB/Deferred tax</t>
  </si>
  <si>
    <t>LB/Debt instruments [not subordinated]</t>
  </si>
  <si>
    <t>LB/Receivables/payables [insurance/reinsurance accepted]</t>
  </si>
  <si>
    <t>LB/Receivables/payables [reinsurance ceded]</t>
  </si>
  <si>
    <t>LB/Receivables/payables [trade]</t>
  </si>
  <si>
    <t>LB/Subordinated debt instruments</t>
  </si>
  <si>
    <t>LB/Other than provisions, pension benefit, contingent, deferred tax, reinsurance deposit and financial</t>
  </si>
  <si>
    <t>AS/Reinsurance deposits and receivables/payables [insurance/reinsurance related]</t>
  </si>
  <si>
    <t>AS/Other than property, plant and equipment, financial [other than receivables/payables insurance/reinsurance related and reinsurance deposits]</t>
  </si>
  <si>
    <t>LB/Reinsurance deposits and receivables/payables [insurance/reinsurance related]</t>
  </si>
  <si>
    <t>LB/Other than technical provisions, contingent, financial [receivables/payables [trade]] and reinsurance deposit</t>
  </si>
  <si>
    <t>OF/Ordinary shares</t>
  </si>
  <si>
    <t>OF/Share premium related to ordinary shares</t>
  </si>
  <si>
    <t>OF/Initial funds [members' contributions or the equivalent basic own fund item for mutual and mutual-type undertakings]</t>
  </si>
  <si>
    <t>OF/Subordinated mutual member accounts</t>
  </si>
  <si>
    <t>OF/Surplus funds</t>
  </si>
  <si>
    <t>OF/Preference shares</t>
  </si>
  <si>
    <t>OF/Share premium related to  preference shares</t>
  </si>
  <si>
    <t>OF/Reconciliation reserve</t>
  </si>
  <si>
    <t>OF/Subordinated debt instruments</t>
  </si>
  <si>
    <t>OF/Own funds equivalent to the value of net deferred tax assets</t>
  </si>
  <si>
    <t>OF/Other items approved by supervisory authority</t>
  </si>
  <si>
    <t>OF/Deductions</t>
  </si>
  <si>
    <t>OF/Legally binding commitment to subscribe and pay for subordinated liabilities</t>
  </si>
  <si>
    <t>OF/Letters of credit and guarantees under Article 96[2] of the Framework Directive [received]</t>
  </si>
  <si>
    <t>OF/Letters of credit and guarantees other than under Article 96[2] of the Framework Directive [received]</t>
  </si>
  <si>
    <t>OF/Supplementary members calls under Article 96[3] of the Framework Directive</t>
  </si>
  <si>
    <t>OF/Supplementary members calls - other than under Article 96[3] of the Framework Directive</t>
  </si>
  <si>
    <t>OF/Other items of own funds</t>
  </si>
  <si>
    <t>AS/Ordinary shares</t>
  </si>
  <si>
    <t>OF/Own funds [before deductions] other than reconciliation reserve</t>
  </si>
  <si>
    <t>OF/Article 228 deduction</t>
  </si>
  <si>
    <t>OF/Article 229 deduction</t>
  </si>
  <si>
    <t>OF/Article 223 deduction</t>
  </si>
  <si>
    <t>OF/Own funds [before deductions]</t>
  </si>
  <si>
    <t>OF/Own funds [before deductions] other than other items of own funds</t>
  </si>
  <si>
    <t>LB/Technical provisions</t>
  </si>
  <si>
    <t>LB/Other than technical provisions</t>
  </si>
  <si>
    <t>LB/Reserves and retained earnings</t>
  </si>
  <si>
    <t>AL/Equity instruments, loans and bonds</t>
  </si>
  <si>
    <t>AL/Loans and bonds other than structured notes and collateralised securities</t>
  </si>
  <si>
    <t>AL/Credit derivatives</t>
  </si>
  <si>
    <t>AL/Structured notes and collateralised securities [tradable that are based on repackaged loans]</t>
  </si>
  <si>
    <t>LB/Claim provisions [other than local GAAP specific]</t>
  </si>
  <si>
    <t>LB/Premium provisions [other than local GAAP specific]</t>
  </si>
  <si>
    <t>AS/Premium recoverables</t>
  </si>
  <si>
    <t>AS/Claims recoverables</t>
  </si>
  <si>
    <t>PF/Underwriting</t>
  </si>
  <si>
    <t>PF/Investment</t>
  </si>
  <si>
    <t>TA/Notional amount</t>
  </si>
  <si>
    <t>VG/Solvency II</t>
  </si>
  <si>
    <t>VG/Accrued interests</t>
  </si>
  <si>
    <t>TA/Unit price</t>
  </si>
  <si>
    <t>VG/Solvency II without accrued interests</t>
  </si>
  <si>
    <t>TA/Premium paid/received to date</t>
  </si>
  <si>
    <t>TA/Maximum loss under unwinding event</t>
  </si>
  <si>
    <t>TA/Outflow amount</t>
  </si>
  <si>
    <t>TA/Inflow amount</t>
  </si>
  <si>
    <t>VG/Statutory accounts</t>
  </si>
  <si>
    <t>TA/Floor</t>
  </si>
  <si>
    <t>TA/Initial amount approved</t>
  </si>
  <si>
    <t>TA/Current amount</t>
  </si>
  <si>
    <t>VG/Difference between Solvency II and statutory account</t>
  </si>
  <si>
    <t>VG/Statutory accounts values adjusted for Solvency II valuation differences</t>
  </si>
  <si>
    <t>DD/Discounted</t>
  </si>
  <si>
    <t>VP/Future discretionary benefits</t>
  </si>
  <si>
    <t>TA/Absolute value before shock</t>
  </si>
  <si>
    <t>TA/Absolute value after shock</t>
  </si>
  <si>
    <t>TA/Estimation</t>
  </si>
  <si>
    <t>TA/Specified</t>
  </si>
  <si>
    <t>TA/Before capping</t>
  </si>
  <si>
    <t>TA/Percentage [30%]</t>
  </si>
  <si>
    <t>TA/After capping</t>
  </si>
  <si>
    <t>TA/Linear</t>
  </si>
  <si>
    <t>TA/Cap</t>
  </si>
  <si>
    <t>TA/Combined</t>
  </si>
  <si>
    <t>TA/Absolute floor</t>
  </si>
  <si>
    <t>VP/Future guaranteed and discretionary benefits</t>
  </si>
  <si>
    <t>VP/Future guaranteed benefits</t>
  </si>
  <si>
    <t>VP/Future expenses and cash out-flows other than guaranteed and discretionary benefits</t>
  </si>
  <si>
    <t>VP/Future premiums</t>
  </si>
  <si>
    <t>VP/Cash in-flows other than future premiums</t>
  </si>
  <si>
    <t>TA/Surrender value</t>
  </si>
  <si>
    <t>VG/Prudential other than Solvency II</t>
  </si>
  <si>
    <t>VL/Calculated as a whole</t>
  </si>
  <si>
    <t>VL/Best estimate</t>
  </si>
  <si>
    <t>VL/Risk margin</t>
  </si>
  <si>
    <t>SY/Callable on demand</t>
  </si>
  <si>
    <t>SY/Called up but not yet paid in</t>
  </si>
  <si>
    <t>IG/Excluding intra-group transactions</t>
  </si>
  <si>
    <t>SY/Paid in</t>
  </si>
  <si>
    <t>DU/Dated</t>
  </si>
  <si>
    <t>DU/Undated with a call option</t>
  </si>
  <si>
    <t>DU/Undated with no contractual opportunity to redeem</t>
  </si>
  <si>
    <t>EA/Including the loss-absorbing capacity of technical provisions</t>
  </si>
  <si>
    <t>EA/Excluding the loss-absorbing capacity of technical provisions</t>
  </si>
  <si>
    <t>EA/Loss-absorbing capacity of technical provisions</t>
  </si>
  <si>
    <t>EA/Loss-absorbing capacity of deferred taxes</t>
  </si>
  <si>
    <t>EA/Including the loss-absorbing capacity of technical provisions and deferred taxes</t>
  </si>
  <si>
    <t>EA/Capital requirement for business operated in accordance with Art. 4 of Directive 2003/41/EC [transitional]</t>
  </si>
  <si>
    <t>EA/SCR before capital add-on</t>
  </si>
  <si>
    <t>EA/Capital add-on</t>
  </si>
  <si>
    <t>VL/Calculated as a whole and best estimate</t>
  </si>
  <si>
    <t>RR/Before the adjustment for expected losses due to counterparty default</t>
  </si>
  <si>
    <t>IT/After risk mitigation effect</t>
  </si>
  <si>
    <t>IT/After risk mitigation effect other than from finite reinsurance</t>
  </si>
  <si>
    <t>IT/After risk mitigation [risk mitigation cost for reinstalment premium and other than from finite reinsurance]</t>
  </si>
  <si>
    <t>IT/Risk mitigation effect other than from finite reinsurance and risk mitigation cost for reinstalment premiums</t>
  </si>
  <si>
    <t>IT/Risk mitigation effect other than from finite reinsurance</t>
  </si>
  <si>
    <t>IT/Risk mitigation cost for reinstalment premiums</t>
  </si>
  <si>
    <t>CC/Ceded</t>
  </si>
  <si>
    <t>CC/Not ceded</t>
  </si>
  <si>
    <t>IO/Own use</t>
  </si>
  <si>
    <t>IO/Investment</t>
  </si>
  <si>
    <t>IO/Participations</t>
  </si>
  <si>
    <t>IO/Investments other than participations</t>
  </si>
  <si>
    <t>IO/Other than investment, own use, own instruments and cash and cash equivalents</t>
  </si>
  <si>
    <t>IO/Cash and cash equivalents</t>
  </si>
  <si>
    <t>IO/Own instruments</t>
  </si>
  <si>
    <t>IO/Other than investment, cash and cash equivalents and own use</t>
  </si>
  <si>
    <t>IO/Other than own instrument</t>
  </si>
  <si>
    <t>IO/Strategic participation</t>
  </si>
  <si>
    <t>OU/Not to be deducted</t>
  </si>
  <si>
    <t>PO/Ring fenced funds</t>
  </si>
  <si>
    <t>PO/Other than ring fenced funds</t>
  </si>
  <si>
    <t>IO/Participations [controlling]</t>
  </si>
  <si>
    <t>IO/Participations [non-controlling]</t>
  </si>
  <si>
    <t>IO/Non-strategic participation and investments other than participations</t>
  </si>
  <si>
    <t>CT/Households</t>
  </si>
  <si>
    <t>CT/Other than households</t>
  </si>
  <si>
    <t>CT/Other than credit institutions</t>
  </si>
  <si>
    <t>CT/Financial and credit institutions</t>
  </si>
  <si>
    <t>SO/Insurance/reinsurance sector</t>
  </si>
  <si>
    <t>SO/Credit institution, investment firms and financial institutions</t>
  </si>
  <si>
    <t>SO/Institutions for occupational retirement provision</t>
  </si>
  <si>
    <t>SO/Other than insurance/reinsurance sector</t>
  </si>
  <si>
    <t>CT/Reinsurance counterparties</t>
  </si>
  <si>
    <t>CT/Reinsurance undertakings</t>
  </si>
  <si>
    <t>CT/Finite reinsurance</t>
  </si>
  <si>
    <t>TB/Reinsurance accepted</t>
  </si>
  <si>
    <t>BL/Neither unit-linked nor index-linked</t>
  </si>
  <si>
    <t>BL/Annuities stemming from non-life insurance contracts and relating to insurance obligations other than health insurance obligations</t>
  </si>
  <si>
    <t>TB/Direct Business</t>
  </si>
  <si>
    <t>BL/Life and Health SLT</t>
  </si>
  <si>
    <t>BL/Non-life and  Health non-SLT</t>
  </si>
  <si>
    <t>BL/Medical expense insurance [direct business and accepted proportional reinsurance]</t>
  </si>
  <si>
    <t>BL/Income protection insurance [direct business and accepted proportional reinsurance]</t>
  </si>
  <si>
    <t>BL/Workers' compensation insurance [direct business and accepted proportional reinsurance]</t>
  </si>
  <si>
    <t>BL/Health [accepted non-proportional reinsurance]</t>
  </si>
  <si>
    <t>BL/Health non-SLT</t>
  </si>
  <si>
    <t>BL/Motor vehicle liability insurance [direct business and accepted proportional reinsurance]</t>
  </si>
  <si>
    <t>BL/Other motor insurance [direct business and accepted proportional reinsurance]</t>
  </si>
  <si>
    <t>BL/Marine, aviation and transport insurance [direct business and accepted proportional reinsurance]</t>
  </si>
  <si>
    <t>BL/Fire and other damage to property insurance [direct business and accepted proportional reinsurance]</t>
  </si>
  <si>
    <t>BL/General liability insurance [direct business and accepted proportional reinsurance]</t>
  </si>
  <si>
    <t>BL/Credit and suretyship insurance [direct business and accepted proportional reinsurance]</t>
  </si>
  <si>
    <t>BL/Legal  expenses insurance [direct business and accepted proportional reinsurance]</t>
  </si>
  <si>
    <t>BL/Assistance [direct business and accepted proportional reinsurance]</t>
  </si>
  <si>
    <t>BL/Miscellaneous financial loss [direct business and accepted proportional reinsurance]</t>
  </si>
  <si>
    <t>BL/Property [accepted non-proportional reinsurance]</t>
  </si>
  <si>
    <t>BL/Casualty [accepted non-proportional reinsurance]</t>
  </si>
  <si>
    <t>BL/Marine, aviation, transport [accepted non-proportional reinsurance]</t>
  </si>
  <si>
    <t>BL/Non-life</t>
  </si>
  <si>
    <t>BL/Life [other than unit-linked or index-linked]</t>
  </si>
  <si>
    <t>BL/Unit-linked or index-linked</t>
  </si>
  <si>
    <t>BL/Insurance with profit participation [guaranteed benefits]</t>
  </si>
  <si>
    <t>BL/Insurance with profit participation [future discretionary benefits]</t>
  </si>
  <si>
    <t>BL/Other life, annuities and Health SLT</t>
  </si>
  <si>
    <t>SX/Product with surrender option</t>
  </si>
  <si>
    <t>RZ/Contracts without options and guarantees</t>
  </si>
  <si>
    <t>RZ/Contracts with options and guarantees</t>
  </si>
  <si>
    <t>TB/Proportional reinsurance accepted</t>
  </si>
  <si>
    <t>TB/Non-proportional reinsurance accepted</t>
  </si>
  <si>
    <t>BE/Other than basic own funds</t>
  </si>
  <si>
    <t>BE/Basic own funds</t>
  </si>
  <si>
    <t>EI/Not restricted</t>
  </si>
  <si>
    <t>TX/Common Equity Tier 1</t>
  </si>
  <si>
    <t>TX/Additional Tier 1</t>
  </si>
  <si>
    <t>TX/Tier 2</t>
  </si>
  <si>
    <t>TX/Tier 3</t>
  </si>
  <si>
    <t>BE/Not basic nor ancillary own funds</t>
  </si>
  <si>
    <t>BE/Ancillary own funds</t>
  </si>
  <si>
    <t>BE/Basic or ancillary own funds</t>
  </si>
  <si>
    <t>MS/Available to meet SCR criteria</t>
  </si>
  <si>
    <t>MX/Available to meet MCR criteria</t>
  </si>
  <si>
    <t>MS/Eligible to meet SCR criteria</t>
  </si>
  <si>
    <t>MX/Eligible to meet MCR criteria</t>
  </si>
  <si>
    <t>EI/Restricted</t>
  </si>
  <si>
    <t>MS/Not available to meet SCR criteria</t>
  </si>
  <si>
    <t>MS/Eligible to meet minimum SCR criteria</t>
  </si>
  <si>
    <t>TX/Tier 1</t>
  </si>
  <si>
    <t>LV/Counted under transitionals</t>
  </si>
  <si>
    <t>BE/Items for which an amount was approved</t>
  </si>
  <si>
    <t>BE/Items for which a method was approved</t>
  </si>
  <si>
    <t>OE/Type 1 Equity</t>
  </si>
  <si>
    <t>OE/Type 2 Equity</t>
  </si>
  <si>
    <t>CS/Solo</t>
  </si>
  <si>
    <t>CS/All members (Group)</t>
  </si>
  <si>
    <t>CS/Group</t>
  </si>
  <si>
    <t>CS/Deduction and aggregation method [method 2]</t>
  </si>
  <si>
    <t>CS/Solo [non-life activity]</t>
  </si>
  <si>
    <t>CS/Solo [life activity]</t>
  </si>
  <si>
    <t>LL/Controlling interests</t>
  </si>
  <si>
    <t>LL/Minority interests</t>
  </si>
  <si>
    <t>LX/Republic of Austria</t>
  </si>
  <si>
    <t>LX/Kingdom of Belgium</t>
  </si>
  <si>
    <t>LX/Swiss Confederation; Principality of Lichtenstein</t>
  </si>
  <si>
    <t>LX/Kingdom of Denmark</t>
  </si>
  <si>
    <t xml:space="preserve">LX/French Republic [except Guadeloupe, Martinique, the Collectivity of Saint Martin and Réunion] </t>
  </si>
  <si>
    <t>LX/Federal Republic of Germany</t>
  </si>
  <si>
    <t>LX/Republic of Iceland</t>
  </si>
  <si>
    <t>LX/Grand Duchy of Luxemburg</t>
  </si>
  <si>
    <t>LX/Kingdom of the Netherlands</t>
  </si>
  <si>
    <t>LX/Kingdom of Norway</t>
  </si>
  <si>
    <t>LX/Republic of Poland</t>
  </si>
  <si>
    <t>LX/Kingdom of Spain; Principality of Andorra</t>
  </si>
  <si>
    <t>LX/Kingdom of Sweden</t>
  </si>
  <si>
    <t>LX/United Kingdom of Great Britain and Northern Ireland</t>
  </si>
  <si>
    <t>LX/Collectivity of Saint Martin</t>
  </si>
  <si>
    <t>LX/EEA</t>
  </si>
  <si>
    <t>LX/Central and Western Asia</t>
  </si>
  <si>
    <t>LX/Eastern Asia</t>
  </si>
  <si>
    <t>LX/South and South-Eastern Asia</t>
  </si>
  <si>
    <t>LX/Oceania</t>
  </si>
  <si>
    <t>LX/Northern Africa</t>
  </si>
  <si>
    <t>LX/Southern Africa</t>
  </si>
  <si>
    <t>LX/Northern America excluding the United States of America</t>
  </si>
  <si>
    <t>LX/Caribbean and Central America</t>
  </si>
  <si>
    <t>LX/Eastern South America</t>
  </si>
  <si>
    <t>LX/Northern, southern and western South America</t>
  </si>
  <si>
    <t>LX/North-east United States of America</t>
  </si>
  <si>
    <t>LX/South-east United States of America</t>
  </si>
  <si>
    <t>LX/Mid-west United States of America</t>
  </si>
  <si>
    <t>LX/Western United States of America</t>
  </si>
  <si>
    <t>LX/Non-EEA</t>
  </si>
  <si>
    <t>LX/Republic of Bulgaria</t>
  </si>
  <si>
    <t>LX/Republic of Croatia</t>
  </si>
  <si>
    <t>LX/Republic of Cyprus</t>
  </si>
  <si>
    <t>LX/French Republic [except Guadeloupe, Martinique, the Collectivity of Saint Martin and Réunion]</t>
  </si>
  <si>
    <t>LX/Hellenic Republic</t>
  </si>
  <si>
    <t>LX/Republic of Hungary</t>
  </si>
  <si>
    <t>LX/Italian Republic; Republic of San Marino; Vatican City State</t>
  </si>
  <si>
    <t>LX/Republic of Malta</t>
  </si>
  <si>
    <t>LX/Portuguese Republic</t>
  </si>
  <si>
    <t>LX/Slovak Republic</t>
  </si>
  <si>
    <t>LX/Republic of Slovenia</t>
  </si>
  <si>
    <t>LX/Swiss Confederation;  Principality of Lichtenstein</t>
  </si>
  <si>
    <t>LX/French Republic [except Guadeloupe, Martinique, the Collectivity of Saint Martin and Réunion]; Principality of Monaco</t>
  </si>
  <si>
    <t>LX/Republic of Estonia</t>
  </si>
  <si>
    <t>LX/Republic of Finland</t>
  </si>
  <si>
    <t>LX/French Republic</t>
  </si>
  <si>
    <t>LX/Italian Republic</t>
  </si>
  <si>
    <t>LX/Republic of Latvia</t>
  </si>
  <si>
    <t>LX/Republic of Lithuania</t>
  </si>
  <si>
    <t>LX/Kingdom of Spain</t>
  </si>
  <si>
    <t>LX/Swiss Confederation</t>
  </si>
  <si>
    <t>PI/&gt; 90%</t>
  </si>
  <si>
    <t>TS/Contract name</t>
  </si>
  <si>
    <t>TS/Name of Supervisory Authority</t>
  </si>
  <si>
    <t>TS/Description of additional item</t>
  </si>
  <si>
    <t>TS/Description of component</t>
  </si>
  <si>
    <t>TS/Single name exposure</t>
  </si>
  <si>
    <t xml:space="preserve">TS/Additional information in case of use of discount rates other than risk free rates </t>
  </si>
  <si>
    <t>TS/Legal name of undertaking</t>
  </si>
  <si>
    <t>TS/Legal form</t>
  </si>
  <si>
    <t>TS/Description, where undertaking specific parameters were used in standard formula [if anywhere]</t>
  </si>
  <si>
    <t>TS/Description, where simplifications were used in standard formula [if anywhere]</t>
  </si>
  <si>
    <t>TS/Description, where partial internal model was used in standard formula [if anywhere]</t>
  </si>
  <si>
    <t xml:space="preserve">TS/Description, if approval of full internal model for calculating solo SCR regards a solo internal model or group internal model </t>
  </si>
  <si>
    <t>NT/Number of contracts</t>
  </si>
  <si>
    <t>NT/Number of underlying assets</t>
  </si>
  <si>
    <t>NT/Number of vehicles policy limit above 24M€</t>
  </si>
  <si>
    <t>NT/Number of vehicles policy limit below or equal to 24M€</t>
  </si>
  <si>
    <t>NT/Number of claims</t>
  </si>
  <si>
    <t>NT/Number of policyholders</t>
  </si>
  <si>
    <t>NT/Number of HRGs</t>
  </si>
  <si>
    <t xml:space="preserve">PP/Percentage of par value </t>
  </si>
  <si>
    <t>PP/Ratio of Eligible own funds to SCR</t>
  </si>
  <si>
    <t>PP/Ratio of Eligible own funds to MCR</t>
  </si>
  <si>
    <t>PP/Ratio of Eligible own funds to minimum Group SCR</t>
  </si>
  <si>
    <t>PP/Probability of default</t>
  </si>
  <si>
    <t>PP/Factor applied for the revision shock</t>
  </si>
  <si>
    <t>PP/Standard deviation [undertaking-specific parameter]</t>
  </si>
  <si>
    <t>PP/Standard deviation - adjustment factor for non-proportional reinsurance [undertaking-specific parameter]</t>
  </si>
  <si>
    <t>PP/Risk charge factor</t>
  </si>
  <si>
    <t>PP/Proportion of damage caused by scenario</t>
  </si>
  <si>
    <t>PP/Percentage of gross Technical Provisions concerned by used of simplified methods for calculation</t>
  </si>
  <si>
    <t>PP/Proportion of the subscribed capital that is held, directly or indirectly, by the participating undertaking  in the undertaking</t>
  </si>
  <si>
    <t>PP/Percent used for the establishment of accounting  consolidated accounts</t>
  </si>
  <si>
    <t>PP/Percent of voting rights</t>
  </si>
  <si>
    <t>PP/Proportional share retained</t>
  </si>
  <si>
    <t>DC/Delta</t>
  </si>
  <si>
    <t>DC/Residual modified duration</t>
  </si>
  <si>
    <t>RM/1-12 previous months</t>
  </si>
  <si>
    <t>RM/13-24 previous months</t>
  </si>
  <si>
    <t>IZ/Accepted during the period</t>
  </si>
  <si>
    <t>IZ/Covered during the period</t>
  </si>
  <si>
    <t>IZ/Covered after the period</t>
  </si>
  <si>
    <t>RT/Market risk</t>
  </si>
  <si>
    <t>UG/Before diversification effect</t>
  </si>
  <si>
    <t>RT/Counterparty default risk</t>
  </si>
  <si>
    <t>RT/Life underwriting risk</t>
  </si>
  <si>
    <t>RT/Health underwriting risk</t>
  </si>
  <si>
    <t>RT/Non-life underwriting risk</t>
  </si>
  <si>
    <t>RT/Risks other than operational and intangible asset risk</t>
  </si>
  <si>
    <t>DV/Diversification effect</t>
  </si>
  <si>
    <t>RT/Intangible asset risk</t>
  </si>
  <si>
    <t>RT/Risks other than operational</t>
  </si>
  <si>
    <t>DV/Before diversification effect</t>
  </si>
  <si>
    <t>RT/Operational risk</t>
  </si>
  <si>
    <t>UG/Diversification effect</t>
  </si>
  <si>
    <t>TV/Treated per components</t>
  </si>
  <si>
    <t>TV/Not treated per components</t>
  </si>
  <si>
    <t>RT/Interest rate risk</t>
  </si>
  <si>
    <t>RT/Interest rate down shock</t>
  </si>
  <si>
    <t>RT/Interest rate up shock</t>
  </si>
  <si>
    <t>RT/Equity risk</t>
  </si>
  <si>
    <t>RT/Equity risk [other than duration based]</t>
  </si>
  <si>
    <t>RT/Equity risk [duration based]</t>
  </si>
  <si>
    <t>RT/Property risk</t>
  </si>
  <si>
    <t>RT/Spread risk</t>
  </si>
  <si>
    <t>RT/Spread risk downward shock</t>
  </si>
  <si>
    <t>RT/Spread risk upward shock</t>
  </si>
  <si>
    <t>RT/Currency risk</t>
  </si>
  <si>
    <t>RT/Counter-cyclical premium risk</t>
  </si>
  <si>
    <t>RT/Type 1 exposures</t>
  </si>
  <si>
    <t>RT/Type 2 exposures</t>
  </si>
  <si>
    <t>RT/Receivables from intermediaries due for more than 3 months</t>
  </si>
  <si>
    <t>RT/Type 2 exposures other than receivables from intermediaries due for more than 3 months</t>
  </si>
  <si>
    <t>RT/Life mortality risk</t>
  </si>
  <si>
    <t>RT/Life longevity risk</t>
  </si>
  <si>
    <t>RT/Life disability-morbidity risk</t>
  </si>
  <si>
    <t>RT/Life lapse risk</t>
  </si>
  <si>
    <t xml:space="preserve">RT/Life risk of increase in lapse rates </t>
  </si>
  <si>
    <t>RT/Life risk of decrease in lapse rates</t>
  </si>
  <si>
    <t>RT/Life mass lapse risk</t>
  </si>
  <si>
    <t>RT/Life expense risk</t>
  </si>
  <si>
    <t>RT/Life revision risk</t>
  </si>
  <si>
    <t>RT/Life catastrophe risk</t>
  </si>
  <si>
    <t>RT/Health mortality risk</t>
  </si>
  <si>
    <t>RT/Health longevity risk</t>
  </si>
  <si>
    <t>RT/Health disability-morbidity risk</t>
  </si>
  <si>
    <t>RT/SLT health lapse risk</t>
  </si>
  <si>
    <t>RT/SLT health risk of increase in lapse rates</t>
  </si>
  <si>
    <t>RT/SLT health risk of decrease in lapse rates</t>
  </si>
  <si>
    <t>RT/Health expense risk</t>
  </si>
  <si>
    <t>RT/Health revision risk</t>
  </si>
  <si>
    <t>RT/SLT health underwriting risk</t>
  </si>
  <si>
    <t>RT/NSLT health premium risk</t>
  </si>
  <si>
    <t>RT/NSLT health reserve risk</t>
  </si>
  <si>
    <t>RT/NSLT health premium and reserve risk</t>
  </si>
  <si>
    <t>RT/NSLT health lapse risk</t>
  </si>
  <si>
    <t>RT/Health mass accident risk</t>
  </si>
  <si>
    <t>RT/Health accident concentration risk</t>
  </si>
  <si>
    <t>RT/Health pandemic risk</t>
  </si>
  <si>
    <t>RT/Health catastrophe risk</t>
  </si>
  <si>
    <t>RT/Non-life underwriting premium and reserve risk</t>
  </si>
  <si>
    <t>RT/Non-life lapse risk</t>
  </si>
  <si>
    <t>RT/Non-life catastrophe risk</t>
  </si>
  <si>
    <t>RT/Natural catastrophe risk</t>
  </si>
  <si>
    <t>RT/Windstorm</t>
  </si>
  <si>
    <t>RT/Earthquake</t>
  </si>
  <si>
    <t>RT/Flood</t>
  </si>
  <si>
    <t>RT/Hail</t>
  </si>
  <si>
    <t>RT/Subsidence</t>
  </si>
  <si>
    <t>RT/Catastrophe risk non-proportional property reinsurance</t>
  </si>
  <si>
    <t>RT/Man-made catastrophe risk</t>
  </si>
  <si>
    <t>RT/Motor vehicle liability</t>
  </si>
  <si>
    <t>RT/Marine</t>
  </si>
  <si>
    <t>RT/Aviation</t>
  </si>
  <si>
    <t>RT/Fire</t>
  </si>
  <si>
    <t>RT/Liability</t>
  </si>
  <si>
    <t>RT/Credit &amp; Suretyship</t>
  </si>
  <si>
    <t>RT/Other non-life catastrophe risk</t>
  </si>
  <si>
    <t>RT/Marine tanker collision [hull]</t>
  </si>
  <si>
    <t>RT/Marine tanker collision [liability]</t>
  </si>
  <si>
    <t>RT/Marine tanker collision [oil pollution liability]</t>
  </si>
  <si>
    <t>RT/Marine tanker collision</t>
  </si>
  <si>
    <t>RT/Marine platform explosion [property damage]</t>
  </si>
  <si>
    <t>RT/Marine platform explosion [removal of wreckage]</t>
  </si>
  <si>
    <t>RT/Marine platform explosion [loss of production income]</t>
  </si>
  <si>
    <t>RT/Marine platform explosion [capping of the well or making the well secure]</t>
  </si>
  <si>
    <t>RT/Marine platform explosion [liability insurance and reinsurance obligations]</t>
  </si>
  <si>
    <t>RT/Marine platform explosion</t>
  </si>
  <si>
    <t>RT/Aviation [hull]</t>
  </si>
  <si>
    <t>RT/Aviation [liability]</t>
  </si>
  <si>
    <t>RT/Professional malpractice liability</t>
  </si>
  <si>
    <t>RT/Employers liability</t>
  </si>
  <si>
    <t>RT/Directors and officers liability</t>
  </si>
  <si>
    <t>RT/Liability other than professional malpractice, employers, directors and officers liability</t>
  </si>
  <si>
    <t>RT/Non-proportional liability reinsurance</t>
  </si>
  <si>
    <t>RT/Credit &amp; Suretyship [large credit default] 1st biggest</t>
  </si>
  <si>
    <t>RT/Credit &amp; Suretyship [large credit default] 2nd biggest</t>
  </si>
  <si>
    <t>RT/Credit &amp; Suretyship [recession risk]</t>
  </si>
  <si>
    <t>RT/MAT other than marine and aviation</t>
  </si>
  <si>
    <t>RT/Non-proportional MAT reinsurance other than marine and aviation</t>
  </si>
  <si>
    <t>RT/Miscellaneous financial loss</t>
  </si>
  <si>
    <t>RT/Non-proportional casualty reinsurance other than general liability</t>
  </si>
  <si>
    <t>RT/Non-proportional credit &amp; surety reinsurance</t>
  </si>
  <si>
    <t>RT/Health mass accident risk [accidental death]</t>
  </si>
  <si>
    <t>RT/Health mass accident risk [permanent disability]</t>
  </si>
  <si>
    <t>RT/Health mass accident risk [disability 10 years]</t>
  </si>
  <si>
    <t>RT/Health mass accident risk [disability 12 months]</t>
  </si>
  <si>
    <t>RT/Health mass accident risk [medical treatment]</t>
  </si>
  <si>
    <t>RT/Health accident concentration risk [accidental death]</t>
  </si>
  <si>
    <t>RT/Health accident concentration risk [permanent disability]</t>
  </si>
  <si>
    <t>RT/Health accident concentration risk [disability 10 years]</t>
  </si>
  <si>
    <t>RT/Health accident concentration risk [disability 12 months]</t>
  </si>
  <si>
    <t>RT/Health accident concentration risk [medical treatment]</t>
  </si>
  <si>
    <t>RT/Health pandemic risk [income protection]</t>
  </si>
  <si>
    <t>RT/Health pandemic risk [medical expenses]</t>
  </si>
  <si>
    <t>RT/Health pandemic risk [hospitalisation cost]</t>
  </si>
  <si>
    <t>RT/Health pandemic risk [medical practitioner]</t>
  </si>
  <si>
    <t>RT/Health pandemic risk [no formal medical care]</t>
  </si>
  <si>
    <t>RT/Operational risk [based on technical provisions]</t>
  </si>
  <si>
    <t>RT/Operational risk [based on earned premiums]</t>
  </si>
  <si>
    <t>RT/Operational risk [standard approach]</t>
  </si>
  <si>
    <t>EX/Assets exposure</t>
  </si>
  <si>
    <t>EX/Liabilities exposure</t>
  </si>
  <si>
    <t>EX/1st biggest</t>
  </si>
  <si>
    <t>EX/2nd biggest</t>
  </si>
  <si>
    <t>EX/3rd biggest</t>
  </si>
  <si>
    <t>EX/4th biggest</t>
  </si>
  <si>
    <t>EX/5th biggest</t>
  </si>
  <si>
    <t>EX/6th biggest</t>
  </si>
  <si>
    <t>EX/7th biggest</t>
  </si>
  <si>
    <t>EX/8th biggest</t>
  </si>
  <si>
    <t>EX/9th biggest</t>
  </si>
  <si>
    <t>EX/10th biggest</t>
  </si>
  <si>
    <t>II/Standard formula or partial internal model</t>
  </si>
  <si>
    <t>II/Full internal model</t>
  </si>
  <si>
    <t>II/Partial internal model</t>
  </si>
  <si>
    <t>BX/Elements of market risk covered by partial internal model</t>
  </si>
  <si>
    <t>BX/Elements of counterparty default risk covered by partial internal model</t>
  </si>
  <si>
    <t>BX/Elements of life underwriting risk covered by partial internal model</t>
  </si>
  <si>
    <t>BX/Elements of health underwriting risk covered by partial internal model</t>
  </si>
  <si>
    <t>BX/Elements of non-life underwriting risk covered by partial internal model</t>
  </si>
  <si>
    <t>BX/Elements of intangible asset risk covered by partial internal model</t>
  </si>
  <si>
    <t>BX/Elements of operational risk covered by partial internal model</t>
  </si>
  <si>
    <t>BX/Simplifications for spread risk used - bonds and loans</t>
  </si>
  <si>
    <t>BX/Captives simplifications used, interest rate risk</t>
  </si>
  <si>
    <t>BX/Captives simplifications used, spread risk</t>
  </si>
  <si>
    <t>BX/Captives simplifications used, market concentration risk</t>
  </si>
  <si>
    <t>BX/Simplifications for counterparty default risk used</t>
  </si>
  <si>
    <t>BX/Simplifications for mortality risk used</t>
  </si>
  <si>
    <t>BX/Simplifications for longevity risk used</t>
  </si>
  <si>
    <t>BX/Simplifications for disability-morbidity risk used</t>
  </si>
  <si>
    <t>BX/Simplifications for lapse risk used</t>
  </si>
  <si>
    <t>BX/Simplifications for life expense risk used</t>
  </si>
  <si>
    <t>BX/Simplifications for life catastrophe risk used</t>
  </si>
  <si>
    <t>BX/Simplifications for health mortality risk used</t>
  </si>
  <si>
    <t>BX/Simplifications for health longevity risk used</t>
  </si>
  <si>
    <t>BX/Simplifications for health disability-morbidity risk used</t>
  </si>
  <si>
    <t>BX/Simplifications for SLT lapse risk used</t>
  </si>
  <si>
    <t>BX/Simplifications for health expense risk used</t>
  </si>
  <si>
    <t>BX/Captives simplifications used, premium and reserve risk</t>
  </si>
  <si>
    <t>Notional non-life and life MCR calculation</t>
  </si>
  <si>
    <t>Notional linear MCR</t>
  </si>
  <si>
    <t>Notional SCR with add-on (annual or latest calculation)</t>
  </si>
  <si>
    <t>Notional MCR cap</t>
  </si>
  <si>
    <t>Notional MCR floor</t>
  </si>
  <si>
    <t>Notional Combined MCR</t>
  </si>
  <si>
    <t>Absolute floor of the notional MCR</t>
  </si>
  <si>
    <t xml:space="preserve">Notional MCR </t>
  </si>
  <si>
    <t>OF-B1A</t>
  </si>
  <si>
    <t>Other, please explain why you need to use this line</t>
  </si>
  <si>
    <t>Name of platform</t>
  </si>
  <si>
    <t>Name of vessel</t>
  </si>
  <si>
    <t>NT/Number of people insured</t>
  </si>
  <si>
    <t>AS/Bonds</t>
  </si>
  <si>
    <t>AS/Deferred acquisition costs</t>
  </si>
  <si>
    <t>AS/Property, plant and equipment and financial [other than receivables/payables and recoverables]</t>
  </si>
  <si>
    <t>AS/Financial other than receivables/payables, recoverables, cash, derivatives, deposits, loans, bonds and equity instruments</t>
  </si>
  <si>
    <t>AL/Derivatives</t>
  </si>
  <si>
    <t>DC/Quantity</t>
  </si>
  <si>
    <t>TS/Item title</t>
  </si>
  <si>
    <t>TS/Issuer group</t>
  </si>
  <si>
    <t>CG/Other than on policies and not collateralised</t>
  </si>
  <si>
    <t>CG/On policies</t>
  </si>
  <si>
    <t>CT/Corporate other than investment funds</t>
  </si>
  <si>
    <t>CT/General government</t>
  </si>
  <si>
    <t>CT/Investment funds</t>
  </si>
  <si>
    <t>TS/Counterparty group</t>
  </si>
  <si>
    <t>TS/Trigger value</t>
  </si>
  <si>
    <t>CT/Credit institutions</t>
  </si>
  <si>
    <t>BL/Health SLT</t>
  </si>
  <si>
    <t>BL/Life [other than Index-linked and unit-linked insurance and Health SLT]</t>
  </si>
  <si>
    <t>PI/≤ 10%</t>
  </si>
  <si>
    <t>EE/EEA countries [other than home country]</t>
  </si>
  <si>
    <t>EE/Home country</t>
  </si>
  <si>
    <t>BL/Other life</t>
  </si>
  <si>
    <t>BL/Annuities stemming from non-life insurance contracts and relating to health insurance obligations</t>
  </si>
  <si>
    <t>BL/Life</t>
  </si>
  <si>
    <t>BL/Insurance with profit participation</t>
  </si>
  <si>
    <t xml:space="preserve">RT/Market risk concentrations </t>
  </si>
  <si>
    <t>BL/Life [other than annuities stemming from non-life insurance contracts and relating to health insurance obligations]</t>
  </si>
  <si>
    <t>BL/Health SLT and annuities stemming from non-life insurance contracts and relating to health insurance obligations</t>
  </si>
  <si>
    <t>LX/All members (Not applicable/All geographical areas)</t>
  </si>
  <si>
    <t>AS/Other than intangible, deferred tax, pension benefit, property, plant and equipment, financial, reinsurance deposits, receivables/payables and due in respect of own fund items or initial fund called up but not yet paid in</t>
  </si>
  <si>
    <t>Simplification Used</t>
  </si>
  <si>
    <t>TS/Name of issuer/seller/transferor/receiver/reinsurer/provider</t>
  </si>
  <si>
    <t>CT/Special purpose vehicle [SPV]</t>
  </si>
  <si>
    <t>TD/Date of decision related to solo capital add-on</t>
  </si>
  <si>
    <t>Foreseeable dividends and distributions</t>
  </si>
  <si>
    <t>BC/Foreseeable dividends and distributions</t>
  </si>
  <si>
    <t>SO/Non regulated entities carrying out financial activities</t>
  </si>
  <si>
    <t>SO/Entities carrying out financial activities</t>
  </si>
  <si>
    <t xml:space="preserve">Non regulated entities carrying out financial activities </t>
  </si>
  <si>
    <t>TS/Description of criteria of influence other than percent of capital share, percent used for the establishment of accounting  consolidated accounts and percent of voting rights</t>
  </si>
  <si>
    <t>PI/≤  10%</t>
  </si>
  <si>
    <t>RT/SLT health mass lapse risk</t>
  </si>
  <si>
    <t>CY/Non-EEA</t>
  </si>
  <si>
    <t>CS/Deduction and aggregation method [method 2 and part of combination of methods 1 and 2]</t>
  </si>
  <si>
    <t>Property, plant &amp; equipment held for own use</t>
  </si>
  <si>
    <t>Non-life and health similar to non-life</t>
  </si>
  <si>
    <t>Deductions not included in the reconciliation reserve</t>
  </si>
  <si>
    <t>Proportional Share retained (art.221)</t>
  </si>
  <si>
    <t>References to S.02.01, refer to the balance sheet template</t>
  </si>
  <si>
    <t>S.01.02.01</t>
  </si>
  <si>
    <t>S.01.02.02</t>
  </si>
  <si>
    <t>S.06.02.01</t>
  </si>
  <si>
    <t>S.06.02.02</t>
  </si>
  <si>
    <t>S.08.01.01</t>
  </si>
  <si>
    <t>S.08.01.02</t>
  </si>
  <si>
    <t>S.02.01.03</t>
  </si>
  <si>
    <t>S.02.01.04</t>
  </si>
  <si>
    <t>S.02.01.05</t>
  </si>
  <si>
    <t>S.02.01.06</t>
  </si>
  <si>
    <t>S.02.02.01</t>
  </si>
  <si>
    <t>S.23.01.01</t>
  </si>
  <si>
    <t>S.23.01.02</t>
  </si>
  <si>
    <t>S.23.01.04</t>
  </si>
  <si>
    <t>S.23.01.05.10</t>
  </si>
  <si>
    <t>S.23.01.05.14</t>
  </si>
  <si>
    <t>S.23.01.05.24</t>
  </si>
  <si>
    <t>S.23.01.05.31</t>
  </si>
  <si>
    <t>S.23.01.05.36</t>
  </si>
  <si>
    <t>S.23.01.05.37</t>
  </si>
  <si>
    <t>S.23.01.05</t>
  </si>
  <si>
    <t>S.25.01.03</t>
  </si>
  <si>
    <t>S.25.01.05</t>
  </si>
  <si>
    <t>S.25.02.01</t>
  </si>
  <si>
    <t>S.25.02.02</t>
  </si>
  <si>
    <t>S.25.03.01</t>
  </si>
  <si>
    <t>S.25.03.03</t>
  </si>
  <si>
    <t>S.26.01.01</t>
  </si>
  <si>
    <t>S.26.01.02</t>
  </si>
  <si>
    <t>S.26.02.02</t>
  </si>
  <si>
    <t>S.26.02.01</t>
  </si>
  <si>
    <t>S.26.03.01</t>
  </si>
  <si>
    <t>S.26.03.02</t>
  </si>
  <si>
    <t>S.26.04.02</t>
  </si>
  <si>
    <t>S.26.04.01</t>
  </si>
  <si>
    <t>S.26.05.01</t>
  </si>
  <si>
    <t>S.26.05.02</t>
  </si>
  <si>
    <t>S.26.06.02</t>
  </si>
  <si>
    <t>S.26.06.01</t>
  </si>
  <si>
    <t>S.27.01.01.10</t>
  </si>
  <si>
    <t>S.27.01.01.11</t>
  </si>
  <si>
    <t>S.27.01.01.12</t>
  </si>
  <si>
    <t>S.27.01.01.13</t>
  </si>
  <si>
    <t>S.27.01.01.14</t>
  </si>
  <si>
    <t>S.27.01.01.15</t>
  </si>
  <si>
    <t>S.27.01.01.16</t>
  </si>
  <si>
    <t>S.27.01.01.17</t>
  </si>
  <si>
    <t>S.27.01.01.18</t>
  </si>
  <si>
    <t>S.27.01.01.19</t>
  </si>
  <si>
    <t>S.27.01.01.20</t>
  </si>
  <si>
    <t>S.27.01.01.21</t>
  </si>
  <si>
    <t>S.27.01.01.22</t>
  </si>
  <si>
    <t>S.27.01.01</t>
  </si>
  <si>
    <t>S.27.01.02.10</t>
  </si>
  <si>
    <t>S.27.01.02.11</t>
  </si>
  <si>
    <t>S.27.01.02.12</t>
  </si>
  <si>
    <t>S.27.01.02.13</t>
  </si>
  <si>
    <t>S.27.01.02.14</t>
  </si>
  <si>
    <t>S.27.01.02.15</t>
  </si>
  <si>
    <t>S.27.01.02.16</t>
  </si>
  <si>
    <t>S.27.01.02.17</t>
  </si>
  <si>
    <t>S.27.01.02.18</t>
  </si>
  <si>
    <t>S.27.01.02.19</t>
  </si>
  <si>
    <t>S.27.01.02.20</t>
  </si>
  <si>
    <t>S.27.01.02.21</t>
  </si>
  <si>
    <t>S.27.01.02.22</t>
  </si>
  <si>
    <t>S.27.01.02</t>
  </si>
  <si>
    <t>S.28.01.01</t>
  </si>
  <si>
    <t>S.28.02.01</t>
  </si>
  <si>
    <t>S.12.01.01</t>
  </si>
  <si>
    <t>S.12.01.02</t>
  </si>
  <si>
    <t>S.17.01.01</t>
  </si>
  <si>
    <t>S.17.01.02</t>
  </si>
  <si>
    <t>S.32.01.02</t>
  </si>
  <si>
    <t>S.33.01.01</t>
  </si>
  <si>
    <t>S.34.01.01</t>
  </si>
  <si>
    <t>S.35.01.01</t>
  </si>
  <si>
    <t>Non-available own funds related to non-EEA entities, due to local restrictions: regulatory or otherwise,  at group level</t>
  </si>
  <si>
    <t>A45E</t>
  </si>
  <si>
    <t>LS0</t>
  </si>
  <si>
    <t>AA04</t>
  </si>
  <si>
    <t>AA05</t>
  </si>
  <si>
    <t>AA07</t>
  </si>
  <si>
    <t>AA013</t>
  </si>
  <si>
    <t>A1B</t>
  </si>
  <si>
    <t>A1C</t>
  </si>
  <si>
    <t>AA13</t>
  </si>
  <si>
    <t>AA14</t>
  </si>
  <si>
    <t>AA15</t>
  </si>
  <si>
    <t>AA16</t>
  </si>
  <si>
    <t>AA23</t>
  </si>
  <si>
    <t>AA25</t>
  </si>
  <si>
    <t>AA26</t>
  </si>
  <si>
    <t>AA27</t>
  </si>
  <si>
    <t>AA28</t>
  </si>
  <si>
    <t>AA29</t>
  </si>
  <si>
    <t>AA30</t>
  </si>
  <si>
    <t>AA31</t>
  </si>
  <si>
    <t>AA32</t>
  </si>
  <si>
    <t>AA33</t>
  </si>
  <si>
    <t>AA34</t>
  </si>
  <si>
    <t>AB4</t>
  </si>
  <si>
    <t>AB5</t>
  </si>
  <si>
    <t>AB6</t>
  </si>
  <si>
    <t>AB7</t>
  </si>
  <si>
    <t>AB8</t>
  </si>
  <si>
    <t>AB9</t>
  </si>
  <si>
    <t>AB10</t>
  </si>
  <si>
    <t>AB11</t>
  </si>
  <si>
    <t>AB12</t>
  </si>
  <si>
    <t>AB13</t>
  </si>
  <si>
    <t>AB14</t>
  </si>
  <si>
    <t>AB15</t>
  </si>
  <si>
    <t>AB16</t>
  </si>
  <si>
    <t>AB23</t>
  </si>
  <si>
    <t>AB25</t>
  </si>
  <si>
    <t>AB26</t>
  </si>
  <si>
    <t>AB27</t>
  </si>
  <si>
    <t>AB28</t>
  </si>
  <si>
    <t>AB29</t>
  </si>
  <si>
    <t>AB30</t>
  </si>
  <si>
    <t>AB31</t>
  </si>
  <si>
    <t>AB32</t>
  </si>
  <si>
    <t>AB33</t>
  </si>
  <si>
    <t>AB34</t>
  </si>
  <si>
    <t>AC4</t>
  </si>
  <si>
    <t>AC5</t>
  </si>
  <si>
    <t>AC6</t>
  </si>
  <si>
    <t>AC7</t>
  </si>
  <si>
    <t>AC8</t>
  </si>
  <si>
    <t>AC9</t>
  </si>
  <si>
    <t>AC10</t>
  </si>
  <si>
    <t>AC11</t>
  </si>
  <si>
    <t>AC12</t>
  </si>
  <si>
    <t>AC13</t>
  </si>
  <si>
    <t>AC14</t>
  </si>
  <si>
    <t>AC15</t>
  </si>
  <si>
    <t>AC16</t>
  </si>
  <si>
    <t>AC19</t>
  </si>
  <si>
    <t>AD4</t>
  </si>
  <si>
    <t>AD5</t>
  </si>
  <si>
    <t>AD6</t>
  </si>
  <si>
    <t>AD7</t>
  </si>
  <si>
    <t>AD8</t>
  </si>
  <si>
    <t>AD9</t>
  </si>
  <si>
    <t>AD10</t>
  </si>
  <si>
    <t>AD11</t>
  </si>
  <si>
    <t>AD12</t>
  </si>
  <si>
    <t>AD13</t>
  </si>
  <si>
    <t>AD14</t>
  </si>
  <si>
    <t>AD15</t>
  </si>
  <si>
    <t>AD16</t>
  </si>
  <si>
    <t>AD18</t>
  </si>
  <si>
    <t>AD19</t>
  </si>
  <si>
    <t>AI12</t>
  </si>
  <si>
    <t>AI13</t>
  </si>
  <si>
    <t>AI14</t>
  </si>
  <si>
    <t>AI15</t>
  </si>
  <si>
    <t>AI16</t>
  </si>
  <si>
    <t>AG14</t>
  </si>
  <si>
    <t>AG15</t>
  </si>
  <si>
    <t>AG16</t>
  </si>
  <si>
    <t>AH13</t>
  </si>
  <si>
    <t>AH14</t>
  </si>
  <si>
    <t>AH15</t>
  </si>
  <si>
    <t>AH16</t>
  </si>
  <si>
    <t>AF15</t>
  </si>
  <si>
    <t>AF16</t>
  </si>
  <si>
    <t>BB4</t>
  </si>
  <si>
    <t>BA5</t>
  </si>
  <si>
    <t>BB5</t>
  </si>
  <si>
    <t>BB6</t>
  </si>
  <si>
    <t>BB7</t>
  </si>
  <si>
    <t>BA8</t>
  </si>
  <si>
    <t>BB8</t>
  </si>
  <si>
    <t>BA9</t>
  </si>
  <si>
    <t>BB9</t>
  </si>
  <si>
    <t>BB10</t>
  </si>
  <si>
    <t>BA11</t>
  </si>
  <si>
    <t>BB11</t>
  </si>
  <si>
    <t>BB12</t>
  </si>
  <si>
    <t>BB13</t>
  </si>
  <si>
    <t>BA14</t>
  </si>
  <si>
    <t>BB14</t>
  </si>
  <si>
    <t>BA15</t>
  </si>
  <si>
    <t>BB15</t>
  </si>
  <si>
    <t>BA16</t>
  </si>
  <si>
    <t>BB16</t>
  </si>
  <si>
    <t>BA17</t>
  </si>
  <si>
    <t>BB17</t>
  </si>
  <si>
    <t>BA19</t>
  </si>
  <si>
    <t>BB19</t>
  </si>
  <si>
    <t>BA23</t>
  </si>
  <si>
    <t>BB23</t>
  </si>
  <si>
    <t>BA25</t>
  </si>
  <si>
    <t>BB25</t>
  </si>
  <si>
    <t>BA26</t>
  </si>
  <si>
    <t>BB26</t>
  </si>
  <si>
    <t>BA27</t>
  </si>
  <si>
    <t>BB27</t>
  </si>
  <si>
    <t>BA28</t>
  </si>
  <si>
    <t>BB28</t>
  </si>
  <si>
    <t>BA29</t>
  </si>
  <si>
    <t>BB29</t>
  </si>
  <si>
    <t>BA30</t>
  </si>
  <si>
    <t>BB30</t>
  </si>
  <si>
    <t>BA31</t>
  </si>
  <si>
    <t>BB31</t>
  </si>
  <si>
    <t>BA32</t>
  </si>
  <si>
    <t>BB32</t>
  </si>
  <si>
    <t>BA33</t>
  </si>
  <si>
    <t>BB33</t>
  </si>
  <si>
    <t>BA34</t>
  </si>
  <si>
    <t>BB34</t>
  </si>
  <si>
    <t>BH4</t>
  </si>
  <si>
    <t>BG4</t>
  </si>
  <si>
    <t>BE4</t>
  </si>
  <si>
    <t>BC5</t>
  </si>
  <si>
    <t>BD5</t>
  </si>
  <si>
    <t>BH5</t>
  </si>
  <si>
    <t>BF5</t>
  </si>
  <si>
    <t>BG5</t>
  </si>
  <si>
    <t>BE5</t>
  </si>
  <si>
    <t>BH6</t>
  </si>
  <si>
    <t>BG6</t>
  </si>
  <si>
    <t>BE6</t>
  </si>
  <si>
    <t>BH7</t>
  </si>
  <si>
    <t>BG7</t>
  </si>
  <si>
    <t>BE7</t>
  </si>
  <si>
    <t>BC8</t>
  </si>
  <si>
    <t>BD8</t>
  </si>
  <si>
    <t>BH8</t>
  </si>
  <si>
    <t>BF8</t>
  </si>
  <si>
    <t>BG8</t>
  </si>
  <si>
    <t>BE8</t>
  </si>
  <si>
    <t>BH9</t>
  </si>
  <si>
    <t>BG9</t>
  </si>
  <si>
    <t>BE9</t>
  </si>
  <si>
    <t>BH10</t>
  </si>
  <si>
    <t>BG10</t>
  </si>
  <si>
    <t>BE10</t>
  </si>
  <si>
    <t>BC11</t>
  </si>
  <si>
    <t>BD11</t>
  </si>
  <si>
    <t>BH11</t>
  </si>
  <si>
    <t>BF11</t>
  </si>
  <si>
    <t>BG11</t>
  </si>
  <si>
    <t>BE11</t>
  </si>
  <si>
    <t>BH12</t>
  </si>
  <si>
    <t>BG12</t>
  </si>
  <si>
    <t>BE12</t>
  </si>
  <si>
    <t>BH13</t>
  </si>
  <si>
    <t>BG13</t>
  </si>
  <si>
    <t>BE13</t>
  </si>
  <si>
    <t>BH14</t>
  </si>
  <si>
    <t>BG14</t>
  </si>
  <si>
    <t>BE14</t>
  </si>
  <si>
    <t>BC15</t>
  </si>
  <si>
    <t>BD15</t>
  </si>
  <si>
    <t>BH15</t>
  </si>
  <si>
    <t>BF15</t>
  </si>
  <si>
    <t>BG15</t>
  </si>
  <si>
    <t>BE15</t>
  </si>
  <si>
    <t>BC16</t>
  </si>
  <si>
    <t>BD16</t>
  </si>
  <si>
    <t>BH16</t>
  </si>
  <si>
    <t>BF16</t>
  </si>
  <si>
    <t>BG16</t>
  </si>
  <si>
    <t>BE16</t>
  </si>
  <si>
    <t>BC17</t>
  </si>
  <si>
    <t>BD17</t>
  </si>
  <si>
    <t>BH17</t>
  </si>
  <si>
    <t>BF17</t>
  </si>
  <si>
    <t>BG17</t>
  </si>
  <si>
    <t>BE17</t>
  </si>
  <si>
    <t>BC18</t>
  </si>
  <si>
    <t>BD18</t>
  </si>
  <si>
    <t>BH18</t>
  </si>
  <si>
    <t>BF18</t>
  </si>
  <si>
    <t>BG18</t>
  </si>
  <si>
    <t>BE18</t>
  </si>
  <si>
    <t>BC19</t>
  </si>
  <si>
    <t>BD19</t>
  </si>
  <si>
    <t>BH19</t>
  </si>
  <si>
    <t>BF19</t>
  </si>
  <si>
    <t>BG19</t>
  </si>
  <si>
    <t>BE19</t>
  </si>
  <si>
    <t>CI4</t>
  </si>
  <si>
    <t>CG4</t>
  </si>
  <si>
    <t>CF4</t>
  </si>
  <si>
    <t>CI5</t>
  </si>
  <si>
    <t>CG5</t>
  </si>
  <si>
    <t>CF5</t>
  </si>
  <si>
    <t>CI6</t>
  </si>
  <si>
    <t>CG6</t>
  </si>
  <si>
    <t>CF6</t>
  </si>
  <si>
    <t>CI7</t>
  </si>
  <si>
    <t>CG7</t>
  </si>
  <si>
    <t>CF7</t>
  </si>
  <si>
    <t>CA8</t>
  </si>
  <si>
    <t>CB8</t>
  </si>
  <si>
    <t>CD8</t>
  </si>
  <si>
    <t>CI8</t>
  </si>
  <si>
    <t>CG8</t>
  </si>
  <si>
    <t>CF8</t>
  </si>
  <si>
    <t>CI9</t>
  </si>
  <si>
    <t>CG9</t>
  </si>
  <si>
    <t>CF9</t>
  </si>
  <si>
    <t>CI10</t>
  </si>
  <si>
    <t>CG10</t>
  </si>
  <si>
    <t>CF10</t>
  </si>
  <si>
    <t>CI11</t>
  </si>
  <si>
    <t>CG11</t>
  </si>
  <si>
    <t>CF11</t>
  </si>
  <si>
    <t>CI12</t>
  </si>
  <si>
    <t>CG12</t>
  </si>
  <si>
    <t>CF12</t>
  </si>
  <si>
    <t>CI13</t>
  </si>
  <si>
    <t>CG13</t>
  </si>
  <si>
    <t>CF13</t>
  </si>
  <si>
    <t>CA19</t>
  </si>
  <si>
    <t>CB19</t>
  </si>
  <si>
    <t>CA20</t>
  </si>
  <si>
    <t>CB20</t>
  </si>
  <si>
    <t>CA21</t>
  </si>
  <si>
    <t>CB21</t>
  </si>
  <si>
    <t>CA22</t>
  </si>
  <si>
    <t>CB22</t>
  </si>
  <si>
    <t>CA23</t>
  </si>
  <si>
    <t>CB23</t>
  </si>
  <si>
    <t>CA24</t>
  </si>
  <si>
    <t>CB24</t>
  </si>
  <si>
    <t>CA25</t>
  </si>
  <si>
    <t>CB25</t>
  </si>
  <si>
    <t>CA26</t>
  </si>
  <si>
    <t>CB26</t>
  </si>
  <si>
    <t>CA27</t>
  </si>
  <si>
    <t>CB27</t>
  </si>
  <si>
    <t>CA28</t>
  </si>
  <si>
    <t>CB28</t>
  </si>
  <si>
    <t>DA4</t>
  </si>
  <si>
    <t>DB4</t>
  </si>
  <si>
    <t>DC4</t>
  </si>
  <si>
    <t>DD4</t>
  </si>
  <si>
    <t>DI4</t>
  </si>
  <si>
    <t>DG4</t>
  </si>
  <si>
    <t>DF4</t>
  </si>
  <si>
    <t>DA5</t>
  </si>
  <si>
    <t>DB5</t>
  </si>
  <si>
    <t>DC5</t>
  </si>
  <si>
    <t>DD5</t>
  </si>
  <si>
    <t>DI5</t>
  </si>
  <si>
    <t>DG5</t>
  </si>
  <si>
    <t>DF5</t>
  </si>
  <si>
    <t>DA6</t>
  </si>
  <si>
    <t>DB6</t>
  </si>
  <si>
    <t>DC6</t>
  </si>
  <si>
    <t>DD6</t>
  </si>
  <si>
    <t>DI6</t>
  </si>
  <si>
    <t>DG6</t>
  </si>
  <si>
    <t>DF6</t>
  </si>
  <si>
    <t>DA7</t>
  </si>
  <si>
    <t>DB7</t>
  </si>
  <si>
    <t>DC7</t>
  </si>
  <si>
    <t>DD7</t>
  </si>
  <si>
    <t>DI7</t>
  </si>
  <si>
    <t>DG7</t>
  </si>
  <si>
    <t>DF7</t>
  </si>
  <si>
    <t>DA8</t>
  </si>
  <si>
    <t>DB8</t>
  </si>
  <si>
    <t>DC8</t>
  </si>
  <si>
    <t>DD8</t>
  </si>
  <si>
    <t>DI8</t>
  </si>
  <si>
    <t>DG8</t>
  </si>
  <si>
    <t>DF8</t>
  </si>
  <si>
    <t>DA14</t>
  </si>
  <si>
    <t>DB14</t>
  </si>
  <si>
    <t>DA15</t>
  </si>
  <si>
    <t>DB15</t>
  </si>
  <si>
    <t>DA16</t>
  </si>
  <si>
    <t>DB16</t>
  </si>
  <si>
    <t>DA17</t>
  </si>
  <si>
    <t>DB17</t>
  </si>
  <si>
    <t>DA18</t>
  </si>
  <si>
    <t>DB18</t>
  </si>
  <si>
    <t>DA19</t>
  </si>
  <si>
    <t>DB19</t>
  </si>
  <si>
    <t>DA20</t>
  </si>
  <si>
    <t>DB20</t>
  </si>
  <si>
    <t>DA21</t>
  </si>
  <si>
    <t>DB21</t>
  </si>
  <si>
    <t>DA22</t>
  </si>
  <si>
    <t>DB22</t>
  </si>
  <si>
    <t>DA23</t>
  </si>
  <si>
    <t>DB23</t>
  </si>
  <si>
    <t>NA4</t>
  </si>
  <si>
    <t>NB4</t>
  </si>
  <si>
    <t>NC4</t>
  </si>
  <si>
    <t>ND4</t>
  </si>
  <si>
    <t>NE4</t>
  </si>
  <si>
    <t>NF4</t>
  </si>
  <si>
    <t>NG4</t>
  </si>
  <si>
    <t>NH4</t>
  </si>
  <si>
    <t>NI4</t>
  </si>
  <si>
    <t>NJ4</t>
  </si>
  <si>
    <t>NN4</t>
  </si>
  <si>
    <t>NL4</t>
  </si>
  <si>
    <t>NM4</t>
  </si>
  <si>
    <t>NK4</t>
  </si>
  <si>
    <t>NA5</t>
  </si>
  <si>
    <t>NB5</t>
  </si>
  <si>
    <t>NC5</t>
  </si>
  <si>
    <t>ND5</t>
  </si>
  <si>
    <t>NE5</t>
  </si>
  <si>
    <t>NF5</t>
  </si>
  <si>
    <t>NG5</t>
  </si>
  <si>
    <t>NH5</t>
  </si>
  <si>
    <t>NI5</t>
  </si>
  <si>
    <t>NJ5</t>
  </si>
  <si>
    <t>NN5</t>
  </si>
  <si>
    <t>NL5</t>
  </si>
  <si>
    <t>NM5</t>
  </si>
  <si>
    <t>NK5</t>
  </si>
  <si>
    <t>NA6</t>
  </si>
  <si>
    <t>NB6</t>
  </si>
  <si>
    <t>NC6</t>
  </si>
  <si>
    <t>ND6</t>
  </si>
  <si>
    <t>NE6</t>
  </si>
  <si>
    <t>NF6</t>
  </si>
  <si>
    <t>NG6</t>
  </si>
  <si>
    <t>NH6</t>
  </si>
  <si>
    <t>NI6</t>
  </si>
  <si>
    <t>NJ6</t>
  </si>
  <si>
    <t>NN6</t>
  </si>
  <si>
    <t>NL6</t>
  </si>
  <si>
    <t>NM6</t>
  </si>
  <si>
    <t>NK6</t>
  </si>
  <si>
    <t>NA7</t>
  </si>
  <si>
    <t>NB7</t>
  </si>
  <si>
    <t>NC7</t>
  </si>
  <si>
    <t>ND7</t>
  </si>
  <si>
    <t>NE7</t>
  </si>
  <si>
    <t>NF7</t>
  </si>
  <si>
    <t>NG7</t>
  </si>
  <si>
    <t>NH7</t>
  </si>
  <si>
    <t>NI7</t>
  </si>
  <si>
    <t>NJ7</t>
  </si>
  <si>
    <t>NN7</t>
  </si>
  <si>
    <t>NL7</t>
  </si>
  <si>
    <t>NM7</t>
  </si>
  <si>
    <t>NK7</t>
  </si>
  <si>
    <t>NA8</t>
  </si>
  <si>
    <t>NB8</t>
  </si>
  <si>
    <t>NC8</t>
  </si>
  <si>
    <t>ND8</t>
  </si>
  <si>
    <t>NE8</t>
  </si>
  <si>
    <t>NF8</t>
  </si>
  <si>
    <t>NG8</t>
  </si>
  <si>
    <t>NH8</t>
  </si>
  <si>
    <t>NI8</t>
  </si>
  <si>
    <t>NJ8</t>
  </si>
  <si>
    <t>NN8</t>
  </si>
  <si>
    <t>NL8</t>
  </si>
  <si>
    <t>NM8</t>
  </si>
  <si>
    <t>NK8</t>
  </si>
  <si>
    <t>NA9</t>
  </si>
  <si>
    <t>NB9</t>
  </si>
  <si>
    <t>NC9</t>
  </si>
  <si>
    <t>ND9</t>
  </si>
  <si>
    <t>NE9</t>
  </si>
  <si>
    <t>NF9</t>
  </si>
  <si>
    <t>NG9</t>
  </si>
  <si>
    <t>NH9</t>
  </si>
  <si>
    <t>NI9</t>
  </si>
  <si>
    <t>NJ9</t>
  </si>
  <si>
    <t>NN9</t>
  </si>
  <si>
    <t>NL9</t>
  </si>
  <si>
    <t>NM9</t>
  </si>
  <si>
    <t>NK9</t>
  </si>
  <si>
    <t>NA10</t>
  </si>
  <si>
    <t>NB10</t>
  </si>
  <si>
    <t>NC10</t>
  </si>
  <si>
    <t>ND10</t>
  </si>
  <si>
    <t>NE10</t>
  </si>
  <si>
    <t>NF10</t>
  </si>
  <si>
    <t>NG10</t>
  </si>
  <si>
    <t>NH10</t>
  </si>
  <si>
    <t>NI10</t>
  </si>
  <si>
    <t>NJ10</t>
  </si>
  <si>
    <t>NN10</t>
  </si>
  <si>
    <t>NL10</t>
  </si>
  <si>
    <t>NM10</t>
  </si>
  <si>
    <t>NK10</t>
  </si>
  <si>
    <t>NA11</t>
  </si>
  <si>
    <t>NB11</t>
  </si>
  <si>
    <t>NC11</t>
  </si>
  <si>
    <t>ND11</t>
  </si>
  <si>
    <t>NE11</t>
  </si>
  <si>
    <t>NF11</t>
  </si>
  <si>
    <t>NG11</t>
  </si>
  <si>
    <t>NH11</t>
  </si>
  <si>
    <t>NI11</t>
  </si>
  <si>
    <t>NJ11</t>
  </si>
  <si>
    <t>NN11</t>
  </si>
  <si>
    <t>NL11</t>
  </si>
  <si>
    <t>NM11</t>
  </si>
  <si>
    <t>NK11</t>
  </si>
  <si>
    <t>NA12</t>
  </si>
  <si>
    <t>NB12</t>
  </si>
  <si>
    <t>NC12</t>
  </si>
  <si>
    <t>ND12</t>
  </si>
  <si>
    <t>NE12</t>
  </si>
  <si>
    <t>NF12</t>
  </si>
  <si>
    <t>NG12</t>
  </si>
  <si>
    <t>NH12</t>
  </si>
  <si>
    <t>NI12</t>
  </si>
  <si>
    <t>NJ12</t>
  </si>
  <si>
    <t>NN12</t>
  </si>
  <si>
    <t>NL12</t>
  </si>
  <si>
    <t>NM12</t>
  </si>
  <si>
    <t>NK12</t>
  </si>
  <si>
    <t>NA13</t>
  </si>
  <si>
    <t>NB13</t>
  </si>
  <si>
    <t>NC13</t>
  </si>
  <si>
    <t>ND13</t>
  </si>
  <si>
    <t>NE13</t>
  </si>
  <si>
    <t>NF13</t>
  </si>
  <si>
    <t>NG13</t>
  </si>
  <si>
    <t>NH13</t>
  </si>
  <si>
    <t>NI13</t>
  </si>
  <si>
    <t>NJ13</t>
  </si>
  <si>
    <t>NN13</t>
  </si>
  <si>
    <t>NL13</t>
  </si>
  <si>
    <t>NM13</t>
  </si>
  <si>
    <t>NK13</t>
  </si>
  <si>
    <t>NA14</t>
  </si>
  <si>
    <t>NB14</t>
  </si>
  <si>
    <t>NC14</t>
  </si>
  <si>
    <t>ND14</t>
  </si>
  <si>
    <t>NE14</t>
  </si>
  <si>
    <t>NF14</t>
  </si>
  <si>
    <t>NG14</t>
  </si>
  <si>
    <t>NH14</t>
  </si>
  <si>
    <t>NI14</t>
  </si>
  <si>
    <t>NJ14</t>
  </si>
  <si>
    <t>NN14</t>
  </si>
  <si>
    <t>NL14</t>
  </si>
  <si>
    <t>NM14</t>
  </si>
  <si>
    <t>NK14</t>
  </si>
  <si>
    <t>NA15</t>
  </si>
  <si>
    <t>NB15</t>
  </si>
  <si>
    <t>NC15</t>
  </si>
  <si>
    <t>ND15</t>
  </si>
  <si>
    <t>NE15</t>
  </si>
  <si>
    <t>NF15</t>
  </si>
  <si>
    <t>NG15</t>
  </si>
  <si>
    <t>NH15</t>
  </si>
  <si>
    <t>NI15</t>
  </si>
  <si>
    <t>NJ15</t>
  </si>
  <si>
    <t>NN15</t>
  </si>
  <si>
    <t>NL15</t>
  </si>
  <si>
    <t>NM15</t>
  </si>
  <si>
    <t>NK15</t>
  </si>
  <si>
    <t>NA16</t>
  </si>
  <si>
    <t>NB16</t>
  </si>
  <si>
    <t>NC16</t>
  </si>
  <si>
    <t>ND16</t>
  </si>
  <si>
    <t>NE16</t>
  </si>
  <si>
    <t>NF16</t>
  </si>
  <si>
    <t>NG16</t>
  </si>
  <si>
    <t>NH16</t>
  </si>
  <si>
    <t>NI16</t>
  </si>
  <si>
    <t>NJ16</t>
  </si>
  <si>
    <t>NN16</t>
  </si>
  <si>
    <t>NL16</t>
  </si>
  <si>
    <t>NM16</t>
  </si>
  <si>
    <t>NK16</t>
  </si>
  <si>
    <t>NA17</t>
  </si>
  <si>
    <t>NB17</t>
  </si>
  <si>
    <t>NC17</t>
  </si>
  <si>
    <t>ND17</t>
  </si>
  <si>
    <t>NE17</t>
  </si>
  <si>
    <t>NF17</t>
  </si>
  <si>
    <t>NG17</t>
  </si>
  <si>
    <t>NH17</t>
  </si>
  <si>
    <t>NI17</t>
  </si>
  <si>
    <t>NJ17</t>
  </si>
  <si>
    <t>NN17</t>
  </si>
  <si>
    <t>NL17</t>
  </si>
  <si>
    <t>NM17</t>
  </si>
  <si>
    <t>NK17</t>
  </si>
  <si>
    <t>NA18</t>
  </si>
  <si>
    <t>NB18</t>
  </si>
  <si>
    <t>NC18</t>
  </si>
  <si>
    <t>ND18</t>
  </si>
  <si>
    <t>NE18</t>
  </si>
  <si>
    <t>NF18</t>
  </si>
  <si>
    <t>NG18</t>
  </si>
  <si>
    <t>NH18</t>
  </si>
  <si>
    <t>NI18</t>
  </si>
  <si>
    <t>NJ18</t>
  </si>
  <si>
    <t>NN18</t>
  </si>
  <si>
    <t>NL18</t>
  </si>
  <si>
    <t>NM18</t>
  </si>
  <si>
    <t>NK18</t>
  </si>
  <si>
    <t>NA19</t>
  </si>
  <si>
    <t>NB19</t>
  </si>
  <si>
    <t>NC19</t>
  </si>
  <si>
    <t>ND19</t>
  </si>
  <si>
    <t>NE19</t>
  </si>
  <si>
    <t>NF19</t>
  </si>
  <si>
    <t>NG19</t>
  </si>
  <si>
    <t>NH19</t>
  </si>
  <si>
    <t>NI19</t>
  </si>
  <si>
    <t>NJ19</t>
  </si>
  <si>
    <t>NN19</t>
  </si>
  <si>
    <t>NL19</t>
  </si>
  <si>
    <t>NM19</t>
  </si>
  <si>
    <t>NK19</t>
  </si>
  <si>
    <t>NA20</t>
  </si>
  <si>
    <t>NB20</t>
  </si>
  <si>
    <t>NC20</t>
  </si>
  <si>
    <t>ND20</t>
  </si>
  <si>
    <t>NE20</t>
  </si>
  <si>
    <t>NF20</t>
  </si>
  <si>
    <t>NG20</t>
  </si>
  <si>
    <t>NH20</t>
  </si>
  <si>
    <t>NI20</t>
  </si>
  <si>
    <t>NJ20</t>
  </si>
  <si>
    <t>NN20</t>
  </si>
  <si>
    <t>NL20</t>
  </si>
  <si>
    <t>NM20</t>
  </si>
  <si>
    <t>NK20</t>
  </si>
  <si>
    <t>NA21</t>
  </si>
  <si>
    <t>NB21</t>
  </si>
  <si>
    <t>NC21</t>
  </si>
  <si>
    <t>ND21</t>
  </si>
  <si>
    <t>NE21</t>
  </si>
  <si>
    <t>NF21</t>
  </si>
  <si>
    <t>NG21</t>
  </si>
  <si>
    <t>NH21</t>
  </si>
  <si>
    <t>NI21</t>
  </si>
  <si>
    <t>NJ21</t>
  </si>
  <si>
    <t>NN21</t>
  </si>
  <si>
    <t>NL21</t>
  </si>
  <si>
    <t>NM21</t>
  </si>
  <si>
    <t>NK21</t>
  </si>
  <si>
    <t>NA22</t>
  </si>
  <si>
    <t>NB22</t>
  </si>
  <si>
    <t>NC22</t>
  </si>
  <si>
    <t>ND22</t>
  </si>
  <si>
    <t>NE22</t>
  </si>
  <si>
    <t>NF22</t>
  </si>
  <si>
    <t>NG22</t>
  </si>
  <si>
    <t>NH22</t>
  </si>
  <si>
    <t>NI22</t>
  </si>
  <si>
    <t>NJ22</t>
  </si>
  <si>
    <t>NN22</t>
  </si>
  <si>
    <t>NL22</t>
  </si>
  <si>
    <t>NM22</t>
  </si>
  <si>
    <t>NK22</t>
  </si>
  <si>
    <t>NA23</t>
  </si>
  <si>
    <t>NB23</t>
  </si>
  <si>
    <t>NC23</t>
  </si>
  <si>
    <t>ND23</t>
  </si>
  <si>
    <t>NE23</t>
  </si>
  <si>
    <t>NF23</t>
  </si>
  <si>
    <t>NG23</t>
  </si>
  <si>
    <t>NH23</t>
  </si>
  <si>
    <t>NI23</t>
  </si>
  <si>
    <t>NJ23</t>
  </si>
  <si>
    <t>NN23</t>
  </si>
  <si>
    <t>NL23</t>
  </si>
  <si>
    <t>NM23</t>
  </si>
  <si>
    <t>NK23</t>
  </si>
  <si>
    <t>NA24</t>
  </si>
  <si>
    <t>NB24</t>
  </si>
  <si>
    <t>NC24</t>
  </si>
  <si>
    <t>ND24</t>
  </si>
  <si>
    <t>NE24</t>
  </si>
  <si>
    <t>NF24</t>
  </si>
  <si>
    <t>NG24</t>
  </si>
  <si>
    <t>NH24</t>
  </si>
  <si>
    <t>NI24</t>
  </si>
  <si>
    <t>NJ24</t>
  </si>
  <si>
    <t>NN24</t>
  </si>
  <si>
    <t>NL24</t>
  </si>
  <si>
    <t>NM24</t>
  </si>
  <si>
    <t>NK24</t>
  </si>
  <si>
    <t>NA25</t>
  </si>
  <si>
    <t>NB25</t>
  </si>
  <si>
    <t>NC25</t>
  </si>
  <si>
    <t>ND25</t>
  </si>
  <si>
    <t>NE25</t>
  </si>
  <si>
    <t>NF25</t>
  </si>
  <si>
    <t>NG25</t>
  </si>
  <si>
    <t>NH25</t>
  </si>
  <si>
    <t>NI25</t>
  </si>
  <si>
    <t>NJ25</t>
  </si>
  <si>
    <t>NN25</t>
  </si>
  <si>
    <t>NL25</t>
  </si>
  <si>
    <t>NM25</t>
  </si>
  <si>
    <t>NK25</t>
  </si>
  <si>
    <t>NA26</t>
  </si>
  <si>
    <t>NB26</t>
  </si>
  <si>
    <t>NC26</t>
  </si>
  <si>
    <t>ND26</t>
  </si>
  <si>
    <t>NE26</t>
  </si>
  <si>
    <t>NF26</t>
  </si>
  <si>
    <t>NG26</t>
  </si>
  <si>
    <t>NH26</t>
  </si>
  <si>
    <t>NI26</t>
  </si>
  <si>
    <t>NJ26</t>
  </si>
  <si>
    <t>NN26</t>
  </si>
  <si>
    <t>NL26</t>
  </si>
  <si>
    <t>NM26</t>
  </si>
  <si>
    <t>NK26</t>
  </si>
  <si>
    <t>NA27</t>
  </si>
  <si>
    <t>NB27</t>
  </si>
  <si>
    <t>NC27</t>
  </si>
  <si>
    <t>ND27</t>
  </si>
  <si>
    <t>NE27</t>
  </si>
  <si>
    <t>NF27</t>
  </si>
  <si>
    <t>NG27</t>
  </si>
  <si>
    <t>NH27</t>
  </si>
  <si>
    <t>NI27</t>
  </si>
  <si>
    <t>NJ27</t>
  </si>
  <si>
    <t>NN27</t>
  </si>
  <si>
    <t>NL27</t>
  </si>
  <si>
    <t>NM27</t>
  </si>
  <si>
    <t>NK27</t>
  </si>
  <si>
    <t>NA28</t>
  </si>
  <si>
    <t>NB28</t>
  </si>
  <si>
    <t>NC28</t>
  </si>
  <si>
    <t>ND28</t>
  </si>
  <si>
    <t>NE28</t>
  </si>
  <si>
    <t>NF28</t>
  </si>
  <si>
    <t>NG28</t>
  </si>
  <si>
    <t>NH28</t>
  </si>
  <si>
    <t>NI28</t>
  </si>
  <si>
    <t>NJ28</t>
  </si>
  <si>
    <t>NN28</t>
  </si>
  <si>
    <t>NL28</t>
  </si>
  <si>
    <t>NM28</t>
  </si>
  <si>
    <t>NK28</t>
  </si>
  <si>
    <t>NA29</t>
  </si>
  <si>
    <t>NB29</t>
  </si>
  <si>
    <t>NC29</t>
  </si>
  <si>
    <t>ND29</t>
  </si>
  <si>
    <t>NE29</t>
  </si>
  <si>
    <t>NF29</t>
  </si>
  <si>
    <t>NG29</t>
  </si>
  <si>
    <t>NH29</t>
  </si>
  <si>
    <t>NI29</t>
  </si>
  <si>
    <t>NJ29</t>
  </si>
  <si>
    <t>NN29</t>
  </si>
  <si>
    <t>NL29</t>
  </si>
  <si>
    <t>NM29</t>
  </si>
  <si>
    <t>NK29</t>
  </si>
  <si>
    <t>NA30</t>
  </si>
  <si>
    <t>NB30</t>
  </si>
  <si>
    <t>NC30</t>
  </si>
  <si>
    <t>ND30</t>
  </si>
  <si>
    <t>NE30</t>
  </si>
  <si>
    <t>NF30</t>
  </si>
  <si>
    <t>NG30</t>
  </si>
  <si>
    <t>NH30</t>
  </si>
  <si>
    <t>NI30</t>
  </si>
  <si>
    <t>NJ30</t>
  </si>
  <si>
    <t>NN30</t>
  </si>
  <si>
    <t>NL30</t>
  </si>
  <si>
    <t>NM30</t>
  </si>
  <si>
    <t>NK30</t>
  </si>
  <si>
    <t>OA4</t>
  </si>
  <si>
    <t>OB4</t>
  </si>
  <si>
    <t>OC4</t>
  </si>
  <si>
    <t>OD4</t>
  </si>
  <si>
    <t>OE4</t>
  </si>
  <si>
    <t>OF4</t>
  </si>
  <si>
    <t>OJ4</t>
  </si>
  <si>
    <t>OH4</t>
  </si>
  <si>
    <t>OI4</t>
  </si>
  <si>
    <t>OG4</t>
  </si>
  <si>
    <t>OA5</t>
  </si>
  <si>
    <t>OB5</t>
  </si>
  <si>
    <t>OC5</t>
  </si>
  <si>
    <t>OD5</t>
  </si>
  <si>
    <t>OE5</t>
  </si>
  <si>
    <t>OF5</t>
  </si>
  <si>
    <t>OJ5</t>
  </si>
  <si>
    <t>OH5</t>
  </si>
  <si>
    <t>OI5</t>
  </si>
  <si>
    <t>OG5</t>
  </si>
  <si>
    <t>OA6</t>
  </si>
  <si>
    <t>OB6</t>
  </si>
  <si>
    <t>OC6</t>
  </si>
  <si>
    <t>OD6</t>
  </si>
  <si>
    <t>OE6</t>
  </si>
  <si>
    <t>OF6</t>
  </si>
  <si>
    <t>OJ6</t>
  </si>
  <si>
    <t>OH6</t>
  </si>
  <si>
    <t>OI6</t>
  </si>
  <si>
    <t>OG6</t>
  </si>
  <si>
    <t>OA7</t>
  </si>
  <si>
    <t>OB7</t>
  </si>
  <si>
    <t>OC7</t>
  </si>
  <si>
    <t>OD7</t>
  </si>
  <si>
    <t>OE7</t>
  </si>
  <si>
    <t>OF7</t>
  </si>
  <si>
    <t>OJ7</t>
  </si>
  <si>
    <t>OH7</t>
  </si>
  <si>
    <t>OI7</t>
  </si>
  <si>
    <t>OG7</t>
  </si>
  <si>
    <t>OA8</t>
  </si>
  <si>
    <t>OB8</t>
  </si>
  <si>
    <t>OC8</t>
  </si>
  <si>
    <t>OD8</t>
  </si>
  <si>
    <t>OE8</t>
  </si>
  <si>
    <t>OF8</t>
  </si>
  <si>
    <t>OJ8</t>
  </si>
  <si>
    <t>OH8</t>
  </si>
  <si>
    <t>OI8</t>
  </si>
  <si>
    <t>OG8</t>
  </si>
  <si>
    <t>OA9</t>
  </si>
  <si>
    <t>OB9</t>
  </si>
  <si>
    <t>OC9</t>
  </si>
  <si>
    <t>OD9</t>
  </si>
  <si>
    <t>OE9</t>
  </si>
  <si>
    <t>OF9</t>
  </si>
  <si>
    <t>OJ9</t>
  </si>
  <si>
    <t>OH9</t>
  </si>
  <si>
    <t>OI9</t>
  </si>
  <si>
    <t>OG9</t>
  </si>
  <si>
    <t>OA10</t>
  </si>
  <si>
    <t>OB10</t>
  </si>
  <si>
    <t>OC10</t>
  </si>
  <si>
    <t>OD10</t>
  </si>
  <si>
    <t>OE10</t>
  </si>
  <si>
    <t>OF10</t>
  </si>
  <si>
    <t>OJ10</t>
  </si>
  <si>
    <t>OH10</t>
  </si>
  <si>
    <t>OI10</t>
  </si>
  <si>
    <t>OG10</t>
  </si>
  <si>
    <t>OA11</t>
  </si>
  <si>
    <t>OB11</t>
  </si>
  <si>
    <t>OC11</t>
  </si>
  <si>
    <t>OD11</t>
  </si>
  <si>
    <t>OE11</t>
  </si>
  <si>
    <t>OF11</t>
  </si>
  <si>
    <t>OJ11</t>
  </si>
  <si>
    <t>OH11</t>
  </si>
  <si>
    <t>OI11</t>
  </si>
  <si>
    <t>OG11</t>
  </si>
  <si>
    <t>OA12</t>
  </si>
  <si>
    <t>OB12</t>
  </si>
  <si>
    <t>OC12</t>
  </si>
  <si>
    <t>OD12</t>
  </si>
  <si>
    <t>OE12</t>
  </si>
  <si>
    <t>OF12</t>
  </si>
  <si>
    <t>OJ12</t>
  </si>
  <si>
    <t>OH12</t>
  </si>
  <si>
    <t>OI12</t>
  </si>
  <si>
    <t>OG12</t>
  </si>
  <si>
    <t>OA13</t>
  </si>
  <si>
    <t>OB13</t>
  </si>
  <si>
    <t>OC13</t>
  </si>
  <si>
    <t>OD13</t>
  </si>
  <si>
    <t>OE13</t>
  </si>
  <si>
    <t>OF13</t>
  </si>
  <si>
    <t>OJ13</t>
  </si>
  <si>
    <t>OH13</t>
  </si>
  <si>
    <t>OI13</t>
  </si>
  <si>
    <t>OG13</t>
  </si>
  <si>
    <t>OA14</t>
  </si>
  <si>
    <t>OB14</t>
  </si>
  <si>
    <t>OC14</t>
  </si>
  <si>
    <t>OD14</t>
  </si>
  <si>
    <t>OE14</t>
  </si>
  <si>
    <t>OF14</t>
  </si>
  <si>
    <t>OJ14</t>
  </si>
  <si>
    <t>OH14</t>
  </si>
  <si>
    <t>OI14</t>
  </si>
  <si>
    <t>OG14</t>
  </si>
  <si>
    <t>OA15</t>
  </si>
  <si>
    <t>OB15</t>
  </si>
  <si>
    <t>OC15</t>
  </si>
  <si>
    <t>OD15</t>
  </si>
  <si>
    <t>OE15</t>
  </si>
  <si>
    <t>OF15</t>
  </si>
  <si>
    <t>OJ15</t>
  </si>
  <si>
    <t>OH15</t>
  </si>
  <si>
    <t>OI15</t>
  </si>
  <si>
    <t>OG15</t>
  </si>
  <si>
    <t>OA16</t>
  </si>
  <si>
    <t>OB16</t>
  </si>
  <si>
    <t>OC16</t>
  </si>
  <si>
    <t>OD16</t>
  </si>
  <si>
    <t>OE16</t>
  </si>
  <si>
    <t>OF16</t>
  </si>
  <si>
    <t>OJ16</t>
  </si>
  <si>
    <t>OH16</t>
  </si>
  <si>
    <t>OI16</t>
  </si>
  <si>
    <t>OG16</t>
  </si>
  <si>
    <t>OA17</t>
  </si>
  <si>
    <t>OB17</t>
  </si>
  <si>
    <t>OC17</t>
  </si>
  <si>
    <t>OD17</t>
  </si>
  <si>
    <t>OE17</t>
  </si>
  <si>
    <t>OF17</t>
  </si>
  <si>
    <t>OJ17</t>
  </si>
  <si>
    <t>OH17</t>
  </si>
  <si>
    <t>OI17</t>
  </si>
  <si>
    <t>OG17</t>
  </si>
  <si>
    <t>OA18</t>
  </si>
  <si>
    <t>OB18</t>
  </si>
  <si>
    <t>OC18</t>
  </si>
  <si>
    <t>OD18</t>
  </si>
  <si>
    <t>OE18</t>
  </si>
  <si>
    <t>OF18</t>
  </si>
  <si>
    <t>OH18</t>
  </si>
  <si>
    <t>OI18</t>
  </si>
  <si>
    <t>OA19</t>
  </si>
  <si>
    <t>OB19</t>
  </si>
  <si>
    <t>OC19</t>
  </si>
  <si>
    <t>OD19</t>
  </si>
  <si>
    <t>OE19</t>
  </si>
  <si>
    <t>OF19</t>
  </si>
  <si>
    <t>OJ19</t>
  </si>
  <si>
    <t>OH19</t>
  </si>
  <si>
    <t>OI19</t>
  </si>
  <si>
    <t>OG19</t>
  </si>
  <si>
    <t>OA21</t>
  </si>
  <si>
    <t>OB21</t>
  </si>
  <si>
    <t>OC21</t>
  </si>
  <si>
    <t>OD21</t>
  </si>
  <si>
    <t>OE21</t>
  </si>
  <si>
    <t>OF21</t>
  </si>
  <si>
    <t>OA22</t>
  </si>
  <si>
    <t>OB22</t>
  </si>
  <si>
    <t>OC22</t>
  </si>
  <si>
    <t>OD22</t>
  </si>
  <si>
    <t>OE22</t>
  </si>
  <si>
    <t>OF22</t>
  </si>
  <si>
    <t>OH22</t>
  </si>
  <si>
    <t>OI22</t>
  </si>
  <si>
    <t>OA23</t>
  </si>
  <si>
    <t>OB23</t>
  </si>
  <si>
    <t>OC23</t>
  </si>
  <si>
    <t>OD23</t>
  </si>
  <si>
    <t>OE23</t>
  </si>
  <si>
    <t>OF23</t>
  </si>
  <si>
    <t>OJ23</t>
  </si>
  <si>
    <t>OH23</t>
  </si>
  <si>
    <t>OI23</t>
  </si>
  <si>
    <t>OG23</t>
  </si>
  <si>
    <t>OA24</t>
  </si>
  <si>
    <t>OB24</t>
  </si>
  <si>
    <t>OC24</t>
  </si>
  <si>
    <t>OD24</t>
  </si>
  <si>
    <t>OE24</t>
  </si>
  <si>
    <t>OF24</t>
  </si>
  <si>
    <t>OJ24</t>
  </si>
  <si>
    <t>OH24</t>
  </si>
  <si>
    <t>OI24</t>
  </si>
  <si>
    <t>OG24</t>
  </si>
  <si>
    <t>OA25</t>
  </si>
  <si>
    <t>OB25</t>
  </si>
  <si>
    <t>OC25</t>
  </si>
  <si>
    <t>OD25</t>
  </si>
  <si>
    <t>OE25</t>
  </si>
  <si>
    <t>OF25</t>
  </si>
  <si>
    <t>OJ25</t>
  </si>
  <si>
    <t>OH25</t>
  </si>
  <si>
    <t>OI25</t>
  </si>
  <si>
    <t>OG25</t>
  </si>
  <si>
    <t>OA26</t>
  </si>
  <si>
    <t>OB26</t>
  </si>
  <si>
    <t>OC26</t>
  </si>
  <si>
    <t>OD26</t>
  </si>
  <si>
    <t>OE26</t>
  </si>
  <si>
    <t>OF26</t>
  </si>
  <si>
    <t>OJ26</t>
  </si>
  <si>
    <t>OH26</t>
  </si>
  <si>
    <t>OI26</t>
  </si>
  <si>
    <t>OG26</t>
  </si>
  <si>
    <t>OA27</t>
  </si>
  <si>
    <t>OB27</t>
  </si>
  <si>
    <t>OC27</t>
  </si>
  <si>
    <t>OD27</t>
  </si>
  <si>
    <t>OE27</t>
  </si>
  <si>
    <t>OF27</t>
  </si>
  <si>
    <t>OJ27</t>
  </si>
  <si>
    <t>OH27</t>
  </si>
  <si>
    <t>OI27</t>
  </si>
  <si>
    <t>OG27</t>
  </si>
  <si>
    <t>OA28</t>
  </si>
  <si>
    <t>OB28</t>
  </si>
  <si>
    <t>OC28</t>
  </si>
  <si>
    <t>OD28</t>
  </si>
  <si>
    <t>OE28</t>
  </si>
  <si>
    <t>OF28</t>
  </si>
  <si>
    <t>OJ28</t>
  </si>
  <si>
    <t>OH28</t>
  </si>
  <si>
    <t>OI28</t>
  </si>
  <si>
    <t>OG28</t>
  </si>
  <si>
    <t>OA29</t>
  </si>
  <si>
    <t>OB29</t>
  </si>
  <si>
    <t>OC29</t>
  </si>
  <si>
    <t>OD29</t>
  </si>
  <si>
    <t>OE29</t>
  </si>
  <si>
    <t>OF29</t>
  </si>
  <si>
    <t>OJ29</t>
  </si>
  <si>
    <t>OH29</t>
  </si>
  <si>
    <t>OI29</t>
  </si>
  <si>
    <t>OG29</t>
  </si>
  <si>
    <t>OA30</t>
  </si>
  <si>
    <t>OB30</t>
  </si>
  <si>
    <t>OC30</t>
  </si>
  <si>
    <t>OD30</t>
  </si>
  <si>
    <t>OE30</t>
  </si>
  <si>
    <t>OF30</t>
  </si>
  <si>
    <t>OJ30</t>
  </si>
  <si>
    <t>OH30</t>
  </si>
  <si>
    <t>OI30</t>
  </si>
  <si>
    <t>OG30</t>
  </si>
  <si>
    <t>OA31</t>
  </si>
  <si>
    <t>OB31</t>
  </si>
  <si>
    <t>OC31</t>
  </si>
  <si>
    <t>OD31</t>
  </si>
  <si>
    <t>OE31</t>
  </si>
  <si>
    <t>OF31</t>
  </si>
  <si>
    <t>OJ31</t>
  </si>
  <si>
    <t>OH31</t>
  </si>
  <si>
    <t>OI31</t>
  </si>
  <si>
    <t>OG31</t>
  </si>
  <si>
    <t>OJ32</t>
  </si>
  <si>
    <t>OJ33</t>
  </si>
  <si>
    <t>OJ34</t>
  </si>
  <si>
    <t>OG32</t>
  </si>
  <si>
    <t>OG33</t>
  </si>
  <si>
    <t>OG34</t>
  </si>
  <si>
    <t>OH32</t>
  </si>
  <si>
    <t>OI32</t>
  </si>
  <si>
    <t>PM33</t>
  </si>
  <si>
    <t>PK33</t>
  </si>
  <si>
    <t>PL33</t>
  </si>
  <si>
    <t>PC4</t>
  </si>
  <si>
    <t>PD4</t>
  </si>
  <si>
    <t>PE4</t>
  </si>
  <si>
    <t>PF4</t>
  </si>
  <si>
    <t>PG4</t>
  </si>
  <si>
    <t>PH4</t>
  </si>
  <si>
    <t>PI4</t>
  </si>
  <si>
    <t>PC5</t>
  </si>
  <si>
    <t>PD5</t>
  </si>
  <si>
    <t>PE5</t>
  </si>
  <si>
    <t>PF5</t>
  </si>
  <si>
    <t>PG5</t>
  </si>
  <si>
    <t>PH5</t>
  </si>
  <si>
    <t>PI5</t>
  </si>
  <si>
    <t>PC6</t>
  </si>
  <si>
    <t>PD6</t>
  </si>
  <si>
    <t>PE6</t>
  </si>
  <si>
    <t>PF6</t>
  </si>
  <si>
    <t>PG6</t>
  </si>
  <si>
    <t>PH6</t>
  </si>
  <si>
    <t>PI6</t>
  </si>
  <si>
    <t>PC7</t>
  </si>
  <si>
    <t>PD7</t>
  </si>
  <si>
    <t>PE7</t>
  </si>
  <si>
    <t>PF7</t>
  </si>
  <si>
    <t>PG7</t>
  </si>
  <si>
    <t>PH7</t>
  </si>
  <si>
    <t>PI7</t>
  </si>
  <si>
    <t>PC8</t>
  </si>
  <si>
    <t>PD8</t>
  </si>
  <si>
    <t>PE8</t>
  </si>
  <si>
    <t>PF8</t>
  </si>
  <si>
    <t>PG8</t>
  </si>
  <si>
    <t>PH8</t>
  </si>
  <si>
    <t>PI8</t>
  </si>
  <si>
    <t>PC9</t>
  </si>
  <si>
    <t>PD9</t>
  </si>
  <si>
    <t>PE9</t>
  </si>
  <si>
    <t>PF9</t>
  </si>
  <si>
    <t>PG9</t>
  </si>
  <si>
    <t>PH9</t>
  </si>
  <si>
    <t>PI9</t>
  </si>
  <si>
    <t>PC10</t>
  </si>
  <si>
    <t>PD10</t>
  </si>
  <si>
    <t>PE10</t>
  </si>
  <si>
    <t>PF10</t>
  </si>
  <si>
    <t>PG10</t>
  </si>
  <si>
    <t>PH10</t>
  </si>
  <si>
    <t>PI10</t>
  </si>
  <si>
    <t>PC11</t>
  </si>
  <si>
    <t>PD11</t>
  </si>
  <si>
    <t>PE11</t>
  </si>
  <si>
    <t>PF11</t>
  </si>
  <si>
    <t>PG11</t>
  </si>
  <si>
    <t>PH11</t>
  </si>
  <si>
    <t>PI11</t>
  </si>
  <si>
    <t>PC12</t>
  </si>
  <si>
    <t>PD12</t>
  </si>
  <si>
    <t>PE12</t>
  </si>
  <si>
    <t>PF12</t>
  </si>
  <si>
    <t>PG12</t>
  </si>
  <si>
    <t>PH12</t>
  </si>
  <si>
    <t>PI12</t>
  </si>
  <si>
    <t>PC13</t>
  </si>
  <si>
    <t>PD13</t>
  </si>
  <si>
    <t>PE13</t>
  </si>
  <si>
    <t>PF13</t>
  </si>
  <si>
    <t>PG13</t>
  </si>
  <si>
    <t>PH13</t>
  </si>
  <si>
    <t>PI13</t>
  </si>
  <si>
    <t>PC14</t>
  </si>
  <si>
    <t>PD14</t>
  </si>
  <si>
    <t>PE14</t>
  </si>
  <si>
    <t>PF14</t>
  </si>
  <si>
    <t>PG14</t>
  </si>
  <si>
    <t>PH14</t>
  </si>
  <si>
    <t>PI14</t>
  </si>
  <si>
    <t>PC15</t>
  </si>
  <si>
    <t>PD15</t>
  </si>
  <si>
    <t>PE15</t>
  </si>
  <si>
    <t>PF15</t>
  </si>
  <si>
    <t>PG15</t>
  </si>
  <si>
    <t>PH15</t>
  </si>
  <si>
    <t>PI15</t>
  </si>
  <si>
    <t>PC16</t>
  </si>
  <si>
    <t>PD16</t>
  </si>
  <si>
    <t>PE16</t>
  </si>
  <si>
    <t>PF16</t>
  </si>
  <si>
    <t>PG16</t>
  </si>
  <si>
    <t>PH16</t>
  </si>
  <si>
    <t>PI16</t>
  </si>
  <si>
    <t>PC17</t>
  </si>
  <si>
    <t>PD17</t>
  </si>
  <si>
    <t>PE17</t>
  </si>
  <si>
    <t>PF17</t>
  </si>
  <si>
    <t>PG17</t>
  </si>
  <si>
    <t>PH17</t>
  </si>
  <si>
    <t>PI17</t>
  </si>
  <si>
    <t>PC18</t>
  </si>
  <si>
    <t>PD18</t>
  </si>
  <si>
    <t>PE18</t>
  </si>
  <si>
    <t>PF18</t>
  </si>
  <si>
    <t>PG18</t>
  </si>
  <si>
    <t>PH18</t>
  </si>
  <si>
    <t>PI18</t>
  </si>
  <si>
    <t>PC19</t>
  </si>
  <si>
    <t>PD19</t>
  </si>
  <si>
    <t>PE19</t>
  </si>
  <si>
    <t>PF19</t>
  </si>
  <si>
    <t>PG19</t>
  </si>
  <si>
    <t>PH19</t>
  </si>
  <si>
    <t>PI19</t>
  </si>
  <si>
    <t>PC21</t>
  </si>
  <si>
    <t>PD21</t>
  </si>
  <si>
    <t>PE21</t>
  </si>
  <si>
    <t>PF21</t>
  </si>
  <si>
    <t>PG21</t>
  </si>
  <si>
    <t>PH21</t>
  </si>
  <si>
    <t>PI21</t>
  </si>
  <si>
    <t>PC22</t>
  </si>
  <si>
    <t>PD22</t>
  </si>
  <si>
    <t>PE22</t>
  </si>
  <si>
    <t>PF22</t>
  </si>
  <si>
    <t>PG22</t>
  </si>
  <si>
    <t>PH22</t>
  </si>
  <si>
    <t>PI22</t>
  </si>
  <si>
    <t>PC23</t>
  </si>
  <si>
    <t>PD23</t>
  </si>
  <si>
    <t>PE23</t>
  </si>
  <si>
    <t>PF23</t>
  </si>
  <si>
    <t>PG23</t>
  </si>
  <si>
    <t>PH23</t>
  </si>
  <si>
    <t>PI23</t>
  </si>
  <si>
    <t>PC24</t>
  </si>
  <si>
    <t>PD24</t>
  </si>
  <si>
    <t>PE24</t>
  </si>
  <si>
    <t>PF24</t>
  </si>
  <si>
    <t>PG24</t>
  </si>
  <si>
    <t>PH24</t>
  </si>
  <si>
    <t>PI24</t>
  </si>
  <si>
    <t>PC25</t>
  </si>
  <si>
    <t>PD25</t>
  </si>
  <si>
    <t>PE25</t>
  </si>
  <si>
    <t>PF25</t>
  </si>
  <si>
    <t>PG25</t>
  </si>
  <si>
    <t>PH25</t>
  </si>
  <si>
    <t>PI25</t>
  </si>
  <si>
    <t>PC26</t>
  </si>
  <si>
    <t>PD26</t>
  </si>
  <si>
    <t>PE26</t>
  </si>
  <si>
    <t>PF26</t>
  </si>
  <si>
    <t>PG26</t>
  </si>
  <si>
    <t>PH26</t>
  </si>
  <si>
    <t>PI26</t>
  </si>
  <si>
    <t>PC27</t>
  </si>
  <si>
    <t>PD27</t>
  </si>
  <si>
    <t>PE27</t>
  </si>
  <si>
    <t>PF27</t>
  </si>
  <si>
    <t>PG27</t>
  </si>
  <si>
    <t>PH27</t>
  </si>
  <si>
    <t>PI27</t>
  </si>
  <si>
    <t>PC28</t>
  </si>
  <si>
    <t>PD28</t>
  </si>
  <si>
    <t>PE28</t>
  </si>
  <si>
    <t>PF28</t>
  </si>
  <si>
    <t>PG28</t>
  </si>
  <si>
    <t>PH28</t>
  </si>
  <si>
    <t>PI28</t>
  </si>
  <si>
    <t>PC29</t>
  </si>
  <si>
    <t>PD29</t>
  </si>
  <si>
    <t>PE29</t>
  </si>
  <si>
    <t>PF29</t>
  </si>
  <si>
    <t>PG29</t>
  </si>
  <si>
    <t>PH29</t>
  </si>
  <si>
    <t>PI29</t>
  </si>
  <si>
    <t>PC30</t>
  </si>
  <si>
    <t>PD30</t>
  </si>
  <si>
    <t>PE30</t>
  </si>
  <si>
    <t>PF30</t>
  </si>
  <si>
    <t>PG30</t>
  </si>
  <si>
    <t>PH30</t>
  </si>
  <si>
    <t>PI30</t>
  </si>
  <si>
    <t>PC31</t>
  </si>
  <si>
    <t>PD31</t>
  </si>
  <si>
    <t>PE31</t>
  </si>
  <si>
    <t>PF31</t>
  </si>
  <si>
    <t>PG31</t>
  </si>
  <si>
    <t>PH31</t>
  </si>
  <si>
    <t>PI31</t>
  </si>
  <si>
    <t>PJ4</t>
  </si>
  <si>
    <t>PJ5</t>
  </si>
  <si>
    <t>PJ6</t>
  </si>
  <si>
    <t>PJ7</t>
  </si>
  <si>
    <t>PJ8</t>
  </si>
  <si>
    <t>PJ9</t>
  </si>
  <si>
    <t>PJ10</t>
  </si>
  <si>
    <t>PJ11</t>
  </si>
  <si>
    <t>PJ12</t>
  </si>
  <si>
    <t>PJ13</t>
  </si>
  <si>
    <t>PJ14</t>
  </si>
  <si>
    <t>PJ15</t>
  </si>
  <si>
    <t>PJ16</t>
  </si>
  <si>
    <t>PJ17</t>
  </si>
  <si>
    <t>PJ18</t>
  </si>
  <si>
    <t>PJ19</t>
  </si>
  <si>
    <t>PJ22</t>
  </si>
  <si>
    <t>PJ23</t>
  </si>
  <si>
    <t>PJ24</t>
  </si>
  <si>
    <t>PJ25</t>
  </si>
  <si>
    <t>PJ26</t>
  </si>
  <si>
    <t>PJ27</t>
  </si>
  <si>
    <t>PJ28</t>
  </si>
  <si>
    <t>PJ29</t>
  </si>
  <si>
    <t>PJ30</t>
  </si>
  <si>
    <t>PJ31</t>
  </si>
  <si>
    <t>PJ33</t>
  </si>
  <si>
    <t>Content of the submission</t>
  </si>
  <si>
    <t>S.01.01.b</t>
  </si>
  <si>
    <t>Template name</t>
  </si>
  <si>
    <t>Life and Health SLT Technical Provisions</t>
  </si>
  <si>
    <t>Non-Life Technical Provisions</t>
  </si>
  <si>
    <t>Own funds</t>
  </si>
  <si>
    <t>S.01.01.a</t>
  </si>
  <si>
    <t>S.01.01.g</t>
  </si>
  <si>
    <t>S.01.01.f</t>
  </si>
  <si>
    <t>S.01.01.01</t>
  </si>
  <si>
    <t>S.01.01.02</t>
  </si>
  <si>
    <t>S.01.01.03</t>
  </si>
  <si>
    <t>S.01.01.04</t>
  </si>
  <si>
    <t xml:space="preserve">Gross - Total </t>
  </si>
  <si>
    <t>C5A</t>
  </si>
  <si>
    <t>D5A</t>
  </si>
  <si>
    <t>E5A</t>
  </si>
  <si>
    <t>F5A</t>
  </si>
  <si>
    <t>G5A</t>
  </si>
  <si>
    <t>H5A</t>
  </si>
  <si>
    <t>I5A</t>
  </si>
  <si>
    <t>J5A</t>
  </si>
  <si>
    <t>K5A</t>
  </si>
  <si>
    <t>L5A</t>
  </si>
  <si>
    <t>M5A</t>
  </si>
  <si>
    <t>N5A</t>
  </si>
  <si>
    <t>O5A</t>
  </si>
  <si>
    <t>P5A</t>
  </si>
  <si>
    <t>Q5A</t>
  </si>
  <si>
    <t>C14A</t>
  </si>
  <si>
    <t>D14A</t>
  </si>
  <si>
    <t>E14A</t>
  </si>
  <si>
    <t>F14A</t>
  </si>
  <si>
    <t>G14A</t>
  </si>
  <si>
    <t>H14A</t>
  </si>
  <si>
    <t>I14A</t>
  </si>
  <si>
    <t>J14A</t>
  </si>
  <si>
    <t>K14A</t>
  </si>
  <si>
    <t>L14A</t>
  </si>
  <si>
    <t>M14A</t>
  </si>
  <si>
    <t>N14A</t>
  </si>
  <si>
    <t>O14A</t>
  </si>
  <si>
    <t>P14A</t>
  </si>
  <si>
    <t>Q14A</t>
  </si>
  <si>
    <t>Counterparty Name</t>
  </si>
  <si>
    <t>TS/Name of counterparty</t>
  </si>
  <si>
    <t>Written premiums net of reinsurance ceded under IFRS or local GAAP for insurance undertakings</t>
  </si>
  <si>
    <t>Turn over defined as the gross revenue under IFRS or local GAAP for other types of undertakings or insurance holding companies</t>
  </si>
  <si>
    <t>Method of group solvency calculation used</t>
  </si>
  <si>
    <t xml:space="preserve">Amount of gross TP (gross of IGT) </t>
  </si>
  <si>
    <t xml:space="preserve">Amount of gross TP (net of IGT) </t>
  </si>
  <si>
    <t>Total amount of TP (excluding IGT)</t>
  </si>
  <si>
    <t>Total number of homogeneous risk groups (HRGs)</t>
  </si>
  <si>
    <t>S.01.02</t>
  </si>
  <si>
    <t>S.25.02</t>
  </si>
  <si>
    <t>A5/A4</t>
  </si>
  <si>
    <t>Issuer Group</t>
  </si>
  <si>
    <t>Issuer Code</t>
  </si>
  <si>
    <t>A33/A31</t>
  </si>
  <si>
    <t>Issuer Group Code</t>
  </si>
  <si>
    <t>A33/A32</t>
  </si>
  <si>
    <t>Counterparty Group</t>
  </si>
  <si>
    <t>Counterparty Group Code</t>
  </si>
  <si>
    <t>A38/A36</t>
  </si>
  <si>
    <t>A38/A37</t>
  </si>
  <si>
    <t>Counterparty Code</t>
  </si>
  <si>
    <t>A11/A1</t>
  </si>
  <si>
    <t>V1/B1</t>
  </si>
  <si>
    <t>Q1/A2</t>
  </si>
  <si>
    <t>F1/A2</t>
  </si>
  <si>
    <t>S.25.01.07</t>
  </si>
  <si>
    <t>S.25.01.08</t>
  </si>
  <si>
    <t>Component Description</t>
  </si>
  <si>
    <t>Capital add-ons</t>
  </si>
  <si>
    <t>S.26.01.03</t>
  </si>
  <si>
    <t>S.26.01.04</t>
  </si>
  <si>
    <t>Code of single name exposure</t>
  </si>
  <si>
    <t>AB10/AA10</t>
  </si>
  <si>
    <t>TS/Single name exposure code</t>
  </si>
  <si>
    <t>S.26.02.03</t>
  </si>
  <si>
    <t>S.26.02.04</t>
  </si>
  <si>
    <t>S.26.03.03</t>
  </si>
  <si>
    <t>S.26.03.04</t>
  </si>
  <si>
    <t>S.26.04.03</t>
  </si>
  <si>
    <t>S.26.04.04</t>
  </si>
  <si>
    <t>S.26.05.03</t>
  </si>
  <si>
    <t>S.26.05.04</t>
  </si>
  <si>
    <t>S.26.06.03</t>
  </si>
  <si>
    <t>S.26.06.04</t>
  </si>
  <si>
    <t>S.27.01.03</t>
  </si>
  <si>
    <t>S.27.01.04</t>
  </si>
  <si>
    <t>Entity Level/RFF/ Remaining Part</t>
  </si>
  <si>
    <t>Fund Number</t>
  </si>
  <si>
    <t>S.02.02</t>
  </si>
  <si>
    <t>EE/Not EEA countries</t>
  </si>
  <si>
    <t>S.27.01.03.10</t>
  </si>
  <si>
    <t>S.27.01.04.10</t>
  </si>
  <si>
    <t>S.27.01.03.11</t>
  </si>
  <si>
    <t>S.27.01.04.11</t>
  </si>
  <si>
    <t>S.27.01.03.12</t>
  </si>
  <si>
    <t>S.27.01.04.12</t>
  </si>
  <si>
    <t>S.27.01.03.13</t>
  </si>
  <si>
    <t>S.27.01.04.13</t>
  </si>
  <si>
    <t>S.27.01.03.14</t>
  </si>
  <si>
    <t>S.27.01.04.14</t>
  </si>
  <si>
    <t>S.27.01.03.15</t>
  </si>
  <si>
    <t>S.27.01.04.15</t>
  </si>
  <si>
    <t>S.27.01.03.16</t>
  </si>
  <si>
    <t>S.27.01.04.16</t>
  </si>
  <si>
    <t>S.27.01.03.17</t>
  </si>
  <si>
    <t>S.27.01.04.17</t>
  </si>
  <si>
    <t>S.27.01.03.18</t>
  </si>
  <si>
    <t>S.27.01.04.18</t>
  </si>
  <si>
    <t>S.27.01.03.19</t>
  </si>
  <si>
    <t>S.27.01.04.19</t>
  </si>
  <si>
    <t>S.27.01.03.20</t>
  </si>
  <si>
    <t>S.27.01.04.20</t>
  </si>
  <si>
    <t>S.27.01.03.21</t>
  </si>
  <si>
    <t>S.27.01.04.21</t>
  </si>
  <si>
    <t>S.27.01.03.22</t>
  </si>
  <si>
    <t>S.27.01.04.22</t>
  </si>
  <si>
    <t>S.27.01</t>
  </si>
  <si>
    <t>S.06.02</t>
  </si>
  <si>
    <t>PA32</t>
  </si>
  <si>
    <t>PB32</t>
  </si>
  <si>
    <t>Income protection - Gross Catastrophe Risk Charge</t>
  </si>
  <si>
    <t>Q45</t>
  </si>
  <si>
    <t>Q46</t>
  </si>
  <si>
    <t>AO/All members</t>
  </si>
  <si>
    <t>II/Standard formula</t>
  </si>
  <si>
    <t>PO/All members</t>
  </si>
  <si>
    <t>Number of fund</t>
  </si>
  <si>
    <t>S.25.01.09</t>
  </si>
  <si>
    <t>S.25.01.10</t>
  </si>
  <si>
    <t>S.26.01.05</t>
  </si>
  <si>
    <t>S.26.01.06</t>
  </si>
  <si>
    <t>S.26.03.05</t>
  </si>
  <si>
    <t>S.26.03.06</t>
  </si>
  <si>
    <t>S.26.02.05</t>
  </si>
  <si>
    <t>S.26.02.06</t>
  </si>
  <si>
    <t>S.26.04.05</t>
  </si>
  <si>
    <t>S.26.04.06</t>
  </si>
  <si>
    <t>S.26.06.05</t>
  </si>
  <si>
    <t>S.26.06.06</t>
  </si>
  <si>
    <t>S.26.05.05</t>
  </si>
  <si>
    <t>S.26.05.06</t>
  </si>
  <si>
    <t>S.27.01.06.22</t>
  </si>
  <si>
    <t>S.27.01.05.22</t>
  </si>
  <si>
    <t>S.27.01.06.21</t>
  </si>
  <si>
    <t>S.27.01.05.21</t>
  </si>
  <si>
    <t>S.27.01.06.20</t>
  </si>
  <si>
    <t>S.27.01.05.20</t>
  </si>
  <si>
    <t>S.27.01.06.19</t>
  </si>
  <si>
    <t>S.27.01.05.19</t>
  </si>
  <si>
    <t>S.27.01.06.18</t>
  </si>
  <si>
    <t>S.27.01.05.18</t>
  </si>
  <si>
    <t>S.27.01.06.17</t>
  </si>
  <si>
    <t>S.27.01.05.17</t>
  </si>
  <si>
    <t>S.27.01.06.16</t>
  </si>
  <si>
    <t>S.27.01.05.16</t>
  </si>
  <si>
    <t>S.27.01.06.15</t>
  </si>
  <si>
    <t>S.27.01.05.15</t>
  </si>
  <si>
    <t>S.27.01.06.14</t>
  </si>
  <si>
    <t>S.27.01.05.14</t>
  </si>
  <si>
    <t>S.27.01.06.13</t>
  </si>
  <si>
    <t>S.27.01.05.13</t>
  </si>
  <si>
    <t>S.27.01.06.12</t>
  </si>
  <si>
    <t>S.27.01.05.12</t>
  </si>
  <si>
    <t>S.27.01.06.11</t>
  </si>
  <si>
    <t>S.27.01.05.11</t>
  </si>
  <si>
    <t>S.27.01.06.10</t>
  </si>
  <si>
    <t>S.27.01.05.10</t>
  </si>
  <si>
    <t>S.27.01.05</t>
  </si>
  <si>
    <t>S.27.01.06</t>
  </si>
  <si>
    <t>CS/Accounting consolidation-based method [method 1 and part of combination of methods 1 and 2]</t>
  </si>
  <si>
    <t>Total amount of Notional Solvency Capital Requirements for ring fenced funds (other than those related to business operated in accordance with Art. 4 of Directive 2003/41/EC (transitional))</t>
  </si>
  <si>
    <t>S.23.01</t>
  </si>
  <si>
    <t>Expected profits included in future premiums (EPIFP) - Non-life business</t>
  </si>
  <si>
    <t>Simplifications - longevity risk? (Y/N)</t>
  </si>
  <si>
    <t>Simplifications - health longevity risk? (Y/N)</t>
  </si>
  <si>
    <t>S.26.04</t>
  </si>
  <si>
    <t>Simplifications - health mortality risk ? (Y/N)</t>
  </si>
  <si>
    <t>Simplifications - health expense risk ? (Y/N)</t>
  </si>
  <si>
    <t>S.26.01</t>
  </si>
  <si>
    <t>Captives simplifications - spread risk ?(Y/N)</t>
  </si>
  <si>
    <t>Simplifications - SLT  lapse risk? (Y/N)</t>
  </si>
  <si>
    <t>Technical Provisions - Index-linked and unit-linked insurance</t>
  </si>
  <si>
    <t>TS/Description of reason[s] stated by the supervisor in it’s decision related to capital add-on</t>
  </si>
  <si>
    <t>A22A</t>
  </si>
  <si>
    <t>Home Country</t>
  </si>
  <si>
    <t>Name</t>
  </si>
  <si>
    <t>TS/Legal name of group</t>
  </si>
  <si>
    <t>Reporting country</t>
  </si>
  <si>
    <t>S.01.01.01.01</t>
  </si>
  <si>
    <t>S.01.01.02.01</t>
  </si>
  <si>
    <t>S.01.01.03.01</t>
  </si>
  <si>
    <t>S.01.01.04.01</t>
  </si>
  <si>
    <t>S.01.02.01.01</t>
  </si>
  <si>
    <t>S.01.02.02.01</t>
  </si>
  <si>
    <t>S.02.01.03.01</t>
  </si>
  <si>
    <t>S.02.01.04.01</t>
  </si>
  <si>
    <t>S.02.01.05.01</t>
  </si>
  <si>
    <t>S.02.01.06.01</t>
  </si>
  <si>
    <t>S.02.02.01.01</t>
  </si>
  <si>
    <t>S.06.02.01.01</t>
  </si>
  <si>
    <t>S.06.02.01.02</t>
  </si>
  <si>
    <t>S.06.02.02.01</t>
  </si>
  <si>
    <t>S.06.02.02.02</t>
  </si>
  <si>
    <t>S.08.01.01.01</t>
  </si>
  <si>
    <t>S.08.01.01.02</t>
  </si>
  <si>
    <t>S.08.01.02.01</t>
  </si>
  <si>
    <t>S.08.01.02.02</t>
  </si>
  <si>
    <t>S.12.01.01.01</t>
  </si>
  <si>
    <t>S.12.01.01.02</t>
  </si>
  <si>
    <t>S.12.01.01.03</t>
  </si>
  <si>
    <t>S.12.01.01.04</t>
  </si>
  <si>
    <t>S.12.01.02.01</t>
  </si>
  <si>
    <t>S.17.01.01.01</t>
  </si>
  <si>
    <t>S.17.01.01.02</t>
  </si>
  <si>
    <t>S.17.01.02.01</t>
  </si>
  <si>
    <t>S.23.01.01.01</t>
  </si>
  <si>
    <t>S.23.01.02.01</t>
  </si>
  <si>
    <t>S.23.01.04.01</t>
  </si>
  <si>
    <t>S.23.01.04.02</t>
  </si>
  <si>
    <t>S.23.01.04.03</t>
  </si>
  <si>
    <t>S.23.01.04.04</t>
  </si>
  <si>
    <t>S.23.01.04.05</t>
  </si>
  <si>
    <t>S.23.01.04.06</t>
  </si>
  <si>
    <t>S.23.01.04.07</t>
  </si>
  <si>
    <t>S.23.01.05.01</t>
  </si>
  <si>
    <t>S.25.01.03.01</t>
  </si>
  <si>
    <t>S.25.01.03.02</t>
  </si>
  <si>
    <t>S.25.01.03.03</t>
  </si>
  <si>
    <t>S.25.01.05.01</t>
  </si>
  <si>
    <t>S.25.01.05.02</t>
  </si>
  <si>
    <t>S.25.01.05.03</t>
  </si>
  <si>
    <t>S.25.01.07.01</t>
  </si>
  <si>
    <t>S.25.01.07.02</t>
  </si>
  <si>
    <t>S.25.01.07.03</t>
  </si>
  <si>
    <t>S.25.01.08.01</t>
  </si>
  <si>
    <t>S.25.01.08.02</t>
  </si>
  <si>
    <t>S.25.01.08.03</t>
  </si>
  <si>
    <t>S.25.01.09.01</t>
  </si>
  <si>
    <t>S.25.01.09.02</t>
  </si>
  <si>
    <t>S.25.01.09.03</t>
  </si>
  <si>
    <t>S.25.01.10.01</t>
  </si>
  <si>
    <t>S.25.01.10.02</t>
  </si>
  <si>
    <t>S.25.01.10.03</t>
  </si>
  <si>
    <t>S.25.02.01.01</t>
  </si>
  <si>
    <t>S.25.02.02.01</t>
  </si>
  <si>
    <t>S.25.02.01.02</t>
  </si>
  <si>
    <t>S.25.02.02.02</t>
  </si>
  <si>
    <t>S.25.02.01.03</t>
  </si>
  <si>
    <t>S.25.02.02.03</t>
  </si>
  <si>
    <t>S.25.03.01.01</t>
  </si>
  <si>
    <t>S.25.03.01.02</t>
  </si>
  <si>
    <t>S.25.03.01.03</t>
  </si>
  <si>
    <t>S.25.03.03.01</t>
  </si>
  <si>
    <t>S.25.03.03.02</t>
  </si>
  <si>
    <t>S.25.03.03.03</t>
  </si>
  <si>
    <t>S.26.01.01.03</t>
  </si>
  <si>
    <t>S.26.01.02.03</t>
  </si>
  <si>
    <t>S.26.01.01.01</t>
  </si>
  <si>
    <t>S.26.01.02.01</t>
  </si>
  <si>
    <t>S.26.01.01.02</t>
  </si>
  <si>
    <t>S.26.01.02.02</t>
  </si>
  <si>
    <t>S.26.01.03.03</t>
  </si>
  <si>
    <t>S.26.01.04.03</t>
  </si>
  <si>
    <t>S.26.01.03.01</t>
  </si>
  <si>
    <t>S.26.01.04.01</t>
  </si>
  <si>
    <t>S.26.01.03.02</t>
  </si>
  <si>
    <t>S.26.01.04.02</t>
  </si>
  <si>
    <t>S.26.01.05.03</t>
  </si>
  <si>
    <t>S.26.01.06.03</t>
  </si>
  <si>
    <t>S.26.01.05.01</t>
  </si>
  <si>
    <t>S.26.01.06.01</t>
  </si>
  <si>
    <t>S.26.01.05.02</t>
  </si>
  <si>
    <t>S.26.01.06.02</t>
  </si>
  <si>
    <t>S.26.02.01.02</t>
  </si>
  <si>
    <t>S.26.02.02.02</t>
  </si>
  <si>
    <t>S.26.02.01.01</t>
  </si>
  <si>
    <t>S.26.02.02.01</t>
  </si>
  <si>
    <t>S.26.02.03.02</t>
  </si>
  <si>
    <t>S.26.02.04.02</t>
  </si>
  <si>
    <t>S.26.02.04.01</t>
  </si>
  <si>
    <t>S.26.02.03.01</t>
  </si>
  <si>
    <t>S.26.02.05.02</t>
  </si>
  <si>
    <t>S.26.02.06.02</t>
  </si>
  <si>
    <t>S.26.02.06.01</t>
  </si>
  <si>
    <t>S.26.02.05.01</t>
  </si>
  <si>
    <t>S.26.03.02.02</t>
  </si>
  <si>
    <t>S.26.03.01.02</t>
  </si>
  <si>
    <t>S.26.03.01.03</t>
  </si>
  <si>
    <t>S.26.03.02.03</t>
  </si>
  <si>
    <t>S.26.03.02.01</t>
  </si>
  <si>
    <t>S.26.03.01.01</t>
  </si>
  <si>
    <t>S.26.03.03.03</t>
  </si>
  <si>
    <t>S.26.03.04.03</t>
  </si>
  <si>
    <t>S.26.03.03.01</t>
  </si>
  <si>
    <t>S.26.03.04.01</t>
  </si>
  <si>
    <t>S.26.03.03.02</t>
  </si>
  <si>
    <t>S.26.03.04.02</t>
  </si>
  <si>
    <t>S.26.03.05.03</t>
  </si>
  <si>
    <t>S.26.03.06.03</t>
  </si>
  <si>
    <t>S.26.03.05.01</t>
  </si>
  <si>
    <t>S.26.03.06.01</t>
  </si>
  <si>
    <t>S.26.03.05.02</t>
  </si>
  <si>
    <t>S.26.03.06.02</t>
  </si>
  <si>
    <t>S.26.04.01.08</t>
  </si>
  <si>
    <t>S.26.04.02.08</t>
  </si>
  <si>
    <t>S.26.04.01.01</t>
  </si>
  <si>
    <t>S.26.04.02.01</t>
  </si>
  <si>
    <t>S.26.04.01.02</t>
  </si>
  <si>
    <t>S.26.04.02.02</t>
  </si>
  <si>
    <t>S.26.04.01.03</t>
  </si>
  <si>
    <t>S.26.04.02.03</t>
  </si>
  <si>
    <t>S.26.04.01.04</t>
  </si>
  <si>
    <t>S.26.04.02.04</t>
  </si>
  <si>
    <t>S.26.04.01.05</t>
  </si>
  <si>
    <t>S.26.04.02.05</t>
  </si>
  <si>
    <t>S.26.04.01.06</t>
  </si>
  <si>
    <t>S.26.04.02.06</t>
  </si>
  <si>
    <t>S.26.04.01.07</t>
  </si>
  <si>
    <t>S.26.04.02.07</t>
  </si>
  <si>
    <t>S.26.04.03.08</t>
  </si>
  <si>
    <t>S.26.04.04.08</t>
  </si>
  <si>
    <t>S.26.04.03.01</t>
  </si>
  <si>
    <t>S.26.04.04.01</t>
  </si>
  <si>
    <t>S.26.04.03.02</t>
  </si>
  <si>
    <t>S.26.04.04.02</t>
  </si>
  <si>
    <t>S.26.04.03.03</t>
  </si>
  <si>
    <t>S.26.04.04.03</t>
  </si>
  <si>
    <t>S.26.04.04.04</t>
  </si>
  <si>
    <t>S.26.04.03.04</t>
  </si>
  <si>
    <t>S.26.04.03.05</t>
  </si>
  <si>
    <t>S.26.04.04.05</t>
  </si>
  <si>
    <t>S.26.04.03.06</t>
  </si>
  <si>
    <t>S.26.04.04.06</t>
  </si>
  <si>
    <t>S.26.04.03.07</t>
  </si>
  <si>
    <t>S.26.04.04.07</t>
  </si>
  <si>
    <t>S.26.04.05.08</t>
  </si>
  <si>
    <t>S.26.04.06.08</t>
  </si>
  <si>
    <t>S.26.04.05.01</t>
  </si>
  <si>
    <t>S.26.04.06.01</t>
  </si>
  <si>
    <t>S.26.04.05.02</t>
  </si>
  <si>
    <t>S.26.04.06.02</t>
  </si>
  <si>
    <t>S.26.04.05.03</t>
  </si>
  <si>
    <t>S.26.04.06.03</t>
  </si>
  <si>
    <t>S.26.04.05.04</t>
  </si>
  <si>
    <t>S.26.04.06.04</t>
  </si>
  <si>
    <t>S.26.04.05.05</t>
  </si>
  <si>
    <t>S.26.04.06.05</t>
  </si>
  <si>
    <t>S.26.04.05.06</t>
  </si>
  <si>
    <t>S.26.04.06.06</t>
  </si>
  <si>
    <t>S.26.04.05.07</t>
  </si>
  <si>
    <t>S.26.04.06.07</t>
  </si>
  <si>
    <t>S.26.05.01.05</t>
  </si>
  <si>
    <t>S.26.05.02.05</t>
  </si>
  <si>
    <t>S.26.05.01.01</t>
  </si>
  <si>
    <t>S.26.05.02.01</t>
  </si>
  <si>
    <t>S.26.05.01.02</t>
  </si>
  <si>
    <t>S.26.05.02.02</t>
  </si>
  <si>
    <t>S.26.05.01.03</t>
  </si>
  <si>
    <t>S.26.05.02.03</t>
  </si>
  <si>
    <t>S.26.05.01.04</t>
  </si>
  <si>
    <t>S.26.05.02.04</t>
  </si>
  <si>
    <t>S.26.05.03.05</t>
  </si>
  <si>
    <t>S.26.05.04.05</t>
  </si>
  <si>
    <t>S.26.05.03.01</t>
  </si>
  <si>
    <t>S.26.05.04.01</t>
  </si>
  <si>
    <t>S.26.05.03.02</t>
  </si>
  <si>
    <t>S.26.05.04.02</t>
  </si>
  <si>
    <t>S.26.05.03.03</t>
  </si>
  <si>
    <t>S.26.05.04.03</t>
  </si>
  <si>
    <t>S.26.05.03.04</t>
  </si>
  <si>
    <t>S.26.05.04.04</t>
  </si>
  <si>
    <t>S.26.05.05.05</t>
  </si>
  <si>
    <t>S.26.05.06.05</t>
  </si>
  <si>
    <t>S.26.05.05.01</t>
  </si>
  <si>
    <t>S.26.05.06.01</t>
  </si>
  <si>
    <t>S.26.05.05.02</t>
  </si>
  <si>
    <t>S.26.05.06.02</t>
  </si>
  <si>
    <t>S.26.05.05.03</t>
  </si>
  <si>
    <t>S.26.05.06.03</t>
  </si>
  <si>
    <t>S.26.05.05.04</t>
  </si>
  <si>
    <t>S.26.05.06.04</t>
  </si>
  <si>
    <t>S.26.06.01.01</t>
  </si>
  <si>
    <t>S.26.06.02.01</t>
  </si>
  <si>
    <t>S.26.06.03.01</t>
  </si>
  <si>
    <t>S.26.06.04.01</t>
  </si>
  <si>
    <t>S.26.06.05.01</t>
  </si>
  <si>
    <t>S.26.06.06.01</t>
  </si>
  <si>
    <t>S.27.01.02.01</t>
  </si>
  <si>
    <t>S.27.01.01.01</t>
  </si>
  <si>
    <t>S.27.01.01.02</t>
  </si>
  <si>
    <t>S.27.01.02.02</t>
  </si>
  <si>
    <t>S.27.01.01.03</t>
  </si>
  <si>
    <t>S.27.01.02.03</t>
  </si>
  <si>
    <t>S.27.01.01.04</t>
  </si>
  <si>
    <t>S.27.01.02.04</t>
  </si>
  <si>
    <t>S.27.01.01.05</t>
  </si>
  <si>
    <t>S.27.01.02.05</t>
  </si>
  <si>
    <t>S.27.01.01.06</t>
  </si>
  <si>
    <t>S.27.01.02.06</t>
  </si>
  <si>
    <t>S.27.01.02.07</t>
  </si>
  <si>
    <t>S.27.01.01.07</t>
  </si>
  <si>
    <t>S.27.01.01.08</t>
  </si>
  <si>
    <t>S.27.01.02.08</t>
  </si>
  <si>
    <t>S.27.01.01.09</t>
  </si>
  <si>
    <t>S.27.01.02.09</t>
  </si>
  <si>
    <t>S.27.01.04.01</t>
  </si>
  <si>
    <t>S.27.01.03.01</t>
  </si>
  <si>
    <t>S.27.01.03.02</t>
  </si>
  <si>
    <t>S.27.01.04.02</t>
  </si>
  <si>
    <t>S.27.01.03.03</t>
  </si>
  <si>
    <t>S.27.01.04.03</t>
  </si>
  <si>
    <t>S.27.01.03.04</t>
  </si>
  <si>
    <t>S.27.01.04.04</t>
  </si>
  <si>
    <t>S.27.01.04.05</t>
  </si>
  <si>
    <t>S.27.01.03.05</t>
  </si>
  <si>
    <t>S.27.01.03.06</t>
  </si>
  <si>
    <t>S.27.01.04.06</t>
  </si>
  <si>
    <t>S.27.01.04.07</t>
  </si>
  <si>
    <t>S.27.01.03.07</t>
  </si>
  <si>
    <t>S.27.01.03.08</t>
  </si>
  <si>
    <t>S.27.01.04.08</t>
  </si>
  <si>
    <t>S.27.01.03.09</t>
  </si>
  <si>
    <t>S.27.01.04.09</t>
  </si>
  <si>
    <t>S.27.01.05.01</t>
  </si>
  <si>
    <t>S.27.01.06.01</t>
  </si>
  <si>
    <t>S.27.01.05.02</t>
  </si>
  <si>
    <t>S.27.01.06.02</t>
  </si>
  <si>
    <t>S.27.01.05.03</t>
  </si>
  <si>
    <t>S.27.01.06.03</t>
  </si>
  <si>
    <t>S.27.01.05.04</t>
  </si>
  <si>
    <t>S.27.01.06.04</t>
  </si>
  <si>
    <t>S.27.01.06.05</t>
  </si>
  <si>
    <t>S.27.01.05.05</t>
  </si>
  <si>
    <t>S.27.01.06.06</t>
  </si>
  <si>
    <t>S.27.01.05.06</t>
  </si>
  <si>
    <t>S.27.01.06.07</t>
  </si>
  <si>
    <t>S.27.01.05.07</t>
  </si>
  <si>
    <t>S.27.01.05.08</t>
  </si>
  <si>
    <t>S.27.01.06.08</t>
  </si>
  <si>
    <t>S.27.01.05.09</t>
  </si>
  <si>
    <t>S.27.01.06.09</t>
  </si>
  <si>
    <t>S.28.01.01.01</t>
  </si>
  <si>
    <t>S.28.01.01.02</t>
  </si>
  <si>
    <t>S.28.01.01.03</t>
  </si>
  <si>
    <t>S.28.01.01.04</t>
  </si>
  <si>
    <t>S.28.01.01.05</t>
  </si>
  <si>
    <t>S.28.02.01.01</t>
  </si>
  <si>
    <t>S.28.02.01.02</t>
  </si>
  <si>
    <t>S.28.02.01.04</t>
  </si>
  <si>
    <t>S.28.02.01.03</t>
  </si>
  <si>
    <t>S.28.02.01.05</t>
  </si>
  <si>
    <t>S.28.02.01.06</t>
  </si>
  <si>
    <t>S.32.01.02.01</t>
  </si>
  <si>
    <t>S.33.01.01.01</t>
  </si>
  <si>
    <t>S.33.01.01.02</t>
  </si>
  <si>
    <t>S.34.01.01.01</t>
  </si>
  <si>
    <t>S.35.01.01.01</t>
  </si>
  <si>
    <t>Line identification</t>
  </si>
  <si>
    <t>*key*</t>
  </si>
  <si>
    <t>RT/Non-life underwriting premium risk</t>
  </si>
  <si>
    <t>RT/Non-life underwriting reserve risk</t>
  </si>
  <si>
    <t>Medical expense - Gross Catastrophe Risk Charge</t>
  </si>
  <si>
    <t>RT/Credit &amp; Suretyship [large credit default] Sum of 1st and 2nd biggest</t>
  </si>
  <si>
    <t>Annual</t>
  </si>
  <si>
    <t>Investments Data - Portfolio list (detailed list of investments)</t>
  </si>
  <si>
    <t>A11/A9</t>
  </si>
  <si>
    <t>Credit Institutions, investment firms and financial institutions</t>
  </si>
  <si>
    <t>VG/Prudential</t>
  </si>
  <si>
    <t>MS/Not available to meet SCR criteria [other than due to local restrictions]</t>
  </si>
  <si>
    <t>MS/Not available to meet SCR criteria [due to local restrictions]</t>
  </si>
  <si>
    <t>DI/Year to Date</t>
  </si>
  <si>
    <t>DI/12 Months</t>
  </si>
  <si>
    <t>S.02.01</t>
  </si>
  <si>
    <t>S.01.01</t>
  </si>
  <si>
    <t>Scenario A or B</t>
  </si>
  <si>
    <t>AE16</t>
  </si>
  <si>
    <t>Metric: Pure</t>
  </si>
  <si>
    <t>CE1</t>
  </si>
  <si>
    <t>CE2</t>
  </si>
  <si>
    <t>CE3</t>
  </si>
  <si>
    <t>CE4</t>
  </si>
  <si>
    <t>CE5</t>
  </si>
  <si>
    <t>CE6</t>
  </si>
  <si>
    <t>CE7</t>
  </si>
  <si>
    <t>CE8</t>
  </si>
  <si>
    <t>CE9</t>
  </si>
  <si>
    <t>CE10</t>
  </si>
  <si>
    <t>CE11</t>
  </si>
  <si>
    <t>CE12</t>
  </si>
  <si>
    <t>CE13</t>
  </si>
  <si>
    <t>CE14</t>
  </si>
  <si>
    <t>DE1</t>
  </si>
  <si>
    <t>DE2</t>
  </si>
  <si>
    <t>DE3</t>
  </si>
  <si>
    <t>DE4</t>
  </si>
  <si>
    <t>DE5</t>
  </si>
  <si>
    <t>DE6</t>
  </si>
  <si>
    <t>DE7</t>
  </si>
  <si>
    <t>DE8</t>
  </si>
  <si>
    <t>DE9</t>
  </si>
  <si>
    <t>TS/Issuer code</t>
  </si>
  <si>
    <t>TS/Issuer group code</t>
  </si>
  <si>
    <t>TS/CIC code</t>
  </si>
  <si>
    <t>TS/External rating</t>
  </si>
  <si>
    <t>TS/Rating agency</t>
  </si>
  <si>
    <t>TS/Issuer Group code</t>
  </si>
  <si>
    <t>TS/Counterparty code</t>
  </si>
  <si>
    <t>TS/ID code of underlying</t>
  </si>
  <si>
    <t>TS/Counterparty group code</t>
  </si>
  <si>
    <t>SU/Derivatives - Open</t>
  </si>
  <si>
    <t>Value of the reporting currency</t>
  </si>
  <si>
    <t>Total value of all currencies</t>
  </si>
  <si>
    <t>Value of material currencies</t>
  </si>
  <si>
    <t>Identification code of the undertaking</t>
  </si>
  <si>
    <t>OC/All members (Total/NA)</t>
  </si>
  <si>
    <t>RC/Other than reporting currency</t>
  </si>
  <si>
    <t>RC/Reporting currency</t>
  </si>
  <si>
    <t>S.02.02.01.02</t>
  </si>
  <si>
    <t>S.02.02.01.03</t>
  </si>
  <si>
    <t>S.02.02.01.04</t>
  </si>
  <si>
    <t>IO/Other than investment</t>
  </si>
  <si>
    <t>Value of remaining other currencies</t>
  </si>
  <si>
    <t>SU/Assets other than derivatives and Assets held as collateral</t>
  </si>
  <si>
    <t>S.12.01</t>
  </si>
  <si>
    <t>Metric: Basic Information</t>
  </si>
  <si>
    <t>Metric: Balance Sheet</t>
  </si>
  <si>
    <t>Metric: Assets and liabilities by currency</t>
  </si>
  <si>
    <t>Metric: List of assets</t>
  </si>
  <si>
    <t>Metric: Open derivatives</t>
  </si>
  <si>
    <t>Metric: Life and Health SLT Technical Provisions</t>
  </si>
  <si>
    <t>Metric: Non-Life Technical Provisions</t>
  </si>
  <si>
    <t>Metric: Own funds</t>
  </si>
  <si>
    <t>Metric: Solvency Capital Requirement - SF</t>
  </si>
  <si>
    <t>Metric: Solvency Capital Requirement - PIM</t>
  </si>
  <si>
    <t>Metric: Solvency Capital Requirement - IM</t>
  </si>
  <si>
    <t>Metric: Solvency Capital Requirement - Market risk</t>
  </si>
  <si>
    <t>Metric: Solvency Capital Requirement - Counterparty default risk</t>
  </si>
  <si>
    <t>Metric: Solvency Capital Requirement - Life underwriting risk</t>
  </si>
  <si>
    <t>Metric: Solvency Capital Requirement - Health underwriting risk</t>
  </si>
  <si>
    <t>Metric: Solvency Capital Requirement - Non-Life underwriting risk</t>
  </si>
  <si>
    <t>Metric: Solvency Capital Requirement - Operational risk</t>
  </si>
  <si>
    <t>Metric: Solvency Capital Requirement - Non-Life Catastrophe risk</t>
  </si>
  <si>
    <t>Metric: Minimum Capital Requirement</t>
  </si>
  <si>
    <t>Metric: Minimum Capital Requirement - Composite</t>
  </si>
  <si>
    <t>Metric: Entities in the scope of the group</t>
  </si>
  <si>
    <t>Metric: (Re)insurance Solo requirements</t>
  </si>
  <si>
    <t>Metric: Non-(re)insurance Solo requirements</t>
  </si>
  <si>
    <t>Metric: Group - contribution of TP</t>
  </si>
  <si>
    <t>T1/A1</t>
  </si>
  <si>
    <t>LX/CZECH REPUBLIC</t>
  </si>
  <si>
    <t>LX/IRELAND</t>
  </si>
  <si>
    <t>LX/GUADELOUPE</t>
  </si>
  <si>
    <t>LX/MARTINIQUE</t>
  </si>
  <si>
    <t>LX/RÉUNION</t>
  </si>
  <si>
    <t>LX/ROMANIA</t>
  </si>
  <si>
    <t>Metric: Type of capital requirement</t>
  </si>
  <si>
    <t>Metric: Aggregation of capital requirement</t>
  </si>
  <si>
    <t>Metric: Level of influence</t>
  </si>
  <si>
    <t>Metric: Category</t>
  </si>
  <si>
    <t>Metric: Composite undertaking</t>
  </si>
  <si>
    <t>Metric: Type of undertakings</t>
  </si>
  <si>
    <t>Metric: Loss-absorbing capacity of deferred taxes</t>
  </si>
  <si>
    <t>Metric: Long or short position (open)</t>
  </si>
  <si>
    <t>Metric: Loss-absorbing capacity of technical provisions</t>
  </si>
  <si>
    <t>Metric: Asset pledged as collateral</t>
  </si>
  <si>
    <t>Metric: Participation (Group)</t>
  </si>
  <si>
    <t>Metric: Reporting country</t>
  </si>
  <si>
    <t>Metric: Model used</t>
  </si>
  <si>
    <t>Metric: Currency used for reporting</t>
  </si>
  <si>
    <t>Metric: Home Country</t>
  </si>
  <si>
    <t>Metric: Inclusion in the scope of Group supervision</t>
  </si>
  <si>
    <t>Metric: Valuation method</t>
  </si>
  <si>
    <t>Metric: Valuation method (derivatives)</t>
  </si>
  <si>
    <t>Metric: Swap received currency</t>
  </si>
  <si>
    <t>Metric: Use of derivative</t>
  </si>
  <si>
    <t>Metric: Participation (Solo)</t>
  </si>
  <si>
    <t>Metric: Issuer Country (including not applicable)</t>
  </si>
  <si>
    <t>Metric: Issuer country/country of residence</t>
  </si>
  <si>
    <t>Metric: RFF</t>
  </si>
  <si>
    <t>Metric: Consolidation method 1 used for group solvency assessment of at least one undertaking in the scope</t>
  </si>
  <si>
    <t>Metric: Scenario A or B</t>
  </si>
  <si>
    <t>Metric: Held in unit linked and index linked funds</t>
  </si>
  <si>
    <t>Metric: Original currency of exposure/transaction/instrument</t>
  </si>
  <si>
    <t>Metric: Swap delivered currency</t>
  </si>
  <si>
    <t>Metric: Unwind trigger of contract</t>
  </si>
  <si>
    <t>Metric: Method of group solvency calculation used</t>
  </si>
  <si>
    <t>Metric: Group solvency assessment [method chosen and under method 1, treatment of the undertaking]</t>
  </si>
  <si>
    <t>Metric: Portfolio (investment, securities lending and repo)</t>
  </si>
  <si>
    <t>Metric: Portfolio (derivatives)</t>
  </si>
  <si>
    <t>Metric: Accounting standard</t>
  </si>
  <si>
    <t>Metric: Issuer sector - NACE</t>
  </si>
  <si>
    <t>Metric: Country of custody  (including not applicable)</t>
  </si>
  <si>
    <t>S.26.02</t>
  </si>
  <si>
    <t>BC/Loss given default</t>
  </si>
  <si>
    <t>Investments (other than assets held for index-linked and unit-linked funds)</t>
  </si>
  <si>
    <t>Other assets within scope of Assets-D1 (other than index-linked and unit-linked funds)</t>
  </si>
  <si>
    <t>Deposits to cedants, insurance and intermediaries receivables and reinsurance receivables</t>
  </si>
  <si>
    <t>Technical provisions (excluding index-linked and unit-linked funds)</t>
  </si>
  <si>
    <t>Consolidation method 1 or a combination of methods is used for calculating group solvency of at least one undertaking in the scope? (Y/N)</t>
  </si>
  <si>
    <t>Amount/estimate of loss-absorbing capacity of technical provisions if modelled within components</t>
  </si>
  <si>
    <t>Amount/estimate of loss-absorbing capacity ot deferred tax if modelled within components</t>
  </si>
  <si>
    <t>Net (of reinsurance/SPV) best estimate and TP calculated as a whole provisions</t>
  </si>
  <si>
    <t>Reporting currency</t>
  </si>
  <si>
    <t>Material currency</t>
  </si>
  <si>
    <t>CU_1</t>
  </si>
  <si>
    <t>NF</t>
  </si>
  <si>
    <t>GA_1</t>
  </si>
  <si>
    <t xml:space="preserve">Appendix I: Quantitative reporting templates
</t>
  </si>
  <si>
    <t>Consolidation scope</t>
  </si>
  <si>
    <t>CS_7</t>
  </si>
  <si>
    <t>Gross BE for home country</t>
  </si>
  <si>
    <t>Gross BE for countries in the materiality threshold</t>
  </si>
  <si>
    <t>Gross BE for EEA countries outside the materiality threshold</t>
  </si>
  <si>
    <t>Gross BE for non-EEA countries outside the materiality threshold</t>
  </si>
  <si>
    <t>Gross Best Estimate</t>
  </si>
  <si>
    <r>
      <t xml:space="preserve">Total recoverables from reinsurance and SPV </t>
    </r>
    <r>
      <rPr>
        <u/>
        <sz val="10"/>
        <rFont val="Calibri"/>
        <family val="2"/>
        <charset val="238"/>
        <scheme val="minor"/>
      </rPr>
      <t>before</t>
    </r>
    <r>
      <rPr>
        <sz val="10"/>
        <rFont val="Calibri"/>
        <family val="2"/>
        <charset val="238"/>
        <scheme val="minor"/>
      </rPr>
      <t xml:space="preserve"> the adjustment for expected losses due to counterparty default</t>
    </r>
  </si>
  <si>
    <r>
      <t xml:space="preserve">Total Recoverables from reinsurance and SPV </t>
    </r>
    <r>
      <rPr>
        <u/>
        <sz val="10"/>
        <rFont val="Calibri"/>
        <family val="2"/>
        <charset val="238"/>
        <scheme val="minor"/>
      </rPr>
      <t xml:space="preserve">after </t>
    </r>
    <r>
      <rPr>
        <sz val="10"/>
        <rFont val="Calibri"/>
        <family val="2"/>
        <charset val="238"/>
        <scheme val="minor"/>
      </rPr>
      <t>the adjustment for expected losses due to counterparty default</t>
    </r>
  </si>
  <si>
    <t>Gross BE</t>
  </si>
  <si>
    <t>Country in materiality threshold</t>
  </si>
  <si>
    <t>Gross Best estimate for home country</t>
  </si>
  <si>
    <t>Gross Best estimate for countries in the materiality threshold</t>
  </si>
  <si>
    <t>Gross Best estimate for EEA countries outside the materiality threshold</t>
  </si>
  <si>
    <t>Gross Best estimate for non-EEA countries outside the materiality threshold</t>
  </si>
  <si>
    <r>
      <t xml:space="preserve">Income protection </t>
    </r>
    <r>
      <rPr>
        <sz val="10"/>
        <rFont val="Calibri"/>
        <family val="2"/>
        <charset val="238"/>
        <scheme val="minor"/>
      </rPr>
      <t>insurance</t>
    </r>
  </si>
  <si>
    <t>Total recoverable from reinsurance/SPV before the adjustment for expected losses due to counterparty default</t>
  </si>
  <si>
    <t>Total recoverable from reinsurance/SPV after the adjustment for expected losses due to counterparty default</t>
  </si>
  <si>
    <r>
      <t xml:space="preserve">Total recoverable from reinsurance/SPV </t>
    </r>
    <r>
      <rPr>
        <sz val="10"/>
        <rFont val="Calibri"/>
        <family val="2"/>
        <charset val="238"/>
        <scheme val="minor"/>
      </rPr>
      <t>after the adjustment for expected losses due to counterparty default</t>
    </r>
  </si>
  <si>
    <r>
      <t xml:space="preserve">Recoverable from reinsurance contract/SPV </t>
    </r>
    <r>
      <rPr>
        <sz val="10"/>
        <rFont val="Calibri"/>
        <family val="2"/>
        <charset val="238"/>
        <scheme val="minor"/>
      </rPr>
      <t>after</t>
    </r>
    <r>
      <rPr>
        <sz val="10"/>
        <color indexed="8"/>
        <rFont val="Calibri"/>
        <family val="2"/>
        <charset val="238"/>
        <scheme val="minor"/>
      </rPr>
      <t xml:space="preserve"> the adjustment for expected losses due to counterparty default - total</t>
    </r>
  </si>
  <si>
    <t>direct business and accepted proportional reinsurance</t>
  </si>
  <si>
    <t>accepted non-proportional reinsurance</t>
  </si>
  <si>
    <r>
      <t xml:space="preserve">Total recoverable from reinsurance/SPV </t>
    </r>
    <r>
      <rPr>
        <sz val="10"/>
        <rFont val="Calibri"/>
        <family val="2"/>
        <charset val="238"/>
        <scheme val="minor"/>
      </rPr>
      <t>after</t>
    </r>
    <r>
      <rPr>
        <sz val="10"/>
        <color theme="1"/>
        <rFont val="Calibri"/>
        <family val="2"/>
        <charset val="238"/>
        <scheme val="minor"/>
      </rPr>
      <t xml:space="preserve"> the adjustment for expected losses due to counterparty default</t>
    </r>
  </si>
  <si>
    <r>
      <rPr>
        <sz val="10"/>
        <color theme="1"/>
        <rFont val="Calibri"/>
        <family val="2"/>
        <charset val="238"/>
        <scheme val="minor"/>
      </rPr>
      <t xml:space="preserve">Recoverable from reinsurance contract/SPV </t>
    </r>
    <r>
      <rPr>
        <sz val="10"/>
        <rFont val="Calibri"/>
        <family val="2"/>
        <charset val="238"/>
        <scheme val="minor"/>
      </rPr>
      <t>after</t>
    </r>
    <r>
      <rPr>
        <sz val="10"/>
        <color theme="1"/>
        <rFont val="Calibri"/>
        <family val="2"/>
        <charset val="238"/>
        <scheme val="minor"/>
      </rPr>
      <t xml:space="preserve"> the adjustment for expected losses due to counterparty default - total</t>
    </r>
  </si>
  <si>
    <t>Non-Life Technical Provisions (quarterly)</t>
  </si>
  <si>
    <t>E1Q</t>
  </si>
  <si>
    <t>Non-Life Technical Provisions (annual)</t>
  </si>
  <si>
    <t>(quarterly template - for solo entities)</t>
  </si>
  <si>
    <t>for group entities (quarterly)</t>
  </si>
  <si>
    <t>OF-B1</t>
  </si>
  <si>
    <r>
      <t>Total</t>
    </r>
    <r>
      <rPr>
        <strike/>
        <sz val="10"/>
        <rFont val="Calibri"/>
        <family val="2"/>
        <charset val="238"/>
        <scheme val="minor"/>
      </rPr>
      <t xml:space="preserve"> </t>
    </r>
    <r>
      <rPr>
        <sz val="10"/>
        <rFont val="Calibri"/>
        <family val="2"/>
        <charset val="238"/>
        <scheme val="minor"/>
      </rPr>
      <t>eligible own funds to meet the minimum group SCR (group)</t>
    </r>
  </si>
  <si>
    <t>for group entities (annual)</t>
  </si>
  <si>
    <t>(annual template - for solo entities)</t>
  </si>
  <si>
    <r>
      <t>Market risk</t>
    </r>
    <r>
      <rPr>
        <strike/>
        <sz val="10"/>
        <rFont val="Calibri"/>
        <family val="2"/>
        <charset val="238"/>
        <scheme val="minor"/>
      </rPr>
      <t xml:space="preserve"> </t>
    </r>
  </si>
  <si>
    <t>AO_1</t>
  </si>
  <si>
    <r>
      <rPr>
        <sz val="10"/>
        <color theme="1"/>
        <rFont val="Calibri"/>
        <family val="2"/>
        <charset val="238"/>
        <scheme val="minor"/>
      </rPr>
      <t>Capital requirements of other financial sectors (Non-insurance capital requirements) (groups only):</t>
    </r>
  </si>
  <si>
    <t>X Axis:</t>
  </si>
  <si>
    <t>XA: S.06.02 line identification</t>
  </si>
  <si>
    <t>CE: Identification code of entity</t>
  </si>
  <si>
    <t>UI: URI</t>
  </si>
  <si>
    <t>NF: Number of fund</t>
  </si>
  <si>
    <r>
      <t>V</t>
    </r>
    <r>
      <rPr>
        <vertAlign val="subscript"/>
        <sz val="10"/>
        <rFont val="Calibri"/>
        <family val="2"/>
        <charset val="238"/>
        <scheme val="minor"/>
      </rPr>
      <t>prem</t>
    </r>
  </si>
  <si>
    <r>
      <t>V</t>
    </r>
    <r>
      <rPr>
        <vertAlign val="subscript"/>
        <sz val="10"/>
        <rFont val="Calibri"/>
        <family val="2"/>
        <charset val="238"/>
        <scheme val="minor"/>
      </rPr>
      <t>res</t>
    </r>
  </si>
  <si>
    <t>Diversification within health underwriting risk module (Net)</t>
  </si>
  <si>
    <r>
      <t>Earned life gross premiums</t>
    </r>
    <r>
      <rPr>
        <i/>
        <sz val="10"/>
        <rFont val="Calibri"/>
        <family val="2"/>
        <charset val="238"/>
        <scheme val="minor"/>
      </rPr>
      <t xml:space="preserve"> </t>
    </r>
    <r>
      <rPr>
        <sz val="10"/>
        <rFont val="Calibri"/>
        <family val="2"/>
        <charset val="238"/>
        <scheme val="minor"/>
      </rPr>
      <t xml:space="preserve"> (12 months prior to the previous 12 months)</t>
    </r>
  </si>
  <si>
    <r>
      <t>MCR</t>
    </r>
    <r>
      <rPr>
        <vertAlign val="subscript"/>
        <sz val="10"/>
        <rFont val="Calibri"/>
        <family val="2"/>
        <charset val="238"/>
        <scheme val="minor"/>
      </rPr>
      <t>NL</t>
    </r>
    <r>
      <rPr>
        <sz val="10"/>
        <rFont val="Calibri"/>
        <family val="2"/>
        <charset val="238"/>
        <scheme val="minor"/>
      </rPr>
      <t xml:space="preserve"> Result</t>
    </r>
  </si>
  <si>
    <r>
      <t>MCR</t>
    </r>
    <r>
      <rPr>
        <vertAlign val="subscript"/>
        <sz val="10"/>
        <rFont val="Calibri"/>
        <family val="2"/>
        <charset val="238"/>
        <scheme val="minor"/>
      </rPr>
      <t>L</t>
    </r>
    <r>
      <rPr>
        <sz val="10"/>
        <rFont val="Calibri"/>
        <family val="2"/>
        <charset val="238"/>
        <scheme val="minor"/>
      </rPr>
      <t xml:space="preserve"> Result</t>
    </r>
  </si>
  <si>
    <r>
      <t>MCR</t>
    </r>
    <r>
      <rPr>
        <vertAlign val="subscript"/>
        <sz val="10"/>
        <rFont val="Calibri"/>
        <family val="2"/>
        <charset val="238"/>
        <scheme val="minor"/>
      </rPr>
      <t xml:space="preserve">(NL, NL) </t>
    </r>
    <r>
      <rPr>
        <sz val="10"/>
        <rFont val="Calibri"/>
        <family val="2"/>
        <charset val="238"/>
        <scheme val="minor"/>
      </rPr>
      <t>Result</t>
    </r>
  </si>
  <si>
    <r>
      <t>MCR</t>
    </r>
    <r>
      <rPr>
        <vertAlign val="subscript"/>
        <sz val="10"/>
        <rFont val="Calibri"/>
        <family val="2"/>
        <charset val="238"/>
        <scheme val="minor"/>
      </rPr>
      <t>(NL, L)</t>
    </r>
    <r>
      <rPr>
        <sz val="10"/>
        <rFont val="Calibri"/>
        <family val="2"/>
        <charset val="238"/>
        <scheme val="minor"/>
      </rPr>
      <t>Result</t>
    </r>
  </si>
  <si>
    <r>
      <t>MCR</t>
    </r>
    <r>
      <rPr>
        <vertAlign val="subscript"/>
        <sz val="10"/>
        <rFont val="Calibri"/>
        <family val="2"/>
        <charset val="238"/>
        <scheme val="minor"/>
      </rPr>
      <t xml:space="preserve">(L, NL) </t>
    </r>
    <r>
      <rPr>
        <sz val="10"/>
        <rFont val="Calibri"/>
        <family val="2"/>
        <charset val="238"/>
        <scheme val="minor"/>
      </rPr>
      <t>Result</t>
    </r>
  </si>
  <si>
    <r>
      <t>MCR</t>
    </r>
    <r>
      <rPr>
        <vertAlign val="subscript"/>
        <sz val="10"/>
        <rFont val="Calibri"/>
        <family val="2"/>
        <charset val="238"/>
        <scheme val="minor"/>
      </rPr>
      <t xml:space="preserve">(L, L) </t>
    </r>
    <r>
      <rPr>
        <sz val="10"/>
        <rFont val="Calibri"/>
        <family val="2"/>
        <charset val="238"/>
        <scheme val="minor"/>
      </rPr>
      <t>Result</t>
    </r>
  </si>
  <si>
    <r>
      <t>Technical Provisions</t>
    </r>
    <r>
      <rPr>
        <sz val="10"/>
        <rFont val="Calibri"/>
        <family val="2"/>
        <charset val="238"/>
        <scheme val="minor"/>
      </rPr>
      <t>:</t>
    </r>
    <r>
      <rPr>
        <sz val="10"/>
        <color indexed="8"/>
        <rFont val="Calibri"/>
        <family val="2"/>
        <charset val="238"/>
        <scheme val="minor"/>
      </rPr>
      <t xml:space="preserve"> Contribution to group TP</t>
    </r>
  </si>
  <si>
    <t>AZ: Group identification code</t>
  </si>
  <si>
    <t>XB: S.08.01 line identification</t>
  </si>
  <si>
    <t>NX: Code of component</t>
  </si>
  <si>
    <t>NP: Name of platform</t>
  </si>
  <si>
    <t>VN: Name of vessel</t>
  </si>
  <si>
    <t>Y Axis:</t>
  </si>
  <si>
    <t>Preparatory reporting</t>
  </si>
  <si>
    <t>Template code</t>
  </si>
  <si>
    <t>Template variant code</t>
  </si>
  <si>
    <t>Templates group code</t>
  </si>
  <si>
    <t>S.01</t>
  </si>
  <si>
    <t>Basic information and Content of the submission</t>
  </si>
  <si>
    <t>S.02</t>
  </si>
  <si>
    <t>Balance sheet (including by currency)</t>
  </si>
  <si>
    <t>S.06</t>
  </si>
  <si>
    <t>Assets, investment data and funds</t>
  </si>
  <si>
    <t>S.08</t>
  </si>
  <si>
    <t>Derivatives data</t>
  </si>
  <si>
    <t>S.12</t>
  </si>
  <si>
    <t>S.17</t>
  </si>
  <si>
    <t>S.23</t>
  </si>
  <si>
    <t>S.25</t>
  </si>
  <si>
    <t>Solvency Capital Requirement 1</t>
  </si>
  <si>
    <t>S.26</t>
  </si>
  <si>
    <t>S.27</t>
  </si>
  <si>
    <t>Solvency Capital Requirement 2</t>
  </si>
  <si>
    <t>S.28</t>
  </si>
  <si>
    <t>S.32</t>
  </si>
  <si>
    <t>S.33</t>
  </si>
  <si>
    <t>S.34</t>
  </si>
  <si>
    <t>S.35</t>
  </si>
  <si>
    <t>Technical Provisions: Contribution to group TP</t>
  </si>
  <si>
    <t>S.08.01</t>
  </si>
  <si>
    <t>S.17.01</t>
  </si>
  <si>
    <t>S.25.01</t>
  </si>
  <si>
    <t>S.25.03</t>
  </si>
  <si>
    <t>S.26.03</t>
  </si>
  <si>
    <t>S.26.05</t>
  </si>
  <si>
    <t>S.26.06</t>
  </si>
  <si>
    <t>S.28.01</t>
  </si>
  <si>
    <t>S.28.02</t>
  </si>
  <si>
    <t>S.32.01</t>
  </si>
  <si>
    <t>S.33.01</t>
  </si>
  <si>
    <t>S.34.01</t>
  </si>
  <si>
    <t>S.35.01</t>
  </si>
  <si>
    <t>Template variant name</t>
  </si>
  <si>
    <t>Template Variant Code</t>
  </si>
  <si>
    <t>Annotated Table Code</t>
  </si>
  <si>
    <t>Business Table Code</t>
  </si>
  <si>
    <t>Business Table Name</t>
  </si>
  <si>
    <t>Annotated Table Name</t>
  </si>
  <si>
    <t>Article 112</t>
  </si>
  <si>
    <t>Version</t>
  </si>
  <si>
    <t>Publication Date</t>
  </si>
  <si>
    <t>ars</t>
  </si>
  <si>
    <t>qrs</t>
  </si>
  <si>
    <t>arg</t>
  </si>
  <si>
    <t>qrg</t>
  </si>
  <si>
    <t>sol</t>
  </si>
  <si>
    <t>Framework code</t>
  </si>
  <si>
    <t>Framework name</t>
  </si>
  <si>
    <t>solvency</t>
  </si>
  <si>
    <t>Taxonomy code</t>
  </si>
  <si>
    <t>sol2</t>
  </si>
  <si>
    <t>Taxonomy name</t>
  </si>
  <si>
    <t>solvency2</t>
  </si>
  <si>
    <t>Owner</t>
  </si>
  <si>
    <t>s2md</t>
  </si>
  <si>
    <t>Z0010</t>
  </si>
  <si>
    <t>Z0030</t>
  </si>
  <si>
    <t>R0010</t>
  </si>
  <si>
    <t>R0020</t>
  </si>
  <si>
    <t>R0030</t>
  </si>
  <si>
    <t>R0040</t>
  </si>
  <si>
    <t>C0010</t>
  </si>
  <si>
    <t>R0100</t>
  </si>
  <si>
    <t>R0110</t>
  </si>
  <si>
    <t>R0120</t>
  </si>
  <si>
    <t>R0200</t>
  </si>
  <si>
    <t>R0210</t>
  </si>
  <si>
    <t>R0220</t>
  </si>
  <si>
    <t>R0230</t>
  </si>
  <si>
    <t>R0240</t>
  </si>
  <si>
    <t>R0250</t>
  </si>
  <si>
    <t>R0260</t>
  </si>
  <si>
    <t>R0270</t>
  </si>
  <si>
    <t>R0280</t>
  </si>
  <si>
    <t>R0300</t>
  </si>
  <si>
    <t>R0400</t>
  </si>
  <si>
    <t>R0410</t>
  </si>
  <si>
    <t>R0420</t>
  </si>
  <si>
    <t>R0430</t>
  </si>
  <si>
    <t>R0440</t>
  </si>
  <si>
    <t>R0450</t>
  </si>
  <si>
    <t>R0500</t>
  </si>
  <si>
    <t>R0600</t>
  </si>
  <si>
    <t>R0700</t>
  </si>
  <si>
    <t>R0800</t>
  </si>
  <si>
    <t>C0020</t>
  </si>
  <si>
    <t>C0030</t>
  </si>
  <si>
    <t>C0040</t>
  </si>
  <si>
    <t>C0050</t>
  </si>
  <si>
    <t>C0060</t>
  </si>
  <si>
    <t>C0070</t>
  </si>
  <si>
    <t>C0080</t>
  </si>
  <si>
    <t>R0130</t>
  </si>
  <si>
    <t>R0140</t>
  </si>
  <si>
    <t>R0150</t>
  </si>
  <si>
    <t>R0160</t>
  </si>
  <si>
    <t>R0170</t>
  </si>
  <si>
    <t>R0180</t>
  </si>
  <si>
    <t>R0190</t>
  </si>
  <si>
    <t>R0310</t>
  </si>
  <si>
    <t>R0320</t>
  </si>
  <si>
    <t>R0330</t>
  </si>
  <si>
    <t>R0050</t>
  </si>
  <si>
    <t>R0060</t>
  </si>
  <si>
    <t>R0070</t>
  </si>
  <si>
    <t>R0900</t>
  </si>
  <si>
    <t>C0090</t>
  </si>
  <si>
    <t>R1000</t>
  </si>
  <si>
    <t>R1010</t>
  </si>
  <si>
    <t>R1020</t>
  </si>
  <si>
    <t>R1030</t>
  </si>
  <si>
    <t>R1040</t>
  </si>
  <si>
    <t>R1050</t>
  </si>
  <si>
    <t>C0100</t>
  </si>
  <si>
    <t>C0110</t>
  </si>
  <si>
    <t>C0120</t>
  </si>
  <si>
    <t>C0130</t>
  </si>
  <si>
    <t>C0140</t>
  </si>
  <si>
    <t>C0150</t>
  </si>
  <si>
    <t>C0160</t>
  </si>
  <si>
    <t>R1100</t>
  </si>
  <si>
    <t>C0170</t>
  </si>
  <si>
    <t>C0180</t>
  </si>
  <si>
    <t>C0190</t>
  </si>
  <si>
    <t>C0200</t>
  </si>
  <si>
    <t>R1300</t>
  </si>
  <si>
    <t>R1400</t>
  </si>
  <si>
    <t>R1200</t>
  </si>
  <si>
    <t>R1500</t>
  </si>
  <si>
    <t>R1510</t>
  </si>
  <si>
    <t>R1520</t>
  </si>
  <si>
    <t>R1530</t>
  </si>
  <si>
    <t>R1540</t>
  </si>
  <si>
    <t>C0230</t>
  </si>
  <si>
    <t>C0240</t>
  </si>
  <si>
    <t>C0250</t>
  </si>
  <si>
    <t>C0260</t>
  </si>
  <si>
    <t>R1600</t>
  </si>
  <si>
    <t>R1700</t>
  </si>
  <si>
    <t>R0340</t>
  </si>
  <si>
    <t>R0080</t>
  </si>
  <si>
    <t>R0090</t>
  </si>
  <si>
    <t>R0460</t>
  </si>
  <si>
    <t>R0470</t>
  </si>
  <si>
    <t>R0480</t>
  </si>
  <si>
    <t>R0490</t>
  </si>
  <si>
    <t>R0510</t>
  </si>
  <si>
    <t>R0520</t>
  </si>
  <si>
    <t>R0530</t>
  </si>
  <si>
    <t>R0540</t>
  </si>
  <si>
    <t>R0550</t>
  </si>
  <si>
    <t>R0560</t>
  </si>
  <si>
    <t>R0570</t>
  </si>
  <si>
    <t>R0580</t>
  </si>
  <si>
    <t>R0590</t>
  </si>
  <si>
    <t>R0610</t>
  </si>
  <si>
    <t>R0620</t>
  </si>
  <si>
    <t>R0630</t>
  </si>
  <si>
    <t>R0640</t>
  </si>
  <si>
    <t>R0650</t>
  </si>
  <si>
    <t>R0660</t>
  </si>
  <si>
    <t>R0670</t>
  </si>
  <si>
    <t>R0680</t>
  </si>
  <si>
    <t>R0690</t>
  </si>
  <si>
    <t>R0710</t>
  </si>
  <si>
    <t>R0720</t>
  </si>
  <si>
    <t>R0730</t>
  </si>
  <si>
    <t>R0740</t>
  </si>
  <si>
    <t>R0750</t>
  </si>
  <si>
    <t>R0760</t>
  </si>
  <si>
    <t>R0770</t>
  </si>
  <si>
    <t>R0780</t>
  </si>
  <si>
    <t>R0810</t>
  </si>
  <si>
    <t>R0820</t>
  </si>
  <si>
    <t>R0830</t>
  </si>
  <si>
    <t>R0840</t>
  </si>
  <si>
    <t>R0850</t>
  </si>
  <si>
    <t>R0860</t>
  </si>
  <si>
    <t>R0870</t>
  </si>
  <si>
    <t>R0880</t>
  </si>
  <si>
    <t>R0890</t>
  </si>
  <si>
    <t>R0910</t>
  </si>
  <si>
    <t>R0920</t>
  </si>
  <si>
    <t>R0930</t>
  </si>
  <si>
    <t>R0940</t>
  </si>
  <si>
    <t>R0950</t>
  </si>
  <si>
    <t>R0960</t>
  </si>
  <si>
    <t>R0970</t>
  </si>
  <si>
    <t>R0980</t>
  </si>
  <si>
    <t>R0990</t>
  </si>
  <si>
    <t>R1060</t>
  </si>
  <si>
    <t>R1070</t>
  </si>
  <si>
    <t>R1080</t>
  </si>
  <si>
    <t>R1090</t>
  </si>
  <si>
    <t>R1110</t>
  </si>
  <si>
    <t>R1120</t>
  </si>
  <si>
    <t>R1130</t>
  </si>
  <si>
    <t>R1140</t>
  </si>
  <si>
    <t>R1150</t>
  </si>
  <si>
    <t>R1160</t>
  </si>
  <si>
    <t>R1170</t>
  </si>
  <si>
    <t>R1180</t>
  </si>
  <si>
    <t>R1210</t>
  </si>
  <si>
    <t>R1220</t>
  </si>
  <si>
    <t>R1230</t>
  </si>
  <si>
    <t>R1240</t>
  </si>
  <si>
    <t>R1250</t>
  </si>
  <si>
    <t>R1260</t>
  </si>
  <si>
    <t>R1270</t>
  </si>
  <si>
    <t>R1280</t>
  </si>
  <si>
    <t>R1290</t>
  </si>
  <si>
    <t>R1310</t>
  </si>
  <si>
    <t>R1320</t>
  </si>
  <si>
    <t>R1330</t>
  </si>
  <si>
    <t>R1340</t>
  </si>
  <si>
    <t>R1350</t>
  </si>
  <si>
    <t>R1360</t>
  </si>
  <si>
    <t>R1370</t>
  </si>
  <si>
    <t>R1380</t>
  </si>
  <si>
    <t>R1390</t>
  </si>
  <si>
    <t>R1410</t>
  </si>
  <si>
    <t>R1420</t>
  </si>
  <si>
    <t>R1430</t>
  </si>
  <si>
    <t>R1440</t>
  </si>
  <si>
    <t>R1450</t>
  </si>
  <si>
    <t>R1460</t>
  </si>
  <si>
    <t>R1470</t>
  </si>
  <si>
    <t>R1480</t>
  </si>
  <si>
    <t>R1490</t>
  </si>
  <si>
    <t>C0210</t>
  </si>
  <si>
    <t>C0220</t>
  </si>
  <si>
    <t>C0270</t>
  </si>
  <si>
    <t>C0280</t>
  </si>
  <si>
    <t>C0290</t>
  </si>
  <si>
    <t>R1610</t>
  </si>
  <si>
    <t>R1620</t>
  </si>
  <si>
    <t>R1630</t>
  </si>
  <si>
    <t>R1640</t>
  </si>
  <si>
    <t>R1650</t>
  </si>
  <si>
    <t>R1660</t>
  </si>
  <si>
    <t>R1670</t>
  </si>
  <si>
    <t>R1680</t>
  </si>
  <si>
    <t>R1690</t>
  </si>
  <si>
    <t>R1710</t>
  </si>
  <si>
    <t>R1720</t>
  </si>
  <si>
    <t>R1730</t>
  </si>
  <si>
    <t>R1740</t>
  </si>
  <si>
    <t>R1750</t>
  </si>
  <si>
    <t>R1760</t>
  </si>
  <si>
    <t>R1770</t>
  </si>
  <si>
    <t>R1780</t>
  </si>
  <si>
    <t>R1790</t>
  </si>
  <si>
    <t>R1800</t>
  </si>
  <si>
    <t>R1810</t>
  </si>
  <si>
    <t>R1820</t>
  </si>
  <si>
    <t>R1830</t>
  </si>
  <si>
    <t>R1840</t>
  </si>
  <si>
    <t>R1850</t>
  </si>
  <si>
    <t>R1860</t>
  </si>
  <si>
    <t>R1870</t>
  </si>
  <si>
    <t>C0300</t>
  </si>
  <si>
    <t>C0310</t>
  </si>
  <si>
    <t>C0320</t>
  </si>
  <si>
    <t>C0330</t>
  </si>
  <si>
    <t>C0340</t>
  </si>
  <si>
    <t>C0350</t>
  </si>
  <si>
    <t>C0360</t>
  </si>
  <si>
    <t>C0370</t>
  </si>
  <si>
    <t>C0380</t>
  </si>
  <si>
    <t>R1900</t>
  </si>
  <si>
    <t>R1910</t>
  </si>
  <si>
    <t>R1920</t>
  </si>
  <si>
    <t>C0390</t>
  </si>
  <si>
    <t>C0400</t>
  </si>
  <si>
    <t>C0410</t>
  </si>
  <si>
    <t>C0420</t>
  </si>
  <si>
    <t>C0430</t>
  </si>
  <si>
    <t>C0440</t>
  </si>
  <si>
    <t>C0450</t>
  </si>
  <si>
    <t>C0460</t>
  </si>
  <si>
    <t>R2000</t>
  </si>
  <si>
    <t>C0470</t>
  </si>
  <si>
    <t>C0480</t>
  </si>
  <si>
    <t>C0490</t>
  </si>
  <si>
    <t>C0500</t>
  </si>
  <si>
    <t>C0510</t>
  </si>
  <si>
    <t>R2100</t>
  </si>
  <si>
    <t>C0520</t>
  </si>
  <si>
    <t>C0530</t>
  </si>
  <si>
    <t>C0540</t>
  </si>
  <si>
    <t>C0550</t>
  </si>
  <si>
    <t>C0560</t>
  </si>
  <si>
    <t>C0570</t>
  </si>
  <si>
    <t>C0580</t>
  </si>
  <si>
    <t>C0590</t>
  </si>
  <si>
    <t>C0600</t>
  </si>
  <si>
    <t>C0610</t>
  </si>
  <si>
    <t>C0620</t>
  </si>
  <si>
    <t>C0630</t>
  </si>
  <si>
    <t>C0640</t>
  </si>
  <si>
    <t>C0650</t>
  </si>
  <si>
    <t>C0660</t>
  </si>
  <si>
    <t>C0670</t>
  </si>
  <si>
    <t>C0680</t>
  </si>
  <si>
    <t>C0690</t>
  </si>
  <si>
    <t>C0700</t>
  </si>
  <si>
    <t>C0710</t>
  </si>
  <si>
    <t>C0720</t>
  </si>
  <si>
    <t>C0730</t>
  </si>
  <si>
    <t>C0740</t>
  </si>
  <si>
    <t>C0750</t>
  </si>
  <si>
    <t>R2400</t>
  </si>
  <si>
    <t>R2410</t>
  </si>
  <si>
    <t>R2420</t>
  </si>
  <si>
    <t>C0760</t>
  </si>
  <si>
    <t>C0770</t>
  </si>
  <si>
    <t>C0780</t>
  </si>
  <si>
    <t>C0790</t>
  </si>
  <si>
    <t>C0800</t>
  </si>
  <si>
    <t>C0810</t>
  </si>
  <si>
    <t>C0820</t>
  </si>
  <si>
    <t>C0830</t>
  </si>
  <si>
    <t>C0840</t>
  </si>
  <si>
    <t>R2500</t>
  </si>
  <si>
    <t>R2600</t>
  </si>
  <si>
    <t>C0850</t>
  </si>
  <si>
    <t>C0860</t>
  </si>
  <si>
    <t>C0870</t>
  </si>
  <si>
    <t>C0880</t>
  </si>
  <si>
    <t>C0890</t>
  </si>
  <si>
    <t>C0900</t>
  </si>
  <si>
    <t>C0910</t>
  </si>
  <si>
    <t>C0920</t>
  </si>
  <si>
    <t>C0930</t>
  </si>
  <si>
    <t>C0940</t>
  </si>
  <si>
    <t>C0950</t>
  </si>
  <si>
    <t>R2700</t>
  </si>
  <si>
    <t>R2710</t>
  </si>
  <si>
    <t>R2720</t>
  </si>
  <si>
    <t>R2730</t>
  </si>
  <si>
    <t>R2740</t>
  </si>
  <si>
    <t>R2750</t>
  </si>
  <si>
    <t>R2800</t>
  </si>
  <si>
    <t>R2810</t>
  </si>
  <si>
    <t>R2820</t>
  </si>
  <si>
    <t>C0960</t>
  </si>
  <si>
    <t>C0970</t>
  </si>
  <si>
    <t>C0980</t>
  </si>
  <si>
    <t>C0990</t>
  </si>
  <si>
    <t>C1000</t>
  </si>
  <si>
    <t>C1010</t>
  </si>
  <si>
    <t>C1020</t>
  </si>
  <si>
    <t>C1030</t>
  </si>
  <si>
    <t>C1040</t>
  </si>
  <si>
    <t>R2900</t>
  </si>
  <si>
    <t>R2910</t>
  </si>
  <si>
    <t>R2920</t>
  </si>
  <si>
    <t>C1050</t>
  </si>
  <si>
    <t>C1060</t>
  </si>
  <si>
    <t>C1070</t>
  </si>
  <si>
    <t>C1080</t>
  </si>
  <si>
    <t>C1090</t>
  </si>
  <si>
    <t>R3000</t>
  </si>
  <si>
    <t>C1100</t>
  </si>
  <si>
    <t>C1110</t>
  </si>
  <si>
    <t>C1120</t>
  </si>
  <si>
    <t>R3100</t>
  </si>
  <si>
    <t>R3110</t>
  </si>
  <si>
    <t>R3120</t>
  </si>
  <si>
    <t>C1130</t>
  </si>
  <si>
    <t>C1140</t>
  </si>
  <si>
    <t>C1150</t>
  </si>
  <si>
    <t>C1160</t>
  </si>
  <si>
    <t>R3200</t>
  </si>
  <si>
    <t>R3210</t>
  </si>
  <si>
    <t>R3220</t>
  </si>
  <si>
    <t>R3230</t>
  </si>
  <si>
    <t>R3240</t>
  </si>
  <si>
    <t>R3250</t>
  </si>
  <si>
    <t>R3260</t>
  </si>
  <si>
    <t>R3270</t>
  </si>
  <si>
    <t>C1170</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</si>
  <si>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</si>
  <si>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</si>
  <si>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</si>
  <si>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</si>
  <si>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</si>
  <si>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</si>
  <si>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</si>
  <si>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</si>
  <si>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</si>
  <si>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</si>
  <si>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</si>
  <si>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</si>
  <si>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</si>
  <si>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</si>
  <si>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</si>
  <si>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</si>
  <si>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</si>
  <si>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</si>
  <si>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</si>
  <si>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</si>
  <si>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</si>
  <si>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</si>
  <si>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R3390</t>
  </si>
  <si>
    <t>R3400</t>
  </si>
  <si>
    <t>R3410</t>
  </si>
  <si>
    <t>R3420</t>
  </si>
  <si>
    <t>R3430</t>
  </si>
  <si>
    <t>R3440</t>
  </si>
  <si>
    <t>R3450</t>
  </si>
  <si>
    <t>R3460</t>
  </si>
  <si>
    <t>R3470</t>
  </si>
  <si>
    <t>R3480</t>
  </si>
  <si>
    <t>R3490</t>
  </si>
  <si>
    <t>R3500</t>
  </si>
  <si>
    <t>R3510</t>
  </si>
  <si>
    <t>R3520</t>
  </si>
  <si>
    <t>R3530</t>
  </si>
  <si>
    <t>R3540</t>
  </si>
  <si>
    <t>R3550</t>
  </si>
  <si>
    <t>R3560</t>
  </si>
  <si>
    <t>R3570</t>
  </si>
  <si>
    <t>R3580</t>
  </si>
  <si>
    <t>R3590</t>
  </si>
  <si>
    <t>R3600</t>
  </si>
  <si>
    <t>R3610</t>
  </si>
  <si>
    <t>R3620</t>
  </si>
  <si>
    <t>R3630</t>
  </si>
  <si>
    <t>C1310</t>
  </si>
  <si>
    <t>C1320</t>
  </si>
  <si>
    <t>C1330</t>
  </si>
  <si>
    <t>C1340</t>
  </si>
  <si>
    <t>C1350</t>
  </si>
  <si>
    <t>C1360</t>
  </si>
  <si>
    <t>C1370</t>
  </si>
  <si>
    <t>C1380</t>
  </si>
  <si>
    <t>C1390</t>
  </si>
  <si>
    <t>C1400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</si>
  <si>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</si>
  <si>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</si>
  <si>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</si>
  <si>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</si>
  <si>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</si>
  <si>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</si>
  <si>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</si>
  <si>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</si>
  <si>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</si>
  <si>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</si>
  <si>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</si>
  <si>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</si>
  <si>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</si>
  <si>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</si>
  <si>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</si>
  <si>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</si>
  <si>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</si>
  <si>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</si>
  <si>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</si>
  <si>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</si>
  <si>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</si>
  <si>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</si>
  <si>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</si>
  <si>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</si>
  <si>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</si>
  <si>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</si>
  <si>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</si>
  <si>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</si>
  <si>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</si>
  <si>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</si>
  <si>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</si>
  <si>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R4020</t>
  </si>
  <si>
    <t>R4030</t>
  </si>
  <si>
    <t>R4040</t>
  </si>
  <si>
    <t>R4100</t>
  </si>
  <si>
    <t>R4110</t>
  </si>
  <si>
    <t>R4120</t>
  </si>
  <si>
    <t>R4130</t>
  </si>
  <si>
    <t>R4140</t>
  </si>
  <si>
    <t>R4150</t>
  </si>
  <si>
    <t>R4160</t>
  </si>
  <si>
    <t>R4170</t>
  </si>
  <si>
    <t>R4180</t>
  </si>
  <si>
    <t>R4190</t>
  </si>
  <si>
    <t>R4200</t>
  </si>
  <si>
    <t>R4210</t>
  </si>
  <si>
    <t>R4220</t>
  </si>
  <si>
    <t>R4230</t>
  </si>
  <si>
    <t>R4240</t>
  </si>
  <si>
    <t>R4250</t>
  </si>
  <si>
    <t>R4260</t>
  </si>
  <si>
    <t>R4270</t>
  </si>
  <si>
    <t>R4280</t>
  </si>
  <si>
    <t>R4290</t>
  </si>
  <si>
    <t>R4300</t>
  </si>
  <si>
    <t>R4310</t>
  </si>
  <si>
    <t>R4320</t>
  </si>
  <si>
    <t>R4330</t>
  </si>
  <si>
    <t>R4340</t>
  </si>
  <si>
    <t>R4350</t>
  </si>
  <si>
    <t>R4360</t>
  </si>
  <si>
    <t>R4370</t>
  </si>
  <si>
    <t>R4380</t>
  </si>
  <si>
    <t>R4390</t>
  </si>
  <si>
    <t>R4400</t>
  </si>
  <si>
    <t>R4430</t>
  </si>
  <si>
    <t>C1420</t>
  </si>
  <si>
    <t>C1430</t>
  </si>
  <si>
    <t>C1440</t>
  </si>
  <si>
    <t>C1450</t>
  </si>
  <si>
    <t>C1460</t>
  </si>
  <si>
    <t>C1470</t>
  </si>
  <si>
    <t>C1480</t>
  </si>
  <si>
    <t>C1490</t>
  </si>
  <si>
    <t>C1500</t>
  </si>
  <si>
    <t>C1510</t>
  </si>
  <si>
    <t>C1520</t>
  </si>
  <si>
    <t>C1530</t>
  </si>
  <si>
    <t>R0350</t>
  </si>
  <si>
    <t>R0290</t>
  </si>
  <si>
    <t>R0360</t>
  </si>
  <si>
    <t>R0370</t>
  </si>
  <si>
    <t>R0380</t>
  </si>
  <si>
    <t>R0390</t>
  </si>
  <si>
    <t>R0790</t>
  </si>
  <si>
    <t>PZ0010</t>
  </si>
  <si>
    <t>PC0010</t>
  </si>
  <si>
    <t>PC0220</t>
  </si>
  <si>
    <t>PC0230</t>
  </si>
  <si>
    <t>PC0240</t>
  </si>
  <si>
    <t>PC0100</t>
  </si>
  <si>
    <t>PC0110</t>
  </si>
  <si>
    <t>PC0020</t>
  </si>
  <si>
    <t>PC0050</t>
  </si>
  <si>
    <t>PC0440</t>
  </si>
  <si>
    <t>PR0360</t>
  </si>
  <si>
    <t>PC0130</t>
  </si>
  <si>
    <t>PC0090</t>
  </si>
  <si>
    <t>PR0460</t>
  </si>
  <si>
    <t>PR0470</t>
  </si>
  <si>
    <t>PR0500</t>
  </si>
  <si>
    <t>PC0030</t>
  </si>
  <si>
    <t>PC0040</t>
  </si>
  <si>
    <t>PC0060</t>
  </si>
  <si>
    <t>PC0070</t>
  </si>
  <si>
    <t>PC0080</t>
  </si>
  <si>
    <t>PR0010</t>
  </si>
  <si>
    <t>PR0020</t>
  </si>
  <si>
    <t>PR0030</t>
  </si>
  <si>
    <t>PR0040</t>
  </si>
  <si>
    <t>PR0100</t>
  </si>
  <si>
    <t>PR0110</t>
  </si>
  <si>
    <t>PC0120</t>
  </si>
  <si>
    <t>PR0120</t>
  </si>
  <si>
    <t>C1540</t>
  </si>
  <si>
    <t>PR0810</t>
  </si>
  <si>
    <t>PR0160</t>
  </si>
  <si>
    <t>PR0200</t>
  </si>
  <si>
    <t>PR0210</t>
  </si>
  <si>
    <t>PR0220</t>
  </si>
  <si>
    <t>PC1550</t>
  </si>
  <si>
    <t>PC1560</t>
  </si>
  <si>
    <t>PR0440</t>
  </si>
  <si>
    <t>PR0420</t>
  </si>
  <si>
    <t>PR0410</t>
  </si>
  <si>
    <t>PR0510</t>
  </si>
  <si>
    <t>PR0520</t>
  </si>
  <si>
    <t>PR0530</t>
  </si>
  <si>
    <t>PR0540</t>
  </si>
  <si>
    <t>PR0560</t>
  </si>
  <si>
    <t>PR0570</t>
  </si>
  <si>
    <t>PR0580</t>
  </si>
  <si>
    <t>PR0590</t>
  </si>
  <si>
    <t>PR0600</t>
  </si>
  <si>
    <t>PR0610</t>
  </si>
  <si>
    <t>PR0620</t>
  </si>
  <si>
    <t>PR0630</t>
  </si>
  <si>
    <t>PR0130</t>
  </si>
  <si>
    <t>PR0140</t>
  </si>
  <si>
    <t>PR1800</t>
  </si>
  <si>
    <t>PR0710</t>
  </si>
  <si>
    <t>PR0640</t>
  </si>
  <si>
    <t>PR0650</t>
  </si>
  <si>
    <t>PU_13</t>
  </si>
  <si>
    <t>PR0660</t>
  </si>
  <si>
    <t>PR0670</t>
  </si>
  <si>
    <t>PR0230</t>
  </si>
  <si>
    <t>PR0300</t>
  </si>
  <si>
    <t>PR0310</t>
  </si>
  <si>
    <t>PR0320</t>
  </si>
  <si>
    <t>PR0330</t>
  </si>
  <si>
    <t>PR0400</t>
  </si>
  <si>
    <t>PR0430</t>
  </si>
  <si>
    <t>PR0700</t>
  </si>
  <si>
    <t>S.12.01.01.05</t>
  </si>
  <si>
    <t>S.17.01.01.03</t>
  </si>
  <si>
    <t>S.17.01.01.04</t>
  </si>
  <si>
    <t>S.17.01.01.05</t>
  </si>
  <si>
    <t>BL/Medical expense insurance [direct business]</t>
  </si>
  <si>
    <t>BL/Income protection insurance [direct business]</t>
  </si>
  <si>
    <t>BL/Workers' compensation insurance [direct business]</t>
  </si>
  <si>
    <t>BL/Motor vehicle liability insurance [direct business]</t>
  </si>
  <si>
    <t>BL/Other motor insurance [direct business]</t>
  </si>
  <si>
    <t>BL/Marine, aviation and transport insurance [direct business]</t>
  </si>
  <si>
    <t>BL/Fire and other damage to property insurance [direct business]</t>
  </si>
  <si>
    <t>BL/General liability insurance [direct business]</t>
  </si>
  <si>
    <t>BL/Credit and suretyship insurance [direct business]</t>
  </si>
  <si>
    <t>BL/Legal expenses insurance [direct business]</t>
  </si>
  <si>
    <t>BL/Assistance [direct business]</t>
  </si>
  <si>
    <t>BL/Miscellaneous financial loss [direct business]</t>
  </si>
  <si>
    <t>BL/Non-life and Health non-SLT [direct business]</t>
  </si>
  <si>
    <t>PP/Contribution to group technical provisions [%]</t>
  </si>
  <si>
    <t>Part 01</t>
  </si>
  <si>
    <t>Part 02</t>
  </si>
  <si>
    <t>Part 03</t>
  </si>
  <si>
    <t>Part 04</t>
  </si>
  <si>
    <t>Part 05</t>
  </si>
  <si>
    <t>Part 06</t>
  </si>
  <si>
    <t>Part 07</t>
  </si>
  <si>
    <t>Part 08</t>
  </si>
  <si>
    <t>Part 09</t>
  </si>
  <si>
    <t>Part 10</t>
  </si>
  <si>
    <t>Part 11</t>
  </si>
  <si>
    <t>Part 12</t>
  </si>
  <si>
    <t>Part 13</t>
  </si>
  <si>
    <t>Part 14</t>
  </si>
  <si>
    <t>Part 15</t>
  </si>
  <si>
    <t>Part 16</t>
  </si>
  <si>
    <t>Part 17</t>
  </si>
  <si>
    <t>Part 18</t>
  </si>
  <si>
    <t>Part 19</t>
  </si>
  <si>
    <t>Part 20</t>
  </si>
  <si>
    <t>Part 21</t>
  </si>
  <si>
    <t>Part 24</t>
  </si>
  <si>
    <t>Part 31</t>
  </si>
  <si>
    <t>Part 36</t>
  </si>
  <si>
    <t>Part 37</t>
  </si>
  <si>
    <t>Part 22</t>
  </si>
  <si>
    <t>PJ32</t>
  </si>
  <si>
    <t>1.5.2.c</t>
  </si>
  <si>
    <t>TA/Acquisition price</t>
  </si>
  <si>
    <t>S.25.02.03</t>
  </si>
  <si>
    <t>S.25.02.04</t>
  </si>
  <si>
    <t>S.25.02.05</t>
  </si>
  <si>
    <t>S.25.02.06</t>
  </si>
  <si>
    <t>S.25.02.03.01</t>
  </si>
  <si>
    <t>S.25.02.04.01</t>
  </si>
  <si>
    <t>S.25.02.05.01</t>
  </si>
  <si>
    <t>S.25.02.06.01</t>
  </si>
  <si>
    <t>S.25.02.03.02</t>
  </si>
  <si>
    <t>S.25.02.04.02</t>
  </si>
  <si>
    <t>S.25.02.05.02</t>
  </si>
  <si>
    <t>S.25.02.06.02</t>
  </si>
  <si>
    <t>S.25.03.04.01</t>
  </si>
  <si>
    <t>S.25.03.05.01</t>
  </si>
  <si>
    <t>S.25.03.04.02</t>
  </si>
  <si>
    <t>S.25.03.05.02</t>
  </si>
  <si>
    <t>S.25.03.06.01</t>
  </si>
  <si>
    <t>S.25.03.07.01</t>
  </si>
  <si>
    <t>S.25.03.06.02</t>
  </si>
  <si>
    <t>S.25.03.07.02</t>
  </si>
  <si>
    <t>S.01.02.b: Basic Information</t>
  </si>
  <si>
    <t>S.02.01.b: Balance Sheet</t>
  </si>
  <si>
    <t>S.02.02.b: Assets and liabilities by currency</t>
  </si>
  <si>
    <t>S.06.02.b: List of assets</t>
  </si>
  <si>
    <t>S.08.01.b: Open derivatives</t>
  </si>
  <si>
    <t>S.12.01.b: Life and Health SLT Technical Provisions</t>
  </si>
  <si>
    <t>S.17.01.b: Non-Life Technical Provisions</t>
  </si>
  <si>
    <t>S.23.01.b: Own funds</t>
  </si>
  <si>
    <t>S.25.01.b: Solvency Capital Requirement - SF</t>
  </si>
  <si>
    <t>S.25.02.b: Solvency Capital Requirement - PIM</t>
  </si>
  <si>
    <t>S.25.03.b: Solvency Capital Requirement - IM</t>
  </si>
  <si>
    <t>S.26.01.b: Solvency Capital Requirement - Market risk</t>
  </si>
  <si>
    <t>S.26.02.b: Solvency Capital Requirement - Counterparty default risk</t>
  </si>
  <si>
    <t>S.26.03.b: Solvency Capital Requirement - Life underwriting risk</t>
  </si>
  <si>
    <t>S.26.04.b: Solvency Capital Requirement - Health underwriting risk</t>
  </si>
  <si>
    <t>S.26.05.b: Solvency Capital Requirement - Non-Life underwriting risk</t>
  </si>
  <si>
    <t>S.26.06.b: Solvency Capital Requirement - Operational risk</t>
  </si>
  <si>
    <t>S.27.01.b: Solvency Capital Requirement - Non-Life Catastrophe risk</t>
  </si>
  <si>
    <t>S.28.01.b: Minimum Capital Requirement</t>
  </si>
  <si>
    <t>S.28.02.b: Minimum Capital Requirement - Composite</t>
  </si>
  <si>
    <t>S.01.02.a: Basic Information</t>
  </si>
  <si>
    <t>S.02.01.a: Balance Sheet</t>
  </si>
  <si>
    <t>S.06.02.a: List of assets</t>
  </si>
  <si>
    <t>S.08.01.a: Open derivatives</t>
  </si>
  <si>
    <t>S.12.01.a: Life and Health SLT Technical Provisions</t>
  </si>
  <si>
    <t>S.17.01.a: Non-Life Technical Provisions</t>
  </si>
  <si>
    <t>S.23.01.a: Own funds</t>
  </si>
  <si>
    <t>S.28.01.a: Minimum Capital Requirement</t>
  </si>
  <si>
    <t>S.28.02.a: Minimum Capital Requirement - Composite</t>
  </si>
  <si>
    <t>S.01.02.g: Basic Information</t>
  </si>
  <si>
    <t>S.02.01.g: Balance Sheet</t>
  </si>
  <si>
    <t>S.06.02.g: List of assets</t>
  </si>
  <si>
    <t>S.08.01.g: Open derivatives</t>
  </si>
  <si>
    <t>S.23.01.g: Own funds</t>
  </si>
  <si>
    <t>S.25.01.g: Solvency Capital Requirement - SF</t>
  </si>
  <si>
    <t>S.25.02.g: Solvency Capital Requirement - PIM</t>
  </si>
  <si>
    <t>S.25.03.g: Solvency Capital Requirement - IM</t>
  </si>
  <si>
    <t>S.26.01.g: Solvency Capital Requirement - Market risk</t>
  </si>
  <si>
    <t>S.26.02.g: Solvency Capital Requirement - Counterparty default risk</t>
  </si>
  <si>
    <t>S.26.03.g: Solvency Capital Requirement - Life underwriting risk</t>
  </si>
  <si>
    <t>S.26.04.g: Solvency Capital Requirement - Health underwriting risk</t>
  </si>
  <si>
    <t>S.26.05.g: Solvency Capital Requirement - Non-Life underwriting risk</t>
  </si>
  <si>
    <t>S.26.06.g: Solvency Capital Requirement - Operational risk</t>
  </si>
  <si>
    <t>S.27.01.g: Solvency Capital Requirement - Non-Life Catastrophe risk</t>
  </si>
  <si>
    <t>S.32.01.g: Entities in the scope of the group</t>
  </si>
  <si>
    <t>S.33.01.g: (Re)insurance Solo requirements</t>
  </si>
  <si>
    <t>S.34.01.g: Non-(re)insurance Solo requirements</t>
  </si>
  <si>
    <t>S.35.01.g: Group - contribution of TP</t>
  </si>
  <si>
    <t>S.01.02.f: Basic Information</t>
  </si>
  <si>
    <t>S.02.01.f: Balance Sheet</t>
  </si>
  <si>
    <t>S.06.02.f: List of assets</t>
  </si>
  <si>
    <t>S.08.01.f: Open derivatives</t>
  </si>
  <si>
    <t>S.23.01.f: Own funds</t>
  </si>
  <si>
    <t>Solvency Capital Requirement 3</t>
  </si>
  <si>
    <t>Solvency Capital Requirement 4</t>
  </si>
  <si>
    <t>Solvency Capital Requirement 5</t>
  </si>
  <si>
    <t>Solvency Capital Requirement 6</t>
  </si>
  <si>
    <t>Solvency Capital Requirement 7</t>
  </si>
  <si>
    <t>Solvency Capital Requirement 8</t>
  </si>
  <si>
    <t>Solvency Capital Requirement 9</t>
  </si>
  <si>
    <t>S.25.03.04</t>
  </si>
  <si>
    <t>S.25.03.05</t>
  </si>
  <si>
    <t>S.25.03.06</t>
  </si>
  <si>
    <t>S.25.03.07</t>
  </si>
  <si>
    <t>PR0720</t>
  </si>
  <si>
    <t>PR0730</t>
  </si>
  <si>
    <t>PR0740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</si>
</sst>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2]\ #,##0;[Red]\-[$€-2]\ #,##0"/>
    <numFmt numFmtId="167" formatCode="_-* #,##0_-;\-* #,##0_-;_-* &quot;-&quot;??_-;_-@_-"/>
    <numFmt numFmtId="168" formatCode="_-* #,##0\ _€_-;\-* #,##0\ _€_-;_-* &quot;-&quot;??\ _€_-;_-@_-"/>
  </numFmts>
  <fonts count="56" x14ac:knownFonts="1">
    <font>
      <sz val="11"/>
      <color theme="1"/>
      <name val="Calibri"/>
      <family val="2"/>
      <scheme val="minor"/>
    </font>
    <font>
      <sz val="11"/>
      <color theme="1"/>
      <name val="Calibri"/>
      <family val="2"/>
      <charset val="238"/>
      <scheme val="minor"/>
    </font>
    <font>
      <sz val="11"/>
      <color theme="1"/>
      <name val="Calibri"/>
      <family val="2"/>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sz val="11"/>
      <color theme="0"/>
      <name val="Calibri"/>
      <family val="2"/>
      <charset val="238"/>
      <scheme val="minor"/>
    </font>
    <font>
      <sz val="10"/>
      <name val="Arial"/>
      <family val="2"/>
      <charset val="238"/>
    </font>
    <font>
      <sz val="11"/>
      <color theme="0"/>
      <name val="Calibri"/>
      <family val="2"/>
      <scheme val="minor"/>
    </font>
    <font>
      <strike/>
      <sz val="10"/>
      <name val="Arial"/>
      <family val="2"/>
    </font>
    <font>
      <b/>
      <sz val="11"/>
      <color theme="1"/>
      <name val="Calibri"/>
      <family val="2"/>
      <scheme val="minor"/>
    </font>
    <font>
      <b/>
      <i/>
      <sz val="11"/>
      <name val="Calibri"/>
      <family val="2"/>
      <charset val="238"/>
      <scheme val="minor"/>
    </font>
    <font>
      <u/>
      <sz val="11"/>
      <color theme="10"/>
      <name val="Calibri"/>
      <family val="2"/>
      <scheme val="minor"/>
    </font>
    <font>
      <sz val="10"/>
      <name val="Calibri"/>
      <family val="2"/>
      <scheme val="minor"/>
    </font>
    <font>
      <sz val="10"/>
      <color theme="1"/>
      <name val="Calibri"/>
      <family val="2"/>
      <charset val="238"/>
      <scheme val="minor"/>
    </font>
    <font>
      <sz val="10"/>
      <color rgb="FFFF0000"/>
      <name val="Calibri"/>
      <family val="2"/>
      <charset val="238"/>
      <scheme val="minor"/>
    </font>
    <font>
      <sz val="10"/>
      <color indexed="8"/>
      <name val="Calibri"/>
      <family val="2"/>
      <charset val="238"/>
      <scheme val="minor"/>
    </font>
    <font>
      <sz val="10"/>
      <name val="Calibri"/>
      <family val="2"/>
      <charset val="238"/>
      <scheme val="minor"/>
    </font>
    <font>
      <sz val="10"/>
      <color rgb="FF0070C0"/>
      <name val="Calibri"/>
      <family val="2"/>
      <charset val="238"/>
      <scheme val="minor"/>
    </font>
    <font>
      <i/>
      <sz val="10"/>
      <name val="Calibri"/>
      <family val="2"/>
      <charset val="238"/>
      <scheme val="minor"/>
    </font>
    <font>
      <sz val="10"/>
      <color theme="7" tint="0.39997558519241921"/>
      <name val="Calibri"/>
      <family val="2"/>
      <charset val="238"/>
      <scheme val="minor"/>
    </font>
    <font>
      <sz val="10"/>
      <color rgb="FF00B050"/>
      <name val="Calibri"/>
      <family val="2"/>
      <charset val="238"/>
      <scheme val="minor"/>
    </font>
    <font>
      <b/>
      <sz val="10"/>
      <color theme="1"/>
      <name val="Calibri"/>
      <family val="2"/>
      <charset val="238"/>
      <scheme val="minor"/>
    </font>
    <font>
      <sz val="10"/>
      <color rgb="FF7030A0"/>
      <name val="Calibri"/>
      <family val="2"/>
      <charset val="238"/>
      <scheme val="minor"/>
    </font>
    <font>
      <strike/>
      <sz val="10"/>
      <name val="Calibri"/>
      <family val="2"/>
      <charset val="238"/>
      <scheme val="minor"/>
    </font>
    <font>
      <sz val="10"/>
      <color theme="5" tint="-0.249977111117893"/>
      <name val="Calibri"/>
      <family val="2"/>
      <charset val="238"/>
      <scheme val="minor"/>
    </font>
    <font>
      <u/>
      <sz val="10"/>
      <color theme="10"/>
      <name val="Calibri"/>
      <family val="2"/>
      <charset val="238"/>
      <scheme val="minor"/>
    </font>
    <font>
      <sz val="10"/>
      <color rgb="FFFFC000"/>
      <name val="Calibri"/>
      <family val="2"/>
      <charset val="238"/>
      <scheme val="minor"/>
    </font>
    <font>
      <u/>
      <sz val="10"/>
      <name val="Calibri"/>
      <family val="2"/>
      <charset val="238"/>
      <scheme val="minor"/>
    </font>
    <font>
      <sz val="10"/>
      <color theme="6" tint="-0.499984740745262"/>
      <name val="Calibri"/>
      <family val="2"/>
      <charset val="238"/>
      <scheme val="minor"/>
    </font>
    <font>
      <sz val="10"/>
      <color rgb="FF00B0F0"/>
      <name val="Calibri"/>
      <family val="2"/>
      <charset val="238"/>
      <scheme val="minor"/>
    </font>
    <font>
      <sz val="10"/>
      <color theme="9" tint="-0.249977111117893"/>
      <name val="Calibri"/>
      <family val="2"/>
      <charset val="238"/>
      <scheme val="minor"/>
    </font>
    <font>
      <sz val="10"/>
      <color theme="8" tint="-0.249977111117893"/>
      <name val="Calibri"/>
      <family val="2"/>
      <charset val="238"/>
      <scheme val="minor"/>
    </font>
    <font>
      <sz val="10"/>
      <color indexed="10"/>
      <name val="Calibri"/>
      <family val="2"/>
      <charset val="238"/>
      <scheme val="minor"/>
    </font>
    <font>
      <strike/>
      <sz val="10"/>
      <color rgb="FFFF0000"/>
      <name val="Calibri"/>
      <family val="2"/>
      <charset val="238"/>
      <scheme val="minor"/>
    </font>
    <font>
      <strike/>
      <sz val="10"/>
      <color theme="1"/>
      <name val="Calibri"/>
      <family val="2"/>
      <charset val="238"/>
      <scheme val="minor"/>
    </font>
    <font>
      <sz val="10"/>
      <color theme="6" tint="-0.249977111117893"/>
      <name val="Calibri"/>
      <family val="2"/>
      <charset val="238"/>
      <scheme val="minor"/>
    </font>
    <font>
      <vertAlign val="subscript"/>
      <sz val="10"/>
      <name val="Calibri"/>
      <family val="2"/>
      <charset val="238"/>
      <scheme val="minor"/>
    </font>
    <font>
      <sz val="10"/>
      <color theme="7" tint="-0.249977111117893"/>
      <name val="Calibri"/>
      <family val="2"/>
      <charset val="238"/>
      <scheme val="minor"/>
    </font>
    <font>
      <sz val="10"/>
      <color indexed="30"/>
      <name val="Calibri"/>
      <family val="2"/>
      <charset val="238"/>
      <scheme val="minor"/>
    </font>
    <font>
      <u/>
      <sz val="10"/>
      <color indexed="8"/>
      <name val="Calibri"/>
      <family val="2"/>
      <charset val="238"/>
      <scheme val="minor"/>
    </font>
    <font>
      <sz val="11"/>
      <name val="Calibri"/>
      <family val="2"/>
      <charset val="238"/>
      <scheme val="minor"/>
    </font>
    <font>
      <u/>
      <sz val="10"/>
      <color theme="10"/>
      <name val="Calibri"/>
      <family val="2"/>
      <scheme val="minor"/>
    </font>
    <font>
      <sz val="11"/>
      <name val="Calibri"/>
      <family val="2"/>
      <scheme val="minor"/>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3"/>
        <bgColor indexed="64"/>
      </patternFill>
    </fill>
    <fill>
      <patternFill patternType="solid">
        <fgColor indexed="65"/>
        <bgColor indexed="64"/>
      </patternFill>
    </fill>
    <fill>
      <patternFill patternType="solid">
        <fgColor indexed="9"/>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18"/>
      </left>
      <right style="thin">
        <color indexed="64"/>
      </right>
      <top style="thin">
        <color indexed="64"/>
      </top>
      <bottom style="thin">
        <color indexed="64"/>
      </bottom>
      <diagonal/>
    </border>
    <border>
      <left style="thin">
        <color auto="1"/>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auto="1"/>
      </right>
      <top style="thin">
        <color auto="1"/>
      </top>
      <bottom style="thin">
        <color indexed="64"/>
      </bottom>
      <diagonal/>
    </border>
    <border>
      <left style="thin">
        <color indexed="64"/>
      </left>
      <right style="thin">
        <color auto="1"/>
      </right>
      <top style="thin">
        <color indexed="64"/>
      </top>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diagonalUp="1" diagonalDown="1">
      <left style="thin">
        <color auto="1"/>
      </left>
      <right style="thin">
        <color auto="1"/>
      </right>
      <top style="thin">
        <color auto="1"/>
      </top>
      <bottom style="thin">
        <color auto="1"/>
      </bottom>
      <diagonal style="thin">
        <color auto="1"/>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5965">
    <xf numFmtId="0" fontId="0" fillId="0" borderId="0" applyNumberFormat="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8" borderId="8" applyNumberFormat="0" applyFont="0" applyAlignment="0" applyProtection="0"/>
    <xf numFmtId="0" fontId="7" fillId="2"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3" fillId="0" borderId="0" applyNumberFormat="0" applyFill="0" applyBorder="0" applyAlignment="0" applyProtection="0"/>
    <xf numFmtId="0" fontId="7" fillId="2"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8" fillId="8" borderId="8" applyNumberFormat="0" applyFont="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3"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13" fillId="0" borderId="6" applyNumberFormat="0" applyFill="0" applyAlignment="0" applyProtection="0"/>
    <xf numFmtId="0" fontId="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2" fillId="6" borderId="4" applyNumberFormat="0" applyAlignment="0" applyProtection="0"/>
    <xf numFmtId="0" fontId="11" fillId="6" borderId="5" applyNumberFormat="0" applyAlignment="0" applyProtection="0"/>
    <xf numFmtId="0" fontId="1" fillId="19" borderId="0" applyNumberFormat="0" applyBorder="0" applyAlignment="0" applyProtection="0"/>
    <xf numFmtId="0" fontId="17" fillId="12" borderId="0" applyNumberFormat="0" applyBorder="0" applyAlignment="0" applyProtection="0"/>
    <xf numFmtId="0" fontId="1" fillId="30"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 fillId="10" borderId="0" applyNumberFormat="0" applyBorder="0" applyAlignment="0" applyProtection="0"/>
    <xf numFmtId="0" fontId="17" fillId="28" borderId="0" applyNumberFormat="0" applyBorder="0" applyAlignment="0" applyProtection="0"/>
    <xf numFmtId="0" fontId="1" fillId="22" borderId="0" applyNumberFormat="0" applyBorder="0" applyAlignment="0" applyProtection="0"/>
    <xf numFmtId="0" fontId="17" fillId="16" borderId="0" applyNumberFormat="0" applyBorder="0" applyAlignment="0" applyProtection="0"/>
    <xf numFmtId="0" fontId="17" fillId="9" borderId="0" applyNumberFormat="0" applyBorder="0" applyAlignment="0" applyProtection="0"/>
    <xf numFmtId="0" fontId="1" fillId="26" borderId="0" applyNumberFormat="0" applyBorder="0" applyAlignment="0" applyProtection="0"/>
    <xf numFmtId="0" fontId="17" fillId="20" borderId="0" applyNumberFormat="0" applyBorder="0" applyAlignment="0" applyProtection="0"/>
    <xf numFmtId="0" fontId="1" fillId="14"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10" fillId="5" borderId="4" applyNumberFormat="0" applyAlignment="0" applyProtection="0"/>
    <xf numFmtId="0" fontId="9" fillId="4" borderId="0" applyNumberFormat="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20" borderId="0" applyNumberFormat="0" applyBorder="0" applyAlignment="0" applyProtection="0"/>
    <xf numFmtId="0" fontId="1" fillId="26" borderId="0" applyNumberFormat="0" applyBorder="0" applyAlignment="0" applyProtection="0"/>
    <xf numFmtId="0" fontId="17" fillId="9" borderId="0" applyNumberFormat="0" applyBorder="0" applyAlignment="0" applyProtection="0"/>
    <xf numFmtId="0" fontId="17" fillId="16" borderId="0" applyNumberFormat="0" applyBorder="0" applyAlignment="0" applyProtection="0"/>
    <xf numFmtId="0" fontId="1" fillId="22" borderId="0" applyNumberFormat="0" applyBorder="0" applyAlignment="0" applyProtection="0"/>
    <xf numFmtId="0" fontId="17" fillId="28" borderId="0" applyNumberFormat="0" applyBorder="0" applyAlignment="0" applyProtection="0"/>
    <xf numFmtId="0" fontId="1" fillId="10"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 fillId="30" borderId="0" applyNumberFormat="0" applyBorder="0" applyAlignment="0" applyProtection="0"/>
    <xf numFmtId="0" fontId="17" fillId="12" borderId="0" applyNumberFormat="0" applyBorder="0" applyAlignment="0" applyProtection="0"/>
    <xf numFmtId="0" fontId="1" fillId="19" borderId="0" applyNumberFormat="0" applyBorder="0" applyAlignment="0" applyProtection="0"/>
    <xf numFmtId="0" fontId="11" fillId="6" borderId="5" applyNumberFormat="0" applyAlignment="0" applyProtection="0"/>
    <xf numFmtId="0" fontId="12" fillId="6" borderId="4" applyNumberFormat="0" applyAlignment="0" applyProtection="0"/>
    <xf numFmtId="0" fontId="14" fillId="7" borderId="7" applyNumberFormat="0" applyAlignment="0" applyProtection="0"/>
    <xf numFmtId="0" fontId="15" fillId="0" borderId="0" applyNumberFormat="0" applyFill="0" applyBorder="0" applyAlignment="0" applyProtection="0"/>
    <xf numFmtId="0" fontId="6" fillId="0" borderId="0" applyNumberFormat="0" applyFill="0" applyBorder="0" applyAlignment="0" applyProtection="0"/>
    <xf numFmtId="0" fontId="13" fillId="0" borderId="6" applyNumberFormat="0" applyFill="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1" fillId="6" borderId="5" applyNumberFormat="0" applyAlignment="0" applyProtection="0"/>
    <xf numFmtId="0" fontId="17" fillId="16" borderId="0" applyNumberFormat="0" applyBorder="0" applyAlignment="0" applyProtection="0"/>
    <xf numFmtId="0" fontId="16" fillId="0" borderId="0" applyNumberFormat="0" applyFill="0" applyBorder="0" applyAlignment="0" applyProtection="0"/>
    <xf numFmtId="0" fontId="1" fillId="23"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3" fillId="0" borderId="6" applyNumberFormat="0" applyFill="0" applyAlignment="0" applyProtection="0"/>
    <xf numFmtId="0" fontId="1" fillId="18" borderId="0" applyNumberFormat="0" applyBorder="0" applyAlignment="0" applyProtection="0"/>
    <xf numFmtId="0" fontId="17" fillId="21" borderId="0" applyNumberFormat="0" applyBorder="0" applyAlignment="0" applyProtection="0"/>
    <xf numFmtId="0" fontId="1" fillId="11"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6" fillId="0" borderId="3"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8" fillId="8" borderId="8" applyNumberFormat="0" applyFont="0" applyAlignment="0" applyProtection="0"/>
    <xf numFmtId="0" fontId="17" fillId="25" borderId="0" applyNumberFormat="0" applyBorder="0" applyAlignment="0" applyProtection="0"/>
    <xf numFmtId="0" fontId="1" fillId="31" borderId="0" applyNumberFormat="0" applyBorder="0" applyAlignment="0" applyProtection="0"/>
    <xf numFmtId="0" fontId="17" fillId="13" borderId="0" applyNumberFormat="0" applyBorder="0" applyAlignment="0" applyProtection="0"/>
    <xf numFmtId="0" fontId="4" fillId="0" borderId="1"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2" fillId="6" borderId="4" applyNumberFormat="0" applyAlignment="0" applyProtection="0"/>
    <xf numFmtId="0" fontId="17" fillId="17" borderId="0" applyNumberFormat="0" applyBorder="0" applyAlignment="0" applyProtection="0"/>
    <xf numFmtId="0" fontId="1" fillId="15" borderId="0" applyNumberFormat="0" applyBorder="0" applyAlignment="0" applyProtection="0"/>
    <xf numFmtId="0" fontId="17" fillId="29"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4" fillId="7" borderId="7" applyNumberFormat="0" applyAlignment="0" applyProtection="0"/>
    <xf numFmtId="0" fontId="1" fillId="19" borderId="0" applyNumberFormat="0" applyBorder="0" applyAlignment="0" applyProtection="0"/>
    <xf numFmtId="0" fontId="1" fillId="27" borderId="0" applyNumberFormat="0" applyBorder="0" applyAlignment="0" applyProtection="0"/>
    <xf numFmtId="0" fontId="1" fillId="18"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6" fillId="0" borderId="0" applyNumberFormat="0" applyFill="0" applyBorder="0" applyAlignment="0" applyProtection="0"/>
    <xf numFmtId="0" fontId="1" fillId="23"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1" borderId="0" applyNumberFormat="0" applyBorder="0" applyAlignment="0" applyProtection="0"/>
    <xf numFmtId="0" fontId="1" fillId="11"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6" fillId="0" borderId="3"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17" fillId="25" borderId="0" applyNumberFormat="0" applyBorder="0" applyAlignment="0" applyProtection="0"/>
    <xf numFmtId="0" fontId="1" fillId="31" borderId="0" applyNumberFormat="0" applyBorder="0" applyAlignment="0" applyProtection="0"/>
    <xf numFmtId="0" fontId="17" fillId="13" borderId="0" applyNumberFormat="0" applyBorder="0" applyAlignment="0" applyProtection="0"/>
    <xf numFmtId="0" fontId="4" fillId="0" borderId="1"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15" borderId="0" applyNumberFormat="0" applyBorder="0" applyAlignment="0" applyProtection="0"/>
    <xf numFmtId="0" fontId="17" fillId="29"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7" borderId="0" applyNumberFormat="0" applyBorder="0" applyAlignment="0" applyProtection="0"/>
    <xf numFmtId="0" fontId="1" fillId="18"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3"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7" fillId="21"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3"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17" fillId="20" borderId="0" applyNumberFormat="0" applyBorder="0" applyAlignment="0" applyProtection="0"/>
    <xf numFmtId="0" fontId="1" fillId="19" borderId="0" applyNumberFormat="0" applyBorder="0" applyAlignment="0" applyProtection="0"/>
    <xf numFmtId="0" fontId="17" fillId="12" borderId="0" applyNumberFormat="0" applyBorder="0" applyAlignment="0" applyProtection="0"/>
    <xf numFmtId="0" fontId="13" fillId="0" borderId="6" applyNumberFormat="0" applyFill="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3"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1" fillId="14" borderId="0" applyNumberFormat="0" applyBorder="0" applyAlignment="0" applyProtection="0"/>
    <xf numFmtId="0" fontId="17" fillId="20" borderId="0" applyNumberFormat="0" applyBorder="0" applyAlignment="0" applyProtection="0"/>
    <xf numFmtId="0" fontId="1" fillId="26" borderId="0" applyNumberFormat="0" applyBorder="0" applyAlignment="0" applyProtection="0"/>
    <xf numFmtId="0" fontId="17" fillId="9" borderId="0" applyNumberFormat="0" applyBorder="0" applyAlignment="0" applyProtection="0"/>
    <xf numFmtId="0" fontId="17" fillId="16" borderId="0" applyNumberFormat="0" applyBorder="0" applyAlignment="0" applyProtection="0"/>
    <xf numFmtId="0" fontId="1" fillId="22" borderId="0" applyNumberFormat="0" applyBorder="0" applyAlignment="0" applyProtection="0"/>
    <xf numFmtId="0" fontId="17" fillId="28" borderId="0" applyNumberFormat="0" applyBorder="0" applyAlignment="0" applyProtection="0"/>
    <xf numFmtId="0" fontId="1" fillId="10"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1" fillId="30" borderId="0" applyNumberFormat="0" applyBorder="0" applyAlignment="0" applyProtection="0"/>
    <xf numFmtId="0" fontId="17" fillId="12" borderId="0" applyNumberFormat="0" applyBorder="0" applyAlignment="0" applyProtection="0"/>
    <xf numFmtId="0" fontId="1" fillId="19" borderId="0" applyNumberFormat="0" applyBorder="0" applyAlignment="0" applyProtection="0"/>
    <xf numFmtId="0" fontId="11" fillId="6" borderId="5" applyNumberFormat="0" applyAlignment="0" applyProtection="0"/>
    <xf numFmtId="0" fontId="12" fillId="6" borderId="4" applyNumberFormat="0" applyAlignment="0" applyProtection="0"/>
    <xf numFmtId="0" fontId="14" fillId="7" borderId="7" applyNumberFormat="0" applyAlignment="0" applyProtection="0"/>
    <xf numFmtId="0" fontId="15" fillId="0" borderId="0" applyNumberFormat="0" applyFill="0" applyBorder="0" applyAlignment="0" applyProtection="0"/>
    <xf numFmtId="0" fontId="6" fillId="0" borderId="0" applyNumberFormat="0" applyFill="0" applyBorder="0" applyAlignment="0" applyProtection="0"/>
    <xf numFmtId="0" fontId="13" fillId="0" borderId="6" applyNumberFormat="0" applyFill="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6" fillId="0" borderId="0" applyNumberFormat="0" applyFill="0" applyBorder="0" applyAlignment="0" applyProtection="0"/>
    <xf numFmtId="0" fontId="1" fillId="23"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1" borderId="0" applyNumberFormat="0" applyBorder="0" applyAlignment="0" applyProtection="0"/>
    <xf numFmtId="0" fontId="1" fillId="11"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6" fillId="0" borderId="3"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17" fillId="25" borderId="0" applyNumberFormat="0" applyBorder="0" applyAlignment="0" applyProtection="0"/>
    <xf numFmtId="0" fontId="1" fillId="31" borderId="0" applyNumberFormat="0" applyBorder="0" applyAlignment="0" applyProtection="0"/>
    <xf numFmtId="0" fontId="17" fillId="13" borderId="0" applyNumberFormat="0" applyBorder="0" applyAlignment="0" applyProtection="0"/>
    <xf numFmtId="0" fontId="4" fillId="0" borderId="1"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15" borderId="0" applyNumberFormat="0" applyBorder="0" applyAlignment="0" applyProtection="0"/>
    <xf numFmtId="0" fontId="17" fillId="29"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7" borderId="0" applyNumberFormat="0" applyBorder="0" applyAlignment="0" applyProtection="0"/>
    <xf numFmtId="0" fontId="1" fillId="18"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5" fillId="0" borderId="2"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18" fillId="8" borderId="8" applyNumberFormat="0" applyFont="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8" fillId="3" borderId="0" applyNumberFormat="0" applyBorder="0" applyAlignment="0" applyProtection="0"/>
    <xf numFmtId="0" fontId="7" fillId="2" borderId="0" applyNumberFormat="0" applyBorder="0" applyAlignment="0" applyProtection="0"/>
    <xf numFmtId="0" fontId="6" fillId="0" borderId="0" applyNumberFormat="0" applyFill="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2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25" borderId="0" applyNumberFormat="0" applyBorder="0" applyAlignment="0" applyProtection="0"/>
    <xf numFmtId="0" fontId="5" fillId="0" borderId="2" applyNumberFormat="0" applyFill="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 fillId="0" borderId="2" applyNumberFormat="0" applyFill="0" applyAlignment="0" applyProtection="0"/>
    <xf numFmtId="0" fontId="17" fillId="2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4" fillId="7" borderId="7"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7" fillId="29" borderId="0" applyNumberFormat="0" applyBorder="0" applyAlignment="0" applyProtection="0"/>
    <xf numFmtId="0" fontId="1" fillId="27" borderId="0" applyNumberFormat="0" applyBorder="0" applyAlignment="0" applyProtection="0"/>
    <xf numFmtId="0" fontId="17" fillId="25" borderId="0" applyNumberFormat="0" applyBorder="0" applyAlignment="0" applyProtection="0"/>
    <xf numFmtId="0" fontId="1" fillId="23" borderId="0" applyNumberFormat="0" applyBorder="0" applyAlignment="0" applyProtection="0"/>
    <xf numFmtId="0" fontId="17" fillId="21" borderId="0" applyNumberFormat="0" applyBorder="0" applyAlignment="0" applyProtection="0"/>
    <xf numFmtId="0" fontId="1" fillId="19" borderId="0" applyNumberFormat="0" applyBorder="0" applyAlignment="0" applyProtection="0"/>
    <xf numFmtId="0" fontId="17" fillId="17" borderId="0" applyNumberFormat="0" applyBorder="0" applyAlignment="0" applyProtection="0"/>
    <xf numFmtId="0" fontId="1" fillId="15" borderId="0" applyNumberFormat="0" applyBorder="0" applyAlignment="0" applyProtection="0"/>
    <xf numFmtId="0" fontId="17" fillId="13" borderId="0" applyNumberFormat="0" applyBorder="0" applyAlignment="0" applyProtection="0"/>
    <xf numFmtId="0" fontId="1" fillId="11" borderId="0" applyNumberFormat="0" applyBorder="0" applyAlignment="0" applyProtection="0"/>
    <xf numFmtId="0" fontId="17" fillId="9" borderId="0" applyNumberFormat="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11" fillId="6" borderId="5" applyNumberFormat="0" applyAlignment="0" applyProtection="0"/>
    <xf numFmtId="0" fontId="9" fillId="4" borderId="0" applyNumberFormat="0" applyBorder="0" applyAlignment="0" applyProtection="0"/>
    <xf numFmtId="0" fontId="7" fillId="2" borderId="0" applyNumberFormat="0" applyBorder="0" applyAlignment="0" applyProtection="0"/>
    <xf numFmtId="0" fontId="6" fillId="0" borderId="3" applyNumberFormat="0" applyFill="0" applyAlignment="0" applyProtection="0"/>
    <xf numFmtId="0" fontId="4" fillId="0" borderId="1" applyNumberFormat="0" applyFill="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0" borderId="0" applyNumberFormat="0" applyBorder="0" applyAlignment="0" applyProtection="0"/>
    <xf numFmtId="0" fontId="17" fillId="28" borderId="0" applyNumberFormat="0" applyBorder="0" applyAlignment="0" applyProtection="0"/>
    <xf numFmtId="0" fontId="1" fillId="26" borderId="0" applyNumberFormat="0" applyBorder="0" applyAlignment="0" applyProtection="0"/>
    <xf numFmtId="0" fontId="17" fillId="24" borderId="0" applyNumberFormat="0" applyBorder="0" applyAlignment="0" applyProtection="0"/>
    <xf numFmtId="0" fontId="1" fillId="22" borderId="0" applyNumberFormat="0" applyBorder="0" applyAlignment="0" applyProtection="0"/>
    <xf numFmtId="0" fontId="17" fillId="20" borderId="0" applyNumberFormat="0" applyBorder="0" applyAlignment="0" applyProtection="0"/>
    <xf numFmtId="0" fontId="1" fillId="18" borderId="0" applyNumberFormat="0" applyBorder="0" applyAlignment="0" applyProtection="0"/>
    <xf numFmtId="0" fontId="17" fillId="16" borderId="0" applyNumberFormat="0" applyBorder="0" applyAlignment="0" applyProtection="0"/>
    <xf numFmtId="0" fontId="1" fillId="14" borderId="0" applyNumberFormat="0" applyBorder="0" applyAlignment="0" applyProtection="0"/>
    <xf numFmtId="0" fontId="17" fillId="12" borderId="0" applyNumberFormat="0" applyBorder="0" applyAlignment="0" applyProtection="0"/>
    <xf numFmtId="0" fontId="1" fillId="10" borderId="0" applyNumberFormat="0" applyBorder="0" applyAlignment="0" applyProtection="0"/>
    <xf numFmtId="0" fontId="16" fillId="0" borderId="0" applyNumberFormat="0" applyFill="0" applyBorder="0" applyAlignment="0" applyProtection="0"/>
    <xf numFmtId="0" fontId="14" fillId="7" borderId="7" applyNumberFormat="0" applyAlignment="0" applyProtection="0"/>
    <xf numFmtId="0" fontId="12" fillId="6" borderId="4" applyNumberFormat="0" applyAlignment="0" applyProtection="0"/>
    <xf numFmtId="0" fontId="10" fillId="5" borderId="4" applyNumberFormat="0" applyAlignment="0" applyProtection="0"/>
    <xf numFmtId="0" fontId="8" fillId="3" borderId="0" applyNumberFormat="0" applyBorder="0" applyAlignment="0" applyProtection="0"/>
    <xf numFmtId="0" fontId="6" fillId="0" borderId="0" applyNumberFormat="0" applyFill="0" applyBorder="0" applyAlignment="0" applyProtection="0"/>
    <xf numFmtId="0" fontId="5" fillId="0" borderId="2" applyNumberFormat="0" applyFill="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7" fillId="29" borderId="0" applyNumberFormat="0" applyBorder="0" applyAlignment="0" applyProtection="0"/>
    <xf numFmtId="0" fontId="1" fillId="27" borderId="0" applyNumberFormat="0" applyBorder="0" applyAlignment="0" applyProtection="0"/>
    <xf numFmtId="0" fontId="17" fillId="25" borderId="0" applyNumberFormat="0" applyBorder="0" applyAlignment="0" applyProtection="0"/>
    <xf numFmtId="0" fontId="1" fillId="23" borderId="0" applyNumberFormat="0" applyBorder="0" applyAlignment="0" applyProtection="0"/>
    <xf numFmtId="0" fontId="17" fillId="21" borderId="0" applyNumberFormat="0" applyBorder="0" applyAlignment="0" applyProtection="0"/>
    <xf numFmtId="0" fontId="1" fillId="19" borderId="0" applyNumberFormat="0" applyBorder="0" applyAlignment="0" applyProtection="0"/>
    <xf numFmtId="0" fontId="17" fillId="17" borderId="0" applyNumberFormat="0" applyBorder="0" applyAlignment="0" applyProtection="0"/>
    <xf numFmtId="0" fontId="1" fillId="15" borderId="0" applyNumberFormat="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10" fillId="5" borderId="4" applyNumberFormat="0" applyAlignment="0" applyProtection="0"/>
    <xf numFmtId="0" fontId="9" fillId="4" borderId="0" applyNumberFormat="0" applyBorder="0" applyAlignment="0" applyProtection="0"/>
    <xf numFmtId="0" fontId="7" fillId="2" borderId="0" applyNumberFormat="0" applyBorder="0" applyAlignment="0" applyProtection="0"/>
    <xf numFmtId="0" fontId="6" fillId="0" borderId="3" applyNumberFormat="0" applyFill="0" applyAlignment="0" applyProtection="0"/>
    <xf numFmtId="0" fontId="4" fillId="0" borderId="1" applyNumberFormat="0" applyFill="0" applyAlignment="0" applyProtection="0"/>
    <xf numFmtId="0" fontId="17" fillId="13"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0" borderId="0" applyNumberFormat="0" applyBorder="0" applyAlignment="0" applyProtection="0"/>
    <xf numFmtId="0" fontId="17" fillId="28" borderId="0" applyNumberFormat="0" applyBorder="0" applyAlignment="0" applyProtection="0"/>
    <xf numFmtId="0" fontId="1" fillId="26" borderId="0" applyNumberFormat="0" applyBorder="0" applyAlignment="0" applyProtection="0"/>
    <xf numFmtId="0" fontId="17" fillId="24" borderId="0" applyNumberFormat="0" applyBorder="0" applyAlignment="0" applyProtection="0"/>
    <xf numFmtId="0" fontId="1" fillId="22" borderId="0" applyNumberFormat="0" applyBorder="0" applyAlignment="0" applyProtection="0"/>
    <xf numFmtId="0" fontId="17" fillId="20" borderId="0" applyNumberFormat="0" applyBorder="0" applyAlignment="0" applyProtection="0"/>
    <xf numFmtId="0" fontId="1" fillId="18" borderId="0" applyNumberFormat="0" applyBorder="0" applyAlignment="0" applyProtection="0"/>
    <xf numFmtId="0" fontId="17" fillId="16" borderId="0" applyNumberFormat="0" applyBorder="0" applyAlignment="0" applyProtection="0"/>
    <xf numFmtId="0" fontId="1" fillId="14" borderId="0" applyNumberFormat="0" applyBorder="0" applyAlignment="0" applyProtection="0"/>
    <xf numFmtId="0" fontId="8" fillId="3" borderId="0" applyNumberFormat="0" applyBorder="0" applyAlignment="0" applyProtection="0"/>
    <xf numFmtId="0" fontId="6" fillId="0" borderId="0" applyNumberFormat="0" applyFill="0" applyBorder="0" applyAlignment="0" applyProtection="0"/>
    <xf numFmtId="0" fontId="5" fillId="0" borderId="2"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1" borderId="0" applyNumberFormat="0" applyBorder="0" applyAlignment="0" applyProtection="0"/>
    <xf numFmtId="0" fontId="17" fillId="29" borderId="0" applyNumberFormat="0" applyBorder="0" applyAlignment="0" applyProtection="0"/>
    <xf numFmtId="0" fontId="1" fillId="27" borderId="0" applyNumberFormat="0" applyBorder="0" applyAlignment="0" applyProtection="0"/>
    <xf numFmtId="0" fontId="17" fillId="25" borderId="0" applyNumberFormat="0" applyBorder="0" applyAlignment="0" applyProtection="0"/>
    <xf numFmtId="0" fontId="1" fillId="23" borderId="0" applyNumberFormat="0" applyBorder="0" applyAlignment="0" applyProtection="0"/>
    <xf numFmtId="0" fontId="17" fillId="21" borderId="0" applyNumberFormat="0" applyBorder="0" applyAlignment="0" applyProtection="0"/>
    <xf numFmtId="0" fontId="1" fillId="19" borderId="0" applyNumberFormat="0" applyBorder="0" applyAlignment="0" applyProtection="0"/>
    <xf numFmtId="0" fontId="17" fillId="17" borderId="0" applyNumberFormat="0" applyBorder="0" applyAlignment="0" applyProtection="0"/>
    <xf numFmtId="0" fontId="17" fillId="9" borderId="0" applyNumberFormat="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4" fillId="7" borderId="7" applyNumberFormat="0" applyAlignment="0" applyProtection="0"/>
    <xf numFmtId="0" fontId="13" fillId="0" borderId="6" applyNumberFormat="0" applyFill="0" applyAlignment="0" applyProtection="0"/>
    <xf numFmtId="0" fontId="12" fillId="6" borderId="4" applyNumberFormat="0" applyAlignment="0" applyProtection="0"/>
    <xf numFmtId="0" fontId="11" fillId="6" borderId="5" applyNumberFormat="0" applyAlignment="0" applyProtection="0"/>
    <xf numFmtId="0" fontId="9" fillId="4" borderId="0" applyNumberFormat="0" applyBorder="0" applyAlignment="0" applyProtection="0"/>
    <xf numFmtId="0" fontId="7" fillId="2" borderId="0" applyNumberFormat="0" applyBorder="0" applyAlignment="0" applyProtection="0"/>
    <xf numFmtId="0" fontId="6" fillId="0" borderId="3" applyNumberFormat="0" applyFill="0" applyAlignment="0" applyProtection="0"/>
    <xf numFmtId="0" fontId="4" fillId="0" borderId="1" applyNumberFormat="0" applyFill="0" applyAlignment="0" applyProtection="0"/>
    <xf numFmtId="0" fontId="1" fillId="15" borderId="0" applyNumberFormat="0" applyBorder="0" applyAlignment="0" applyProtection="0"/>
    <xf numFmtId="0" fontId="1" fillId="14" borderId="0" applyNumberFormat="0" applyBorder="0" applyAlignment="0" applyProtection="0"/>
    <xf numFmtId="0" fontId="17" fillId="13" borderId="0" applyNumberFormat="0" applyBorder="0" applyAlignment="0" applyProtection="0"/>
    <xf numFmtId="0" fontId="17"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 fillId="30" borderId="0" applyNumberFormat="0" applyBorder="0" applyAlignment="0" applyProtection="0"/>
    <xf numFmtId="0" fontId="17" fillId="28" borderId="0" applyNumberFormat="0" applyBorder="0" applyAlignment="0" applyProtection="0"/>
    <xf numFmtId="0" fontId="1" fillId="26" borderId="0" applyNumberFormat="0" applyBorder="0" applyAlignment="0" applyProtection="0"/>
    <xf numFmtId="0" fontId="17" fillId="24" borderId="0" applyNumberFormat="0" applyBorder="0" applyAlignment="0" applyProtection="0"/>
    <xf numFmtId="0" fontId="1" fillId="22" borderId="0" applyNumberFormat="0" applyBorder="0" applyAlignment="0" applyProtection="0"/>
    <xf numFmtId="0" fontId="17" fillId="20" borderId="0" applyNumberFormat="0" applyBorder="0" applyAlignment="0" applyProtection="0"/>
    <xf numFmtId="0" fontId="1" fillId="18" borderId="0" applyNumberFormat="0" applyBorder="0" applyAlignment="0" applyProtection="0"/>
    <xf numFmtId="0" fontId="17" fillId="16" borderId="0" applyNumberFormat="0" applyBorder="0" applyAlignment="0" applyProtection="0"/>
    <xf numFmtId="0" fontId="10" fillId="5" borderId="4" applyNumberFormat="0" applyAlignment="0" applyProtection="0"/>
    <xf numFmtId="0" fontId="8" fillId="3" borderId="0" applyNumberFormat="0" applyBorder="0" applyAlignment="0" applyProtection="0"/>
    <xf numFmtId="0" fontId="6" fillId="0" borderId="0" applyNumberFormat="0" applyFill="0" applyBorder="0" applyAlignment="0" applyProtection="0"/>
    <xf numFmtId="0" fontId="5" fillId="0" borderId="2" applyNumberFormat="0" applyFill="0" applyAlignment="0" applyProtection="0"/>
    <xf numFmtId="0" fontId="3" fillId="0" borderId="0" applyNumberFormat="0" applyFill="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8" borderId="8" applyNumberFormat="0" applyFont="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8" fillId="8" borderId="8" applyNumberFormat="0" applyFont="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13"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13"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21" fillId="0" borderId="21" applyNumberFormat="0" applyFill="0" applyAlignment="0" applyProtection="0"/>
    <xf numFmtId="0" fontId="2" fillId="8" borderId="8" applyNumberFormat="0" applyFont="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 fillId="36"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36" borderId="0" applyNumberFormat="0" applyFont="0" applyFill="0" applyBorder="0" applyAlignment="0" applyProtection="0"/>
  </cellStyleXfs>
  <cellXfs count="591">
    <xf numFmtId="0" fontId="0" fillId="0" borderId="0" xfId="0"/>
    <xf numFmtId="0" fontId="25" fillId="35" borderId="41" xfId="0" applyFont="1" applyFill="1" applyBorder="1" applyAlignment="1">
      <alignment horizontal="center" vertical="center"/>
    </xf>
    <xf numFmtId="0" fontId="28" fillId="0" borderId="35"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8" fillId="0" borderId="0" xfId="0" applyFont="1" applyFill="1" applyBorder="1" applyAlignment="1">
      <alignment horizontal="center" wrapText="1"/>
    </xf>
    <xf numFmtId="0" fontId="25" fillId="0" borderId="0" xfId="0" applyFont="1" applyAlignment="1">
      <alignment vertical="center"/>
    </xf>
    <xf numFmtId="1" fontId="28" fillId="0" borderId="0" xfId="0" applyNumberFormat="1" applyFont="1" applyFill="1" applyBorder="1" applyAlignment="1">
      <alignment horizontal="center" vertical="center" wrapText="1"/>
    </xf>
    <xf numFmtId="0" fontId="28" fillId="0" borderId="0" xfId="0" applyFont="1" applyFill="1" applyBorder="1" applyAlignment="1">
      <alignment horizontal="center" vertical="top" wrapText="1"/>
    </xf>
    <xf numFmtId="0" fontId="29" fillId="0" borderId="0" xfId="0" applyFont="1" applyFill="1" applyBorder="1" applyAlignment="1">
      <alignment horizontal="left" vertical="center"/>
    </xf>
    <xf numFmtId="0" fontId="29" fillId="0" borderId="0" xfId="0" applyFont="1" applyFill="1" applyAlignment="1">
      <alignment horizontal="left" vertical="center"/>
    </xf>
    <xf numFmtId="0" fontId="25" fillId="0" borderId="0" xfId="0" applyFont="1" applyFill="1"/>
    <xf numFmtId="0" fontId="28" fillId="0" borderId="10" xfId="0" applyFont="1" applyFill="1" applyBorder="1" applyAlignment="1">
      <alignment horizontal="center"/>
    </xf>
    <xf numFmtId="0" fontId="28" fillId="0" borderId="0" xfId="0" applyFont="1" applyFill="1" applyAlignment="1">
      <alignment horizontal="left" vertical="center"/>
    </xf>
    <xf numFmtId="0" fontId="29" fillId="0" borderId="0" xfId="0" applyFont="1" applyFill="1"/>
    <xf numFmtId="0" fontId="28" fillId="0" borderId="0" xfId="0" applyFont="1" applyFill="1" applyBorder="1" applyAlignment="1">
      <alignment horizontal="left" vertical="center"/>
    </xf>
    <xf numFmtId="0" fontId="25" fillId="0" borderId="0" xfId="0" applyFont="1" applyFill="1" applyAlignment="1">
      <alignment horizontal="left" vertical="center"/>
    </xf>
    <xf numFmtId="0" fontId="28" fillId="0" borderId="0" xfId="0" applyFont="1" applyFill="1"/>
    <xf numFmtId="0" fontId="26" fillId="0" borderId="0" xfId="0" applyFont="1" applyFill="1"/>
    <xf numFmtId="0" fontId="28" fillId="0" borderId="0" xfId="0" applyFont="1" applyFill="1" applyBorder="1"/>
    <xf numFmtId="0" fontId="28" fillId="0" borderId="10" xfId="0" applyFont="1" applyFill="1" applyBorder="1" applyAlignment="1">
      <alignment horizontal="center" vertical="center"/>
    </xf>
    <xf numFmtId="0" fontId="28" fillId="0" borderId="35" xfId="0" quotePrefix="1" applyFont="1" applyFill="1" applyBorder="1" applyAlignment="1">
      <alignment horizontal="left"/>
    </xf>
    <xf numFmtId="0" fontId="27" fillId="0" borderId="35" xfId="0" quotePrefix="1" applyFont="1" applyFill="1" applyBorder="1" applyAlignment="1">
      <alignment horizontal="left"/>
    </xf>
    <xf numFmtId="0" fontId="28" fillId="0" borderId="35" xfId="0" applyFont="1" applyFill="1" applyBorder="1" applyAlignment="1">
      <alignment horizontal="left" indent="1"/>
    </xf>
    <xf numFmtId="0" fontId="28" fillId="0" borderId="35" xfId="0" applyFont="1" applyFill="1" applyBorder="1" applyAlignment="1">
      <alignment horizontal="left" indent="2"/>
    </xf>
    <xf numFmtId="0" fontId="28" fillId="0" borderId="35" xfId="0" applyFont="1" applyFill="1" applyBorder="1" applyAlignment="1">
      <alignment horizontal="left" indent="3"/>
    </xf>
    <xf numFmtId="0" fontId="28" fillId="0" borderId="35" xfId="0" quotePrefix="1" applyFont="1" applyFill="1" applyBorder="1" applyAlignment="1">
      <alignment horizontal="center" vertical="center" wrapText="1"/>
    </xf>
    <xf numFmtId="0" fontId="28" fillId="0" borderId="35" xfId="0" applyFont="1" applyFill="1" applyBorder="1" applyAlignment="1">
      <alignment horizontal="center" vertical="center"/>
    </xf>
    <xf numFmtId="0" fontId="28" fillId="0" borderId="35" xfId="0" applyFont="1" applyFill="1" applyBorder="1" applyAlignment="1">
      <alignment horizontal="left" vertical="center" indent="2"/>
    </xf>
    <xf numFmtId="0" fontId="28" fillId="0" borderId="35" xfId="0" applyFont="1" applyFill="1" applyBorder="1" applyAlignment="1">
      <alignment horizontal="left" wrapText="1" indent="2"/>
    </xf>
    <xf numFmtId="0" fontId="28" fillId="0" borderId="35" xfId="0" applyFont="1" applyFill="1" applyBorder="1" applyAlignment="1">
      <alignment horizontal="left" wrapText="1" indent="1"/>
    </xf>
    <xf numFmtId="0" fontId="28" fillId="0" borderId="35" xfId="0" quotePrefix="1" applyFont="1" applyFill="1" applyBorder="1" applyAlignment="1">
      <alignment horizontal="center" vertical="center"/>
    </xf>
    <xf numFmtId="0" fontId="28" fillId="0" borderId="10" xfId="0" applyFont="1" applyFill="1" applyBorder="1" applyAlignment="1">
      <alignment horizontal="center" vertical="top" wrapText="1"/>
    </xf>
    <xf numFmtId="0" fontId="29" fillId="0" borderId="0" xfId="0" applyFont="1" applyFill="1" applyAlignment="1">
      <alignment vertical="center"/>
    </xf>
    <xf numFmtId="0" fontId="25" fillId="0" borderId="0" xfId="0" applyFont="1" applyFill="1" applyBorder="1"/>
    <xf numFmtId="0" fontId="29" fillId="0" borderId="0" xfId="0" applyFont="1" applyFill="1" applyAlignment="1">
      <alignment wrapText="1"/>
    </xf>
    <xf numFmtId="0" fontId="29" fillId="0" borderId="0" xfId="0" applyFont="1" applyFill="1" applyBorder="1" applyAlignment="1">
      <alignment horizontal="left" vertical="center" wrapText="1"/>
    </xf>
    <xf numFmtId="0" fontId="25" fillId="0" borderId="0" xfId="0" applyFont="1" applyFill="1" applyAlignment="1">
      <alignment horizontal="center"/>
    </xf>
    <xf numFmtId="0" fontId="28" fillId="0" borderId="0" xfId="0" applyFont="1" applyFill="1" applyAlignment="1"/>
    <xf numFmtId="0" fontId="25" fillId="0" borderId="0" xfId="0" applyFont="1" applyFill="1" applyBorder="1" applyAlignment="1">
      <alignment horizontal="center"/>
    </xf>
    <xf numFmtId="0" fontId="25" fillId="0" borderId="19" xfId="0" applyFont="1" applyFill="1" applyBorder="1"/>
    <xf numFmtId="0" fontId="32" fillId="0" borderId="0" xfId="0" applyFont="1" applyFill="1"/>
    <xf numFmtId="0" fontId="28" fillId="0" borderId="35" xfId="0" quotePrefix="1" applyFont="1" applyFill="1" applyBorder="1" applyAlignment="1">
      <alignment horizontal="center" vertical="top" wrapText="1"/>
    </xf>
    <xf numFmtId="0" fontId="28" fillId="0" borderId="35" xfId="0" applyFont="1" applyFill="1" applyBorder="1" applyAlignment="1">
      <alignment horizontal="left" vertical="center" wrapText="1" indent="1"/>
    </xf>
    <xf numFmtId="0" fontId="28" fillId="0" borderId="35" xfId="0" applyFont="1" applyFill="1" applyBorder="1" applyAlignment="1">
      <alignment horizontal="left" vertical="center" indent="1"/>
    </xf>
    <xf numFmtId="0" fontId="28" fillId="0" borderId="0" xfId="0" applyFont="1" applyFill="1" applyAlignment="1">
      <alignment horizontal="center"/>
    </xf>
    <xf numFmtId="0" fontId="26" fillId="0" borderId="0" xfId="0" applyFont="1" applyFill="1" applyAlignment="1">
      <alignment horizontal="center"/>
    </xf>
    <xf numFmtId="0" fontId="28" fillId="0" borderId="0" xfId="0" applyFont="1" applyFill="1" applyBorder="1" applyAlignment="1">
      <alignment horizontal="center"/>
    </xf>
    <xf numFmtId="0" fontId="28" fillId="0" borderId="0" xfId="0" applyNumberFormat="1" applyFont="1" applyFill="1" applyBorder="1"/>
    <xf numFmtId="0" fontId="28" fillId="0" borderId="0" xfId="0" applyFont="1" applyFill="1" applyAlignment="1">
      <alignment vertical="top" wrapText="1"/>
    </xf>
    <xf numFmtId="0" fontId="29" fillId="0" borderId="0" xfId="0" applyFont="1" applyFill="1" applyBorder="1"/>
    <xf numFmtId="0" fontId="28" fillId="0" borderId="33" xfId="0" quotePrefix="1" applyFont="1" applyFill="1" applyBorder="1" applyAlignment="1">
      <alignment horizontal="center" wrapText="1"/>
    </xf>
    <xf numFmtId="0" fontId="28" fillId="0" borderId="0" xfId="0" quotePrefix="1" applyFont="1" applyFill="1" applyBorder="1" applyAlignment="1">
      <alignment horizontal="center" wrapText="1"/>
    </xf>
    <xf numFmtId="0" fontId="28" fillId="0" borderId="0" xfId="0" quotePrefix="1" applyFont="1" applyFill="1" applyBorder="1" applyAlignment="1">
      <alignment horizontal="center" vertical="center" wrapText="1"/>
    </xf>
    <xf numFmtId="0" fontId="28" fillId="0" borderId="35" xfId="0" quotePrefix="1" applyFont="1" applyFill="1" applyBorder="1" applyAlignment="1">
      <alignment horizontal="center" wrapText="1"/>
    </xf>
    <xf numFmtId="0" fontId="28" fillId="0" borderId="35" xfId="0" applyFont="1" applyFill="1" applyBorder="1" applyAlignment="1">
      <alignment horizontal="left" vertical="center"/>
    </xf>
    <xf numFmtId="0" fontId="28" fillId="0" borderId="35" xfId="0" quotePrefix="1" applyFont="1" applyFill="1" applyBorder="1" applyAlignment="1">
      <alignment horizontal="left" vertical="center"/>
    </xf>
    <xf numFmtId="0" fontId="28" fillId="0" borderId="0" xfId="0" applyFont="1" applyFill="1" applyBorder="1" applyAlignment="1">
      <alignment horizontal="center" vertical="center"/>
    </xf>
    <xf numFmtId="0" fontId="34" fillId="0" borderId="0" xfId="0" applyFont="1" applyFill="1" applyAlignment="1">
      <alignment horizontal="left" vertical="center"/>
    </xf>
    <xf numFmtId="0" fontId="26" fillId="0" borderId="0" xfId="0" applyFont="1" applyFill="1" applyAlignment="1">
      <alignment horizontal="left" vertical="center"/>
    </xf>
    <xf numFmtId="0" fontId="28" fillId="0" borderId="35" xfId="0" quotePrefix="1" applyFont="1" applyFill="1" applyBorder="1" applyAlignment="1">
      <alignment horizontal="center"/>
    </xf>
    <xf numFmtId="0" fontId="28" fillId="0" borderId="0" xfId="0" quotePrefix="1" applyFont="1" applyFill="1" applyBorder="1" applyAlignment="1">
      <alignment horizontal="center"/>
    </xf>
    <xf numFmtId="0" fontId="28" fillId="0" borderId="0" xfId="0" applyFont="1" applyFill="1" applyAlignment="1">
      <alignment horizontal="center" vertical="center"/>
    </xf>
    <xf numFmtId="0" fontId="25" fillId="0" borderId="35"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5" fillId="0" borderId="35" xfId="0" applyFont="1" applyFill="1" applyBorder="1" applyAlignment="1">
      <alignment horizontal="center" vertical="center"/>
    </xf>
    <xf numFmtId="0" fontId="28" fillId="0" borderId="35" xfId="0" quotePrefix="1" applyFont="1" applyFill="1" applyBorder="1" applyAlignment="1">
      <alignment horizontal="center" vertical="center"/>
    </xf>
    <xf numFmtId="0" fontId="29" fillId="0" borderId="0" xfId="0" applyNumberFormat="1" applyFont="1" applyFill="1" applyBorder="1" applyAlignment="1">
      <alignment horizontal="center" vertical="center" wrapText="1"/>
    </xf>
    <xf numFmtId="0" fontId="29" fillId="0" borderId="0" xfId="0" applyFont="1" applyFill="1" applyAlignment="1">
      <alignment horizontal="center" vertical="center" wrapText="1"/>
    </xf>
    <xf numFmtId="0" fontId="25" fillId="0" borderId="35" xfId="0" applyFont="1" applyFill="1" applyBorder="1"/>
    <xf numFmtId="0" fontId="28" fillId="0" borderId="0" xfId="0" applyFont="1" applyFill="1" applyAlignment="1">
      <alignment horizontal="center" vertical="center" wrapText="1"/>
    </xf>
    <xf numFmtId="0" fontId="25" fillId="0" borderId="0" xfId="0" applyFont="1" applyFill="1" applyAlignment="1">
      <alignment horizontal="center" vertical="center" wrapText="1"/>
    </xf>
    <xf numFmtId="0" fontId="28" fillId="0" borderId="0" xfId="0" applyFont="1" applyFill="1" applyAlignment="1">
      <alignment vertical="center"/>
    </xf>
    <xf numFmtId="0" fontId="25" fillId="0" borderId="0" xfId="0" applyFont="1" applyFill="1" applyAlignment="1">
      <alignment vertical="center"/>
    </xf>
    <xf numFmtId="0" fontId="25" fillId="0" borderId="0" xfId="0" applyFont="1" applyFill="1" applyAlignment="1">
      <alignment horizontal="center" vertical="center"/>
    </xf>
    <xf numFmtId="0" fontId="28" fillId="0" borderId="10" xfId="0" applyFont="1" applyFill="1" applyBorder="1"/>
    <xf numFmtId="0" fontId="28" fillId="0" borderId="10" xfId="0" applyFont="1" applyFill="1" applyBorder="1" applyAlignment="1">
      <alignment horizontal="center" wrapText="1"/>
    </xf>
    <xf numFmtId="0" fontId="28" fillId="0" borderId="0" xfId="0" applyFont="1" applyFill="1" applyBorder="1" applyAlignment="1"/>
    <xf numFmtId="0" fontId="28" fillId="0" borderId="33" xfId="0" quotePrefix="1" applyFont="1" applyFill="1" applyBorder="1" applyAlignment="1">
      <alignment horizontal="center" vertical="center" wrapText="1"/>
    </xf>
    <xf numFmtId="0" fontId="28" fillId="0" borderId="10" xfId="0" applyFont="1" applyFill="1" applyBorder="1" applyAlignment="1">
      <alignment horizontal="left" indent="1"/>
    </xf>
    <xf numFmtId="0" fontId="28" fillId="0" borderId="0" xfId="0" applyFont="1" applyFill="1" applyAlignment="1">
      <alignment wrapText="1"/>
    </xf>
    <xf numFmtId="0" fontId="28" fillId="0" borderId="0" xfId="0" applyFont="1" applyFill="1" applyBorder="1" applyAlignment="1">
      <alignment horizontal="left"/>
    </xf>
    <xf numFmtId="0" fontId="28" fillId="0" borderId="35" xfId="0" applyFont="1" applyFill="1" applyBorder="1" applyAlignment="1"/>
    <xf numFmtId="0" fontId="28" fillId="0" borderId="0" xfId="0" applyFont="1" applyFill="1" applyAlignment="1">
      <alignment horizontal="left"/>
    </xf>
    <xf numFmtId="0" fontId="28" fillId="0" borderId="35" xfId="0" applyFont="1" applyFill="1" applyBorder="1" applyAlignment="1">
      <alignment vertical="center"/>
    </xf>
    <xf numFmtId="0" fontId="27" fillId="0" borderId="0" xfId="0" applyFont="1" applyFill="1" applyAlignment="1">
      <alignment vertical="top"/>
    </xf>
    <xf numFmtId="0" fontId="27" fillId="0" borderId="0" xfId="0" applyFont="1" applyFill="1"/>
    <xf numFmtId="0" fontId="27" fillId="0" borderId="35" xfId="0" quotePrefix="1" applyFont="1" applyFill="1" applyBorder="1" applyAlignment="1">
      <alignment horizontal="center"/>
    </xf>
    <xf numFmtId="0" fontId="28" fillId="0" borderId="35" xfId="0" applyFont="1" applyFill="1" applyBorder="1" applyAlignment="1">
      <alignment horizontal="left"/>
    </xf>
    <xf numFmtId="0" fontId="27" fillId="0" borderId="35" xfId="0" applyFont="1" applyFill="1" applyBorder="1" applyAlignment="1">
      <alignment horizontal="left" indent="1"/>
    </xf>
    <xf numFmtId="0" fontId="27" fillId="0" borderId="0" xfId="0" applyFont="1" applyFill="1" applyBorder="1" applyAlignment="1">
      <alignment horizontal="left"/>
    </xf>
    <xf numFmtId="0" fontId="27" fillId="0" borderId="0" xfId="0" applyFont="1" applyFill="1" applyAlignment="1">
      <alignment vertical="top" wrapText="1"/>
    </xf>
    <xf numFmtId="0" fontId="25" fillId="0" borderId="0" xfId="0" applyFont="1" applyFill="1" applyAlignment="1">
      <alignment horizontal="left"/>
    </xf>
    <xf numFmtId="0" fontId="28" fillId="0" borderId="0" xfId="0" applyFont="1" applyFill="1" applyAlignment="1">
      <alignment horizontal="center" wrapText="1"/>
    </xf>
    <xf numFmtId="0" fontId="32" fillId="0" borderId="0" xfId="0" applyFont="1" applyFill="1" applyBorder="1" applyAlignment="1">
      <alignment horizontal="left" vertical="center"/>
    </xf>
    <xf numFmtId="0" fontId="28" fillId="0" borderId="10" xfId="0" applyFont="1" applyFill="1" applyBorder="1" applyAlignment="1">
      <alignment vertical="center"/>
    </xf>
    <xf numFmtId="0" fontId="28" fillId="0" borderId="0" xfId="0" applyFont="1" applyFill="1" applyBorder="1" applyAlignment="1" applyProtection="1">
      <alignment horizontal="left"/>
    </xf>
    <xf numFmtId="0" fontId="29" fillId="0" borderId="0" xfId="0" applyFont="1" applyFill="1" applyAlignment="1">
      <alignment horizontal="left"/>
    </xf>
    <xf numFmtId="0" fontId="27" fillId="0" borderId="0" xfId="0" applyFont="1" applyFill="1" applyAlignment="1">
      <alignment horizontal="left" vertical="center"/>
    </xf>
    <xf numFmtId="0" fontId="26" fillId="0" borderId="0" xfId="0" applyFont="1" applyFill="1" applyAlignment="1">
      <alignment horizontal="center" vertical="center"/>
    </xf>
    <xf numFmtId="0" fontId="26" fillId="0" borderId="0" xfId="0" applyFont="1" applyFill="1" applyBorder="1" applyAlignment="1">
      <alignment horizontal="center" vertical="center"/>
    </xf>
    <xf numFmtId="0" fontId="28" fillId="0" borderId="35" xfId="0" applyFont="1" applyFill="1" applyBorder="1" applyAlignment="1" applyProtection="1">
      <alignment horizontal="center" vertical="center" wrapText="1"/>
    </xf>
    <xf numFmtId="0" fontId="25" fillId="0" borderId="35" xfId="0" quotePrefix="1" applyFont="1" applyFill="1" applyBorder="1" applyAlignment="1">
      <alignment horizontal="center" vertical="center" wrapText="1"/>
    </xf>
    <xf numFmtId="0" fontId="27" fillId="0" borderId="0" xfId="0" applyFont="1" applyFill="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Fill="1" applyAlignment="1">
      <alignment horizontal="center" wrapText="1"/>
    </xf>
    <xf numFmtId="0" fontId="29" fillId="0" borderId="0" xfId="0" applyFont="1" applyFill="1" applyAlignment="1">
      <alignment horizontal="left" vertical="center" wrapText="1"/>
    </xf>
    <xf numFmtId="0" fontId="34" fillId="0" borderId="0" xfId="0" applyFont="1" applyFill="1" applyAlignment="1">
      <alignment horizontal="left" vertical="center" wrapText="1"/>
    </xf>
    <xf numFmtId="0" fontId="28" fillId="0" borderId="10" xfId="0" applyFont="1" applyFill="1" applyBorder="1" applyAlignment="1" applyProtection="1">
      <alignment horizontal="center" vertical="center" wrapText="1"/>
    </xf>
    <xf numFmtId="0" fontId="28" fillId="0" borderId="32" xfId="0" applyFont="1" applyFill="1" applyBorder="1" applyAlignment="1" applyProtection="1">
      <alignment horizontal="center" vertical="center" wrapText="1"/>
    </xf>
    <xf numFmtId="0" fontId="27" fillId="0" borderId="10" xfId="0" applyFont="1" applyFill="1" applyBorder="1" applyAlignment="1">
      <alignment horizontal="center" vertical="center" wrapText="1"/>
    </xf>
    <xf numFmtId="0" fontId="28" fillId="0" borderId="35" xfId="0" quotePrefix="1" applyFont="1" applyFill="1" applyBorder="1" applyAlignment="1" applyProtection="1">
      <alignment horizontal="center" vertical="center" wrapText="1"/>
    </xf>
    <xf numFmtId="0" fontId="28" fillId="0" borderId="0" xfId="0" applyFont="1" applyFill="1" applyBorder="1" applyAlignment="1" applyProtection="1">
      <alignment horizontal="center" vertical="center" wrapText="1"/>
    </xf>
    <xf numFmtId="0" fontId="28" fillId="0" borderId="0" xfId="0" quotePrefix="1" applyFont="1" applyFill="1" applyBorder="1" applyAlignment="1" applyProtection="1">
      <alignment horizontal="center" vertical="center" wrapText="1"/>
    </xf>
    <xf numFmtId="0" fontId="25" fillId="0" borderId="0" xfId="0" applyFont="1" applyFill="1" applyAlignment="1">
      <alignment wrapText="1"/>
    </xf>
    <xf numFmtId="0" fontId="28" fillId="0" borderId="0" xfId="0" applyFont="1" applyFill="1" applyBorder="1" applyAlignment="1">
      <alignment horizontal="left" vertical="center" wrapText="1"/>
    </xf>
    <xf numFmtId="0" fontId="25" fillId="0" borderId="35" xfId="0" applyFont="1" applyFill="1" applyBorder="1" applyAlignment="1">
      <alignment horizontal="center"/>
    </xf>
    <xf numFmtId="0" fontId="25" fillId="0" borderId="35" xfId="0" quotePrefix="1" applyFont="1" applyFill="1" applyBorder="1" applyAlignment="1">
      <alignment horizontal="center"/>
    </xf>
    <xf numFmtId="0" fontId="31" fillId="0" borderId="0" xfId="0" applyFont="1" applyFill="1" applyAlignment="1">
      <alignment horizontal="left" vertical="center"/>
    </xf>
    <xf numFmtId="0" fontId="28" fillId="0" borderId="29" xfId="0" quotePrefix="1" applyFont="1" applyFill="1" applyBorder="1" applyAlignment="1">
      <alignment horizontal="center" vertical="top" wrapText="1"/>
    </xf>
    <xf numFmtId="0" fontId="36" fillId="0" borderId="0" xfId="0" applyFont="1" applyFill="1"/>
    <xf numFmtId="0" fontId="32" fillId="0" borderId="0" xfId="0" applyFont="1" applyFill="1" applyAlignment="1">
      <alignment horizontal="left" vertical="center"/>
    </xf>
    <xf numFmtId="0" fontId="34" fillId="0" borderId="0" xfId="0" applyFont="1" applyFill="1"/>
    <xf numFmtId="0" fontId="26" fillId="0" borderId="0" xfId="0" applyFont="1" applyFill="1" applyBorder="1" applyAlignment="1">
      <alignment horizontal="left" vertical="center"/>
    </xf>
    <xf numFmtId="0" fontId="25" fillId="0" borderId="0" xfId="0" quotePrefix="1" applyFont="1" applyFill="1" applyBorder="1" applyAlignment="1">
      <alignment horizontal="center" vertical="center" wrapText="1"/>
    </xf>
    <xf numFmtId="0" fontId="27" fillId="0" borderId="0" xfId="0" applyFont="1" applyFill="1" applyAlignment="1">
      <alignment horizontal="center"/>
    </xf>
    <xf numFmtId="0" fontId="26" fillId="0" borderId="0" xfId="0" applyFont="1" applyFill="1" applyAlignment="1">
      <alignment horizontal="left"/>
    </xf>
    <xf numFmtId="0" fontId="26" fillId="0" borderId="0" xfId="0" applyFont="1" applyFill="1" applyAlignment="1">
      <alignment horizontal="center" vertical="center" wrapText="1"/>
    </xf>
    <xf numFmtId="0" fontId="33" fillId="35" borderId="23" xfId="0" applyFont="1" applyFill="1" applyBorder="1" applyAlignment="1">
      <alignment horizontal="center" vertical="center"/>
    </xf>
    <xf numFmtId="0" fontId="33" fillId="35" borderId="31" xfId="0" applyFont="1" applyFill="1" applyBorder="1" applyAlignment="1">
      <alignment horizontal="center" vertical="center"/>
    </xf>
    <xf numFmtId="0" fontId="25" fillId="35" borderId="23" xfId="0" applyFont="1" applyFill="1" applyBorder="1" applyAlignment="1">
      <alignment horizontal="center" vertical="center"/>
    </xf>
    <xf numFmtId="0" fontId="25" fillId="35" borderId="10" xfId="0" applyFont="1" applyFill="1" applyBorder="1" applyAlignment="1">
      <alignment horizontal="center" vertical="center"/>
    </xf>
    <xf numFmtId="0" fontId="28" fillId="0" borderId="15" xfId="0" applyFont="1" applyFill="1" applyBorder="1" applyAlignment="1">
      <alignment horizontal="center" vertical="center" wrapText="1"/>
    </xf>
    <xf numFmtId="0" fontId="28" fillId="0" borderId="28" xfId="0" applyFont="1" applyFill="1" applyBorder="1" applyAlignment="1" applyProtection="1">
      <alignment horizontal="center" vertical="center" wrapText="1"/>
    </xf>
    <xf numFmtId="0" fontId="28" fillId="0" borderId="28" xfId="0" applyFont="1" applyFill="1" applyBorder="1" applyAlignment="1">
      <alignment horizontal="center" vertical="center" wrapText="1"/>
    </xf>
    <xf numFmtId="0" fontId="28" fillId="0" borderId="0" xfId="0" applyFont="1" applyFill="1" applyBorder="1" applyAlignment="1">
      <alignment vertical="center"/>
    </xf>
    <xf numFmtId="0" fontId="28" fillId="0" borderId="0" xfId="0" applyNumberFormat="1" applyFont="1" applyFill="1" applyBorder="1" applyAlignment="1">
      <alignment vertical="top"/>
    </xf>
    <xf numFmtId="0" fontId="28" fillId="0" borderId="0" xfId="0" applyNumberFormat="1" applyFont="1" applyFill="1" applyBorder="1" applyAlignment="1">
      <alignment vertical="top" wrapText="1"/>
    </xf>
    <xf numFmtId="0" fontId="28" fillId="0" borderId="0" xfId="0" applyNumberFormat="1" applyFont="1" applyFill="1" applyBorder="1" applyAlignment="1">
      <alignment horizontal="left" vertical="top" wrapText="1"/>
    </xf>
    <xf numFmtId="0" fontId="27" fillId="0" borderId="0" xfId="0" applyFont="1" applyFill="1" applyBorder="1" applyProtection="1"/>
    <xf numFmtId="1" fontId="27" fillId="0" borderId="0" xfId="0" applyNumberFormat="1" applyFont="1" applyFill="1" applyBorder="1" applyAlignment="1" applyProtection="1">
      <alignment horizontal="left"/>
      <protection locked="0"/>
    </xf>
    <xf numFmtId="0" fontId="27" fillId="0" borderId="0" xfId="0" applyFont="1" applyFill="1" applyBorder="1" applyAlignment="1" applyProtection="1">
      <alignment horizontal="left"/>
    </xf>
    <xf numFmtId="0" fontId="25" fillId="0" borderId="28" xfId="0" applyFont="1" applyFill="1" applyBorder="1" applyAlignment="1">
      <alignment horizontal="center" vertical="center" wrapText="1"/>
    </xf>
    <xf numFmtId="0" fontId="28" fillId="0" borderId="41" xfId="0" applyFont="1" applyFill="1" applyBorder="1" applyAlignment="1" applyProtection="1">
      <alignment horizontal="center" vertical="center" wrapText="1"/>
    </xf>
    <xf numFmtId="0" fontId="28" fillId="0" borderId="41" xfId="0" applyFont="1" applyFill="1" applyBorder="1" applyAlignment="1">
      <alignment horizontal="center" vertical="center" wrapText="1"/>
    </xf>
    <xf numFmtId="0" fontId="28" fillId="0" borderId="41" xfId="0" applyFont="1" applyFill="1" applyBorder="1" applyAlignment="1">
      <alignment horizontal="center" wrapText="1"/>
    </xf>
    <xf numFmtId="0" fontId="25" fillId="0" borderId="41" xfId="0" applyFont="1" applyFill="1" applyBorder="1" applyAlignment="1">
      <alignment horizontal="center" vertical="center" wrapText="1"/>
    </xf>
    <xf numFmtId="0" fontId="38" fillId="0" borderId="0" xfId="0" applyFont="1" applyFill="1" applyAlignment="1">
      <alignment horizontal="center" vertical="center"/>
    </xf>
    <xf numFmtId="0" fontId="38" fillId="0" borderId="0" xfId="0" applyFont="1" applyFill="1" applyAlignment="1">
      <alignment horizontal="center" vertical="center" wrapText="1"/>
    </xf>
    <xf numFmtId="0" fontId="27" fillId="0" borderId="0" xfId="0" applyFont="1" applyFill="1" applyAlignment="1">
      <alignment horizontal="left" wrapText="1"/>
    </xf>
    <xf numFmtId="0" fontId="27" fillId="0" borderId="0" xfId="0" applyFont="1" applyFill="1" applyAlignment="1">
      <alignment vertical="center"/>
    </xf>
    <xf numFmtId="0" fontId="28" fillId="0" borderId="41" xfId="0" applyFont="1" applyFill="1" applyBorder="1" applyAlignment="1">
      <alignment vertical="center" wrapText="1"/>
    </xf>
    <xf numFmtId="0" fontId="25" fillId="0" borderId="35" xfId="0" applyFont="1" applyFill="1" applyBorder="1" applyAlignment="1">
      <alignment horizontal="left"/>
    </xf>
    <xf numFmtId="0" fontId="28" fillId="0" borderId="10" xfId="0" applyFont="1" applyFill="1" applyBorder="1" applyAlignment="1">
      <alignment horizontal="center" vertical="center" wrapText="1"/>
    </xf>
    <xf numFmtId="0" fontId="25" fillId="0" borderId="41" xfId="0" quotePrefix="1" applyFont="1" applyFill="1" applyBorder="1" applyAlignment="1">
      <alignment horizontal="center" vertical="center" wrapText="1"/>
    </xf>
    <xf numFmtId="0" fontId="28" fillId="0" borderId="41" xfId="0" quotePrefix="1" applyFont="1" applyFill="1" applyBorder="1" applyAlignment="1" applyProtection="1">
      <alignment horizontal="center" vertical="center" wrapText="1"/>
    </xf>
    <xf numFmtId="0" fontId="28" fillId="0" borderId="41" xfId="0" quotePrefix="1" applyFont="1" applyFill="1" applyBorder="1" applyAlignment="1">
      <alignment horizontal="center" vertical="center" wrapText="1"/>
    </xf>
    <xf numFmtId="0" fontId="25" fillId="0" borderId="10" xfId="0" applyFont="1" applyFill="1" applyBorder="1" applyAlignment="1">
      <alignment horizontal="center" vertical="center" wrapText="1"/>
    </xf>
    <xf numFmtId="0" fontId="27" fillId="0" borderId="41" xfId="0" quotePrefix="1" applyFont="1" applyFill="1" applyBorder="1" applyAlignment="1">
      <alignment horizontal="center" vertical="center" wrapText="1"/>
    </xf>
    <xf numFmtId="0" fontId="27" fillId="0" borderId="0" xfId="0" applyFont="1" applyFill="1" applyAlignment="1">
      <alignment horizontal="left"/>
    </xf>
    <xf numFmtId="0" fontId="28" fillId="0" borderId="40" xfId="0" quotePrefix="1" applyFont="1" applyFill="1" applyBorder="1" applyAlignment="1">
      <alignment horizontal="center" vertical="center" wrapText="1"/>
    </xf>
    <xf numFmtId="0" fontId="28" fillId="0" borderId="0" xfId="0" applyFont="1" applyFill="1" applyBorder="1" applyAlignment="1">
      <alignment horizontal="left" wrapText="1"/>
    </xf>
    <xf numFmtId="0" fontId="25" fillId="0" borderId="15" xfId="0" applyFont="1" applyFill="1" applyBorder="1" applyAlignment="1">
      <alignment horizontal="center" vertical="center" wrapText="1"/>
    </xf>
    <xf numFmtId="0" fontId="28" fillId="0" borderId="16" xfId="0" applyFont="1" applyFill="1" applyBorder="1" applyAlignment="1">
      <alignment horizontal="center" vertical="center" wrapText="1"/>
    </xf>
    <xf numFmtId="0" fontId="28" fillId="0" borderId="15" xfId="0" applyFont="1" applyFill="1" applyBorder="1"/>
    <xf numFmtId="0" fontId="28" fillId="0" borderId="41" xfId="0" applyFont="1" applyFill="1" applyBorder="1" applyAlignment="1">
      <alignment horizontal="center"/>
    </xf>
    <xf numFmtId="0" fontId="28" fillId="0" borderId="41" xfId="0" quotePrefix="1" applyFont="1" applyFill="1" applyBorder="1" applyAlignment="1">
      <alignment horizontal="center"/>
    </xf>
    <xf numFmtId="0" fontId="28" fillId="0" borderId="41" xfId="0" quotePrefix="1" applyFont="1" applyFill="1" applyBorder="1" applyAlignment="1">
      <alignment horizontal="center" wrapText="1"/>
    </xf>
    <xf numFmtId="0" fontId="28" fillId="0" borderId="41" xfId="0" applyFont="1" applyFill="1" applyBorder="1" applyAlignment="1">
      <alignment horizontal="left" wrapText="1" indent="1"/>
    </xf>
    <xf numFmtId="0" fontId="28" fillId="0" borderId="41" xfId="0" applyFont="1" applyFill="1" applyBorder="1" applyAlignment="1">
      <alignment horizontal="left" vertical="center" indent="1"/>
    </xf>
    <xf numFmtId="0" fontId="28" fillId="0" borderId="41" xfId="0" applyFont="1" applyFill="1" applyBorder="1"/>
    <xf numFmtId="0" fontId="28" fillId="0" borderId="41" xfId="0" applyFont="1" applyFill="1" applyBorder="1" applyAlignment="1">
      <alignment horizontal="left" indent="1"/>
    </xf>
    <xf numFmtId="0" fontId="28" fillId="0" borderId="41" xfId="0" applyFont="1" applyFill="1" applyBorder="1" applyAlignment="1">
      <alignment horizontal="left"/>
    </xf>
    <xf numFmtId="0" fontId="28" fillId="0" borderId="41" xfId="0" applyFont="1" applyFill="1" applyBorder="1" applyAlignment="1">
      <alignment horizontal="left" indent="2"/>
    </xf>
    <xf numFmtId="0" fontId="28" fillId="0" borderId="41" xfId="0" applyFont="1" applyFill="1" applyBorder="1" applyAlignment="1">
      <alignment horizontal="left" indent="3"/>
    </xf>
    <xf numFmtId="0" fontId="28" fillId="0" borderId="41" xfId="0" applyFont="1" applyFill="1" applyBorder="1" applyAlignment="1"/>
    <xf numFmtId="0" fontId="28" fillId="0" borderId="41" xfId="0" applyFont="1" applyFill="1" applyBorder="1" applyAlignment="1">
      <alignment wrapText="1"/>
    </xf>
    <xf numFmtId="0" fontId="28" fillId="0" borderId="41" xfId="0" applyFont="1" applyFill="1" applyBorder="1" applyAlignment="1">
      <alignment horizontal="left" vertical="center" wrapText="1" indent="2"/>
    </xf>
    <xf numFmtId="0" fontId="25" fillId="0" borderId="0" xfId="0" applyFont="1" applyFill="1" applyAlignment="1">
      <alignment vertical="top" wrapText="1"/>
    </xf>
    <xf numFmtId="0" fontId="28" fillId="0" borderId="19" xfId="0" applyFont="1" applyFill="1" applyBorder="1" applyAlignment="1">
      <alignment horizontal="center" vertical="center" wrapText="1"/>
    </xf>
    <xf numFmtId="0" fontId="28" fillId="0" borderId="11" xfId="0" applyFont="1" applyFill="1" applyBorder="1"/>
    <xf numFmtId="0" fontId="42" fillId="0" borderId="0" xfId="0" applyFont="1" applyFill="1"/>
    <xf numFmtId="0" fontId="28" fillId="0" borderId="41" xfId="0" quotePrefix="1" applyFont="1" applyFill="1" applyBorder="1" applyAlignment="1">
      <alignment horizontal="center" vertical="center"/>
    </xf>
    <xf numFmtId="0" fontId="25" fillId="0" borderId="15" xfId="0" quotePrefix="1" applyFont="1" applyFill="1" applyBorder="1" applyAlignment="1">
      <alignment horizontal="center" vertical="center" wrapText="1"/>
    </xf>
    <xf numFmtId="0" fontId="25" fillId="0" borderId="0" xfId="0" quotePrefix="1" applyFont="1" applyFill="1" applyAlignment="1">
      <alignment horizontal="center" vertical="center"/>
    </xf>
    <xf numFmtId="0" fontId="28" fillId="0" borderId="41" xfId="0" applyFont="1" applyFill="1" applyBorder="1" applyAlignment="1">
      <alignment horizontal="left" vertical="center"/>
    </xf>
    <xf numFmtId="0" fontId="25" fillId="0" borderId="0" xfId="0" applyFont="1" applyFill="1" applyAlignment="1">
      <alignment horizontal="center" vertical="top" wrapText="1"/>
    </xf>
    <xf numFmtId="0" fontId="40" fillId="0" borderId="0" xfId="0" applyFont="1" applyFill="1"/>
    <xf numFmtId="0" fontId="41" fillId="0" borderId="0" xfId="0" applyFont="1" applyFill="1"/>
    <xf numFmtId="0" fontId="40" fillId="0" borderId="0" xfId="0" applyFont="1" applyFill="1" applyAlignment="1">
      <alignment wrapText="1"/>
    </xf>
    <xf numFmtId="0" fontId="41" fillId="0" borderId="0" xfId="0" applyFont="1" applyFill="1" applyAlignment="1">
      <alignment horizontal="left"/>
    </xf>
    <xf numFmtId="0" fontId="43" fillId="0" borderId="0" xfId="0" applyFont="1" applyFill="1"/>
    <xf numFmtId="0" fontId="43" fillId="0" borderId="0" xfId="0" applyFont="1" applyFill="1" applyAlignment="1">
      <alignment wrapText="1"/>
    </xf>
    <xf numFmtId="0" fontId="32" fillId="0" borderId="0" xfId="0" applyFont="1" applyFill="1" applyAlignment="1">
      <alignment horizontal="center"/>
    </xf>
    <xf numFmtId="0" fontId="29" fillId="0" borderId="0" xfId="0" applyFont="1" applyFill="1" applyAlignment="1">
      <alignment vertical="center" wrapText="1"/>
    </xf>
    <xf numFmtId="0" fontId="25" fillId="0" borderId="41" xfId="0" applyFont="1" applyFill="1" applyBorder="1" applyAlignment="1">
      <alignment horizontal="left" vertical="center" wrapText="1"/>
    </xf>
    <xf numFmtId="0" fontId="28" fillId="0" borderId="0" xfId="0" applyFont="1" applyFill="1" applyBorder="1" applyAlignment="1">
      <alignment vertical="center" wrapText="1"/>
    </xf>
    <xf numFmtId="0" fontId="26" fillId="0" borderId="0" xfId="0" applyFont="1" applyFill="1" applyAlignment="1">
      <alignment vertical="center"/>
    </xf>
    <xf numFmtId="0" fontId="27" fillId="0" borderId="0" xfId="0" applyFont="1" applyFill="1" applyAlignment="1">
      <alignment horizontal="center" vertical="center"/>
    </xf>
    <xf numFmtId="0" fontId="28" fillId="0" borderId="22" xfId="0" applyFont="1" applyFill="1" applyBorder="1" applyAlignment="1">
      <alignment horizontal="center" vertical="center" wrapText="1"/>
    </xf>
    <xf numFmtId="0" fontId="27" fillId="0" borderId="41" xfId="0" applyFont="1" applyFill="1" applyBorder="1" applyAlignment="1">
      <alignment horizontal="center" vertical="center" wrapText="1"/>
    </xf>
    <xf numFmtId="0" fontId="28" fillId="0" borderId="41" xfId="0" applyFont="1" applyFill="1" applyBorder="1" applyAlignment="1">
      <alignment horizontal="center" vertical="center"/>
    </xf>
    <xf numFmtId="0" fontId="25" fillId="0" borderId="41" xfId="0" applyFont="1" applyFill="1" applyBorder="1" applyAlignment="1">
      <alignment horizontal="center" vertical="center"/>
    </xf>
    <xf numFmtId="0" fontId="28" fillId="0" borderId="41" xfId="0" applyFont="1" applyFill="1" applyBorder="1" applyAlignment="1">
      <alignment horizontal="center" vertical="center" wrapText="1"/>
    </xf>
    <xf numFmtId="0" fontId="25" fillId="0" borderId="10" xfId="0" applyFont="1" applyFill="1" applyBorder="1" applyAlignment="1">
      <alignment horizontal="center" wrapText="1"/>
    </xf>
    <xf numFmtId="0" fontId="25" fillId="0" borderId="41" xfId="0" quotePrefix="1" applyFont="1" applyFill="1" applyBorder="1" applyAlignment="1">
      <alignment horizontal="center" vertical="center"/>
    </xf>
    <xf numFmtId="0" fontId="25" fillId="0" borderId="0" xfId="0" applyFont="1" applyFill="1" applyBorder="1" applyAlignment="1">
      <alignment horizontal="center" vertical="center"/>
    </xf>
    <xf numFmtId="0" fontId="29" fillId="0" borderId="0" xfId="0" applyFont="1" applyFill="1" applyBorder="1" applyAlignment="1">
      <alignment vertical="center"/>
    </xf>
    <xf numFmtId="0" fontId="25" fillId="0" borderId="41" xfId="0" applyFont="1" applyFill="1" applyBorder="1" applyAlignment="1">
      <alignment vertical="center" wrapText="1"/>
    </xf>
    <xf numFmtId="0" fontId="44" fillId="0" borderId="0" xfId="0" applyFont="1" applyFill="1"/>
    <xf numFmtId="0" fontId="28" fillId="0" borderId="0" xfId="0" applyFont="1" applyFill="1" applyBorder="1" applyAlignment="1">
      <alignment vertical="top" wrapText="1"/>
    </xf>
    <xf numFmtId="0" fontId="28" fillId="0" borderId="41" xfId="0" applyFont="1" applyFill="1" applyBorder="1" applyAlignment="1">
      <alignment horizontal="left" vertical="top" wrapText="1"/>
    </xf>
    <xf numFmtId="0" fontId="42" fillId="0" borderId="0" xfId="0" applyFont="1" applyFill="1" applyAlignment="1">
      <alignment horizontal="left" vertical="center"/>
    </xf>
    <xf numFmtId="0" fontId="25" fillId="0" borderId="41" xfId="0" applyFont="1" applyFill="1" applyBorder="1"/>
    <xf numFmtId="0" fontId="25" fillId="0" borderId="41" xfId="0" quotePrefix="1" applyFont="1" applyFill="1" applyBorder="1" applyAlignment="1">
      <alignment horizontal="center"/>
    </xf>
    <xf numFmtId="0" fontId="25" fillId="0" borderId="41" xfId="0" applyFont="1" applyFill="1" applyBorder="1" applyAlignment="1">
      <alignment horizontal="center"/>
    </xf>
    <xf numFmtId="0" fontId="45" fillId="0" borderId="0" xfId="0" applyFont="1" applyFill="1" applyBorder="1" applyAlignment="1">
      <alignment vertical="center" wrapText="1"/>
    </xf>
    <xf numFmtId="0" fontId="45" fillId="0" borderId="0" xfId="0" applyFont="1" applyFill="1" applyBorder="1" applyAlignment="1">
      <alignment horizontal="center" vertical="center" wrapText="1"/>
    </xf>
    <xf numFmtId="0" fontId="27" fillId="0" borderId="41" xfId="0" applyFont="1" applyFill="1" applyBorder="1" applyAlignment="1">
      <alignment horizontal="left" indent="1"/>
    </xf>
    <xf numFmtId="0" fontId="27" fillId="0" borderId="41" xfId="0" applyFont="1" applyFill="1" applyBorder="1" applyAlignment="1">
      <alignment horizontal="left" indent="3"/>
    </xf>
    <xf numFmtId="0" fontId="27" fillId="0" borderId="41" xfId="0" applyFont="1" applyFill="1" applyBorder="1" applyAlignment="1">
      <alignment horizontal="left" indent="4"/>
    </xf>
    <xf numFmtId="0" fontId="28" fillId="0" borderId="41" xfId="0" applyFont="1" applyFill="1" applyBorder="1" applyAlignment="1">
      <alignment horizontal="left" indent="4"/>
    </xf>
    <xf numFmtId="0" fontId="27" fillId="0" borderId="41" xfId="0" applyFont="1" applyFill="1" applyBorder="1" applyAlignment="1">
      <alignment horizontal="left" wrapText="1" indent="1"/>
    </xf>
    <xf numFmtId="0" fontId="28" fillId="0" borderId="10" xfId="0" quotePrefix="1" applyFont="1" applyFill="1" applyBorder="1" applyAlignment="1">
      <alignment horizontal="center" vertical="center" wrapText="1"/>
    </xf>
    <xf numFmtId="49" fontId="28" fillId="0" borderId="41" xfId="0" applyNumberFormat="1" applyFont="1" applyFill="1" applyBorder="1" applyAlignment="1">
      <alignment horizontal="left"/>
    </xf>
    <xf numFmtId="0" fontId="27" fillId="0" borderId="0" xfId="0" applyFont="1" applyFill="1" applyBorder="1"/>
    <xf numFmtId="0" fontId="28" fillId="0" borderId="29" xfId="0" quotePrefix="1" applyFont="1" applyFill="1" applyBorder="1" applyAlignment="1">
      <alignment horizontal="center" vertical="center"/>
    </xf>
    <xf numFmtId="0" fontId="27" fillId="0" borderId="29" xfId="0" quotePrefix="1" applyFont="1" applyFill="1" applyBorder="1" applyAlignment="1">
      <alignment horizontal="center" vertical="center"/>
    </xf>
    <xf numFmtId="0" fontId="25" fillId="0" borderId="0" xfId="0" applyFont="1" applyFill="1" applyAlignment="1"/>
    <xf numFmtId="0" fontId="27" fillId="0" borderId="0" xfId="0" applyFont="1" applyFill="1" applyBorder="1" applyAlignment="1">
      <alignment horizontal="center"/>
    </xf>
    <xf numFmtId="0" fontId="28" fillId="0" borderId="29" xfId="0" quotePrefix="1" applyFont="1" applyFill="1" applyBorder="1" applyAlignment="1">
      <alignment horizontal="center" vertical="center" wrapText="1"/>
    </xf>
    <xf numFmtId="0" fontId="28" fillId="0" borderId="0" xfId="0" applyFont="1" applyFill="1" applyBorder="1" applyAlignment="1">
      <alignment horizontal="right"/>
    </xf>
    <xf numFmtId="0" fontId="29" fillId="0" borderId="0" xfId="0" applyFont="1" applyFill="1" applyBorder="1" applyAlignment="1">
      <alignment horizontal="left"/>
    </xf>
    <xf numFmtId="0" fontId="28" fillId="0" borderId="40" xfId="0" quotePrefix="1" applyFont="1" applyFill="1" applyBorder="1" applyAlignment="1">
      <alignment horizontal="center"/>
    </xf>
    <xf numFmtId="0" fontId="28" fillId="0" borderId="41" xfId="0" applyFont="1" applyFill="1" applyBorder="1" applyAlignment="1">
      <alignment horizontal="left" vertical="center" wrapText="1"/>
    </xf>
    <xf numFmtId="0" fontId="25" fillId="0" borderId="41" xfId="0" applyFont="1" applyFill="1" applyBorder="1" applyAlignment="1">
      <alignment horizontal="left"/>
    </xf>
    <xf numFmtId="0" fontId="28" fillId="0" borderId="0" xfId="0" applyFont="1" applyFill="1" applyAlignment="1">
      <alignment vertical="top"/>
    </xf>
    <xf numFmtId="0" fontId="28" fillId="0" borderId="0" xfId="0" applyFont="1" applyFill="1" applyBorder="1" applyAlignment="1">
      <alignment vertical="top"/>
    </xf>
    <xf numFmtId="0" fontId="28" fillId="0" borderId="41" xfId="0" applyFont="1" applyFill="1" applyBorder="1" applyAlignment="1">
      <alignment vertical="top" wrapText="1"/>
    </xf>
    <xf numFmtId="0" fontId="28" fillId="0" borderId="41" xfId="0" applyFont="1" applyFill="1" applyBorder="1" applyAlignment="1">
      <alignment vertical="top"/>
    </xf>
    <xf numFmtId="0" fontId="28" fillId="0" borderId="41" xfId="0" quotePrefix="1" applyFont="1" applyFill="1" applyBorder="1" applyAlignment="1">
      <alignment horizontal="center" vertical="top" wrapText="1"/>
    </xf>
    <xf numFmtId="0" fontId="28" fillId="0" borderId="41" xfId="0" applyFont="1" applyFill="1" applyBorder="1" applyAlignment="1">
      <alignment horizontal="left" vertical="top" wrapText="1" indent="1"/>
    </xf>
    <xf numFmtId="0" fontId="28" fillId="0" borderId="41" xfId="0" applyFont="1" applyFill="1" applyBorder="1" applyAlignment="1">
      <alignment horizontal="left" vertical="top" indent="1"/>
    </xf>
    <xf numFmtId="0" fontId="28" fillId="0" borderId="41" xfId="0" quotePrefix="1" applyFont="1" applyFill="1" applyBorder="1" applyAlignment="1">
      <alignment vertical="top" wrapText="1"/>
    </xf>
    <xf numFmtId="0" fontId="28" fillId="0" borderId="41" xfId="0" quotePrefix="1" applyFont="1" applyFill="1" applyBorder="1" applyAlignment="1">
      <alignment horizontal="left" vertical="top" wrapText="1"/>
    </xf>
    <xf numFmtId="0" fontId="25" fillId="0" borderId="0" xfId="0" applyFont="1" applyFill="1" applyBorder="1" applyAlignment="1">
      <alignment vertical="center"/>
    </xf>
    <xf numFmtId="0" fontId="36" fillId="0" borderId="0" xfId="0" applyFont="1" applyFill="1" applyAlignment="1">
      <alignment horizontal="left" vertical="center"/>
    </xf>
    <xf numFmtId="3" fontId="29" fillId="0" borderId="0" xfId="0" applyNumberFormat="1" applyFont="1" applyFill="1" applyBorder="1" applyAlignment="1">
      <alignment horizontal="left" vertical="center"/>
    </xf>
    <xf numFmtId="0" fontId="25" fillId="0" borderId="0" xfId="0" applyFont="1" applyFill="1" applyBorder="1" applyAlignment="1">
      <alignment horizontal="left" vertical="center"/>
    </xf>
    <xf numFmtId="0" fontId="28" fillId="0" borderId="41" xfId="0" applyFont="1" applyFill="1" applyBorder="1" applyAlignment="1">
      <alignment horizontal="centerContinuous" wrapText="1"/>
    </xf>
    <xf numFmtId="0" fontId="28" fillId="0" borderId="41" xfId="0" applyFont="1" applyFill="1" applyBorder="1" applyAlignment="1">
      <alignment horizontal="left" vertical="top"/>
    </xf>
    <xf numFmtId="0" fontId="28" fillId="0" borderId="0" xfId="0" applyFont="1" applyFill="1" applyAlignment="1">
      <alignment horizontal="center" vertical="top" wrapText="1"/>
    </xf>
    <xf numFmtId="0" fontId="28" fillId="0" borderId="41" xfId="0" applyFont="1" applyFill="1" applyBorder="1" applyAlignment="1" applyProtection="1">
      <alignment horizontal="left" vertical="top" indent="1"/>
      <protection locked="0"/>
    </xf>
    <xf numFmtId="0" fontId="28" fillId="0" borderId="41" xfId="0" applyFont="1" applyFill="1" applyBorder="1" applyAlignment="1" applyProtection="1">
      <alignment horizontal="left" vertical="top" wrapText="1" indent="1"/>
      <protection locked="0"/>
    </xf>
    <xf numFmtId="0" fontId="28" fillId="0" borderId="0" xfId="0" applyFont="1" applyFill="1" applyBorder="1" applyAlignment="1">
      <alignment horizontal="left" vertical="top"/>
    </xf>
    <xf numFmtId="3" fontId="28" fillId="0" borderId="0" xfId="0" applyNumberFormat="1" applyFont="1" applyFill="1" applyBorder="1" applyAlignment="1">
      <alignment horizontal="center" vertical="top" wrapText="1"/>
    </xf>
    <xf numFmtId="3" fontId="28" fillId="0" borderId="0" xfId="0" applyNumberFormat="1" applyFont="1" applyFill="1" applyBorder="1" applyAlignment="1">
      <alignment horizontal="left" vertical="center"/>
    </xf>
    <xf numFmtId="3" fontId="28" fillId="0" borderId="0" xfId="0" applyNumberFormat="1" applyFont="1" applyFill="1" applyBorder="1" applyAlignment="1">
      <alignment horizontal="center" vertical="center"/>
    </xf>
    <xf numFmtId="0" fontId="28" fillId="0" borderId="41" xfId="0" applyFont="1" applyFill="1" applyBorder="1" applyAlignment="1">
      <alignment horizontal="center" vertical="top" wrapText="1"/>
    </xf>
    <xf numFmtId="0" fontId="28" fillId="0" borderId="41" xfId="0" quotePrefix="1" applyFont="1" applyFill="1" applyBorder="1" applyAlignment="1">
      <alignment horizontal="center" vertical="top"/>
    </xf>
    <xf numFmtId="0" fontId="28" fillId="0" borderId="0" xfId="0" applyFont="1" applyFill="1" applyAlignment="1">
      <alignment horizontal="center" vertical="top"/>
    </xf>
    <xf numFmtId="0" fontId="28" fillId="0" borderId="41" xfId="0" quotePrefix="1" applyFont="1" applyFill="1" applyBorder="1" applyAlignment="1" applyProtection="1">
      <alignment horizontal="center" vertical="top"/>
      <protection locked="0"/>
    </xf>
    <xf numFmtId="0" fontId="28" fillId="0" borderId="0" xfId="0" applyFont="1" applyFill="1" applyBorder="1" applyAlignment="1">
      <alignment horizontal="center" vertical="top"/>
    </xf>
    <xf numFmtId="0" fontId="41" fillId="0" borderId="0" xfId="0" applyFont="1" applyFill="1" applyAlignment="1">
      <alignment horizontal="left" vertical="center"/>
    </xf>
    <xf numFmtId="0" fontId="43" fillId="0" borderId="0" xfId="0" applyFont="1" applyFill="1" applyBorder="1"/>
    <xf numFmtId="0" fontId="28" fillId="0" borderId="0" xfId="0" applyFont="1" applyFill="1" applyBorder="1" applyAlignment="1">
      <alignment horizontal="centerContinuous" wrapText="1"/>
    </xf>
    <xf numFmtId="0" fontId="32" fillId="0" borderId="0" xfId="0" applyFont="1" applyFill="1" applyAlignment="1">
      <alignment vertical="center"/>
    </xf>
    <xf numFmtId="0" fontId="28" fillId="0" borderId="0" xfId="0" applyFont="1" applyFill="1" applyBorder="1" applyAlignment="1">
      <alignment horizontal="left" vertical="top" wrapText="1"/>
    </xf>
    <xf numFmtId="14" fontId="28" fillId="0" borderId="0" xfId="0" applyNumberFormat="1" applyFont="1" applyFill="1" applyAlignment="1">
      <alignment horizontal="center"/>
    </xf>
    <xf numFmtId="0" fontId="35" fillId="0" borderId="0" xfId="0" applyFont="1" applyFill="1"/>
    <xf numFmtId="14" fontId="28" fillId="0" borderId="0" xfId="0" applyNumberFormat="1" applyFont="1" applyFill="1" applyAlignment="1">
      <alignment horizontal="center" vertical="center"/>
    </xf>
    <xf numFmtId="0" fontId="35" fillId="0" borderId="0" xfId="0" applyFont="1" applyFill="1" applyAlignment="1">
      <alignment horizontal="center" vertical="center"/>
    </xf>
    <xf numFmtId="0" fontId="28" fillId="0" borderId="0" xfId="0" quotePrefix="1" applyFont="1" applyFill="1" applyBorder="1" applyAlignment="1">
      <alignment horizontal="center" vertical="center"/>
    </xf>
    <xf numFmtId="0" fontId="25" fillId="0" borderId="0" xfId="0" quotePrefix="1" applyFont="1" applyFill="1" applyBorder="1" applyAlignment="1">
      <alignment horizontal="center"/>
    </xf>
    <xf numFmtId="0" fontId="26" fillId="0" borderId="0" xfId="0" applyFont="1" applyFill="1" applyAlignment="1">
      <alignment horizontal="center" wrapText="1"/>
    </xf>
    <xf numFmtId="1" fontId="28" fillId="0" borderId="10" xfId="0" quotePrefix="1" applyNumberFormat="1" applyFont="1" applyFill="1" applyBorder="1" applyAlignment="1">
      <alignment horizontal="center" vertical="center" wrapText="1"/>
    </xf>
    <xf numFmtId="0" fontId="28" fillId="0" borderId="10" xfId="0" applyFont="1" applyFill="1" applyBorder="1" applyAlignment="1">
      <alignment horizontal="left" vertical="center"/>
    </xf>
    <xf numFmtId="1" fontId="44" fillId="0" borderId="0" xfId="0" applyNumberFormat="1" applyFont="1" applyFill="1" applyBorder="1" applyAlignment="1">
      <alignment horizontal="center" vertical="top" wrapText="1"/>
    </xf>
    <xf numFmtId="0" fontId="28" fillId="0" borderId="30" xfId="0" quotePrefix="1" applyFont="1" applyFill="1" applyBorder="1" applyAlignment="1">
      <alignment horizontal="center" vertical="center"/>
    </xf>
    <xf numFmtId="0" fontId="28" fillId="0" borderId="0" xfId="0" quotePrefix="1" applyFont="1" applyFill="1" applyBorder="1" applyAlignment="1">
      <alignment horizontal="left" vertical="center"/>
    </xf>
    <xf numFmtId="0" fontId="25" fillId="0" borderId="35" xfId="0" quotePrefix="1" applyFont="1" applyFill="1" applyBorder="1" applyAlignment="1">
      <alignment horizontal="center" vertical="center"/>
    </xf>
    <xf numFmtId="0" fontId="29" fillId="0" borderId="0" xfId="45953" applyFont="1" applyFill="1" applyAlignment="1">
      <alignment horizontal="left" vertical="center"/>
    </xf>
    <xf numFmtId="0" fontId="29" fillId="0" borderId="0" xfId="45955" applyFont="1" applyFill="1" applyAlignment="1">
      <alignment horizontal="left" vertical="center"/>
    </xf>
    <xf numFmtId="0" fontId="28" fillId="0" borderId="35" xfId="45959" applyFont="1" applyFill="1" applyBorder="1" applyAlignment="1">
      <alignment horizontal="left"/>
    </xf>
    <xf numFmtId="0" fontId="27" fillId="0" borderId="35" xfId="45959" applyFont="1" applyFill="1" applyBorder="1" applyAlignment="1">
      <alignment horizontal="left" indent="1"/>
    </xf>
    <xf numFmtId="0" fontId="27" fillId="0" borderId="35" xfId="45959" quotePrefix="1" applyFont="1" applyFill="1" applyBorder="1" applyAlignment="1">
      <alignment horizontal="center"/>
    </xf>
    <xf numFmtId="1" fontId="28" fillId="0" borderId="35" xfId="45952" applyNumberFormat="1" applyFont="1" applyFill="1" applyBorder="1" applyAlignment="1">
      <alignment horizontal="center" vertical="top" wrapText="1"/>
    </xf>
    <xf numFmtId="0" fontId="27" fillId="0" borderId="39" xfId="45954" applyFont="1" applyFill="1" applyBorder="1"/>
    <xf numFmtId="0" fontId="26" fillId="0" borderId="0" xfId="45956" applyFont="1" applyFill="1"/>
    <xf numFmtId="0" fontId="26" fillId="0" borderId="0" xfId="45960" applyFont="1" applyFill="1"/>
    <xf numFmtId="0" fontId="28" fillId="0" borderId="0" xfId="45962" applyFont="1" applyFill="1"/>
    <xf numFmtId="0" fontId="28" fillId="0" borderId="0" xfId="45957" applyFont="1" applyFill="1"/>
    <xf numFmtId="0" fontId="28" fillId="0" borderId="0" xfId="45962" applyFont="1" applyFill="1" applyAlignment="1">
      <alignment horizontal="left" vertical="center"/>
    </xf>
    <xf numFmtId="0" fontId="28" fillId="0" borderId="0" xfId="45961" applyFont="1" applyFill="1" applyAlignment="1">
      <alignment horizontal="left" vertical="center"/>
    </xf>
    <xf numFmtId="0" fontId="25" fillId="0" borderId="0" xfId="45957" applyFont="1" applyFill="1"/>
    <xf numFmtId="0" fontId="28" fillId="0" borderId="13" xfId="45959" applyFont="1" applyFill="1" applyBorder="1" applyAlignment="1">
      <alignment horizontal="center" vertical="top" wrapText="1"/>
    </xf>
    <xf numFmtId="0" fontId="28" fillId="0" borderId="10" xfId="45959" applyFont="1" applyFill="1" applyBorder="1" applyAlignment="1">
      <alignment horizontal="center" vertical="top" wrapText="1"/>
    </xf>
    <xf numFmtId="0" fontId="28" fillId="0" borderId="35" xfId="45959" applyFont="1" applyFill="1" applyBorder="1" applyAlignment="1">
      <alignment vertical="center"/>
    </xf>
    <xf numFmtId="0" fontId="28" fillId="0" borderId="35" xfId="45959" applyFont="1" applyFill="1" applyBorder="1" applyAlignment="1">
      <alignment horizontal="left" indent="1"/>
    </xf>
    <xf numFmtId="0" fontId="28" fillId="0" borderId="35" xfId="45959" applyFont="1" applyFill="1" applyBorder="1" applyAlignment="1">
      <alignment horizontal="left" vertical="center" wrapText="1" indent="1"/>
    </xf>
    <xf numFmtId="0" fontId="28" fillId="0" borderId="35" xfId="45959" applyFont="1" applyFill="1" applyBorder="1" applyAlignment="1">
      <alignment horizontal="left" indent="2"/>
    </xf>
    <xf numFmtId="0" fontId="28" fillId="0" borderId="35" xfId="45959" applyFont="1" applyFill="1" applyBorder="1" applyAlignment="1">
      <alignment horizontal="left" indent="3"/>
    </xf>
    <xf numFmtId="0" fontId="28" fillId="0" borderId="35" xfId="45959" applyFont="1" applyFill="1" applyBorder="1" applyAlignment="1">
      <alignment horizontal="left" vertical="center" indent="1"/>
    </xf>
    <xf numFmtId="0" fontId="28" fillId="0" borderId="35" xfId="45959" applyFont="1" applyFill="1" applyBorder="1" applyAlignment="1">
      <alignment horizontal="left" vertical="center" indent="2"/>
    </xf>
    <xf numFmtId="0" fontId="28" fillId="0" borderId="35" xfId="45959" applyFont="1" applyFill="1" applyBorder="1" applyAlignment="1">
      <alignment horizontal="left" wrapText="1" indent="2"/>
    </xf>
    <xf numFmtId="0" fontId="28" fillId="0" borderId="35" xfId="45959" applyFont="1" applyFill="1" applyBorder="1" applyAlignment="1">
      <alignment horizontal="left" wrapText="1" indent="1"/>
    </xf>
    <xf numFmtId="0" fontId="28" fillId="0" borderId="35" xfId="45959" applyFont="1" applyFill="1" applyBorder="1" applyAlignment="1"/>
    <xf numFmtId="0" fontId="28" fillId="0" borderId="39" xfId="45954" applyFont="1" applyFill="1" applyBorder="1" applyAlignment="1">
      <alignment vertical="center"/>
    </xf>
    <xf numFmtId="0" fontId="28" fillId="0" borderId="35" xfId="45952" applyFont="1" applyFill="1" applyBorder="1" applyAlignment="1">
      <alignment horizontal="center"/>
    </xf>
    <xf numFmtId="0" fontId="28" fillId="0" borderId="35" xfId="45952" applyFont="1" applyFill="1" applyBorder="1" applyAlignment="1">
      <alignment horizontal="center" vertical="top" wrapText="1"/>
    </xf>
    <xf numFmtId="0" fontId="28" fillId="0" borderId="35" xfId="45952" quotePrefix="1" applyFont="1" applyFill="1" applyBorder="1" applyAlignment="1">
      <alignment horizontal="center" wrapText="1"/>
    </xf>
    <xf numFmtId="0" fontId="25" fillId="0" borderId="0" xfId="45955" applyFont="1" applyFill="1"/>
    <xf numFmtId="0" fontId="29" fillId="0" borderId="0" xfId="45955" applyFont="1" applyFill="1" applyBorder="1" applyAlignment="1">
      <alignment horizontal="left" vertical="center"/>
    </xf>
    <xf numFmtId="0" fontId="25" fillId="0" borderId="0" xfId="45962" applyFont="1" applyFill="1" applyBorder="1"/>
    <xf numFmtId="0" fontId="32" fillId="0" borderId="0" xfId="45962" applyFont="1" applyFill="1"/>
    <xf numFmtId="0" fontId="25" fillId="0" borderId="0" xfId="45962" applyFont="1" applyFill="1"/>
    <xf numFmtId="0" fontId="28" fillId="0" borderId="0" xfId="45962" applyFont="1" applyFill="1" applyBorder="1" applyAlignment="1">
      <alignment horizontal="left" vertical="center"/>
    </xf>
    <xf numFmtId="0" fontId="29" fillId="0" borderId="0" xfId="45953" applyFont="1" applyFill="1" applyBorder="1" applyAlignment="1">
      <alignment horizontal="left" vertical="center"/>
    </xf>
    <xf numFmtId="0" fontId="29" fillId="0" borderId="0" xfId="45953" applyFont="1" applyFill="1"/>
    <xf numFmtId="0" fontId="27" fillId="0" borderId="41" xfId="0" applyFont="1" applyFill="1" applyBorder="1" applyAlignment="1">
      <alignment horizontal="center" vertical="center" wrapText="1"/>
    </xf>
    <xf numFmtId="0" fontId="28" fillId="0" borderId="41" xfId="0" applyFont="1" applyFill="1" applyBorder="1" applyAlignment="1">
      <alignment horizontal="center" vertical="center" wrapText="1"/>
    </xf>
    <xf numFmtId="0" fontId="27" fillId="0" borderId="0" xfId="45957" applyFont="1" applyFill="1"/>
    <xf numFmtId="0" fontId="27" fillId="0" borderId="0" xfId="45962" applyFont="1" applyFill="1"/>
    <xf numFmtId="0" fontId="25" fillId="0" borderId="35" xfId="45959" applyFont="1" applyFill="1" applyBorder="1" applyAlignment="1">
      <alignment horizontal="center" vertical="center" wrapText="1"/>
    </xf>
    <xf numFmtId="0" fontId="28" fillId="0" borderId="35" xfId="45959" applyFont="1" applyFill="1" applyBorder="1" applyAlignment="1" applyProtection="1">
      <alignment horizontal="center" vertical="center" wrapText="1"/>
    </xf>
    <xf numFmtId="0" fontId="28" fillId="0" borderId="35" xfId="45959" applyFont="1" applyFill="1" applyBorder="1" applyAlignment="1">
      <alignment horizontal="center" vertical="center" wrapText="1"/>
    </xf>
    <xf numFmtId="0" fontId="27" fillId="0" borderId="35" xfId="45952" applyFont="1" applyFill="1" applyBorder="1" applyAlignment="1">
      <alignment horizontal="center" vertical="center" wrapText="1"/>
    </xf>
    <xf numFmtId="49" fontId="27" fillId="0" borderId="35" xfId="45952" applyNumberFormat="1" applyFont="1" applyFill="1" applyBorder="1" applyAlignment="1" applyProtection="1">
      <alignment horizontal="center" vertical="center" wrapText="1"/>
      <protection locked="0"/>
    </xf>
    <xf numFmtId="0" fontId="28" fillId="0" borderId="35" xfId="45952" applyFont="1" applyFill="1" applyBorder="1" applyAlignment="1">
      <alignment horizontal="center" vertical="center" wrapText="1"/>
    </xf>
    <xf numFmtId="0" fontId="28" fillId="0" borderId="0" xfId="45963" applyFont="1" applyFill="1" applyAlignment="1">
      <alignment horizontal="center" vertical="center" wrapText="1"/>
    </xf>
    <xf numFmtId="0" fontId="29" fillId="0" borderId="0" xfId="45955" applyFont="1" applyFill="1" applyAlignment="1">
      <alignment horizontal="center" vertical="center" wrapText="1"/>
    </xf>
    <xf numFmtId="0" fontId="29" fillId="0" borderId="0" xfId="45953" applyFont="1" applyFill="1" applyAlignment="1">
      <alignment horizontal="center" vertical="center" wrapText="1"/>
    </xf>
    <xf numFmtId="0" fontId="28" fillId="0" borderId="0" xfId="45962" applyFont="1" applyFill="1" applyBorder="1" applyAlignment="1">
      <alignment horizontal="center" vertical="center" wrapText="1"/>
    </xf>
    <xf numFmtId="0" fontId="27" fillId="0" borderId="0" xfId="45962" applyFont="1" applyFill="1" applyBorder="1" applyAlignment="1">
      <alignment horizontal="center" vertical="center" wrapText="1"/>
    </xf>
    <xf numFmtId="0" fontId="28" fillId="0" borderId="41" xfId="0" applyFont="1" applyFill="1" applyBorder="1" applyAlignment="1">
      <alignment horizontal="left" wrapText="1"/>
    </xf>
    <xf numFmtId="0" fontId="25" fillId="0" borderId="10" xfId="0" applyFont="1" applyFill="1" applyBorder="1"/>
    <xf numFmtId="0" fontId="28" fillId="0" borderId="33" xfId="0" applyFont="1" applyFill="1" applyBorder="1" applyAlignment="1">
      <alignment horizontal="center" vertical="center" wrapText="1"/>
    </xf>
    <xf numFmtId="0" fontId="28" fillId="0" borderId="13" xfId="0" applyFont="1" applyFill="1" applyBorder="1" applyAlignment="1">
      <alignment horizontal="center" vertical="center" wrapText="1"/>
    </xf>
    <xf numFmtId="0" fontId="28" fillId="0" borderId="15" xfId="0" applyFont="1" applyFill="1" applyBorder="1" applyAlignment="1">
      <alignment horizontal="center" vertical="center" wrapText="1"/>
    </xf>
    <xf numFmtId="0" fontId="28" fillId="0" borderId="41" xfId="0" applyFont="1" applyFill="1" applyBorder="1" applyAlignment="1">
      <alignment horizontal="center" vertical="center" wrapText="1"/>
    </xf>
    <xf numFmtId="0" fontId="25" fillId="0" borderId="41" xfId="0" applyFont="1" applyFill="1" applyBorder="1" applyAlignment="1">
      <alignment horizontal="center" vertical="center"/>
    </xf>
    <xf numFmtId="0" fontId="34" fillId="0" borderId="0" xfId="0" applyFont="1" applyFill="1" applyAlignment="1">
      <alignment vertical="center"/>
    </xf>
    <xf numFmtId="0" fontId="40" fillId="0" borderId="0" xfId="0" applyFont="1" applyFill="1" applyAlignment="1">
      <alignment vertical="center"/>
    </xf>
    <xf numFmtId="0" fontId="34" fillId="0" borderId="0" xfId="0" applyFont="1" applyFill="1" applyBorder="1" applyAlignment="1">
      <alignment horizontal="left" vertical="center"/>
    </xf>
    <xf numFmtId="0" fontId="26" fillId="0" borderId="0" xfId="0" applyFont="1" applyFill="1" applyAlignment="1"/>
    <xf numFmtId="0" fontId="25" fillId="0" borderId="41" xfId="0" applyFont="1" applyFill="1" applyBorder="1" applyAlignment="1">
      <alignment horizontal="left" indent="2"/>
    </xf>
    <xf numFmtId="0" fontId="25" fillId="0" borderId="41" xfId="0" applyFont="1" applyFill="1" applyBorder="1" applyAlignment="1">
      <alignment horizontal="left" indent="4"/>
    </xf>
    <xf numFmtId="0" fontId="25" fillId="0" borderId="41" xfId="0" applyFont="1" applyFill="1" applyBorder="1" applyAlignment="1">
      <alignment horizontal="left" wrapText="1" indent="2"/>
    </xf>
    <xf numFmtId="0" fontId="25" fillId="0" borderId="0" xfId="0" applyFont="1" applyFill="1" applyAlignment="1">
      <alignment horizontal="right"/>
    </xf>
    <xf numFmtId="0" fontId="25" fillId="0"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0" borderId="0" xfId="0" applyFont="1" applyFill="1" applyAlignment="1">
      <alignment horizontal="center" vertical="top"/>
    </xf>
    <xf numFmtId="0" fontId="46" fillId="0" borderId="0" xfId="0" applyFont="1" applyFill="1" applyAlignment="1">
      <alignment horizontal="center"/>
    </xf>
    <xf numFmtId="0" fontId="25" fillId="0" borderId="0" xfId="0" quotePrefix="1" applyFont="1" applyFill="1" applyAlignment="1">
      <alignment horizontal="center"/>
    </xf>
    <xf numFmtId="0" fontId="46" fillId="0" borderId="0" xfId="0" applyFont="1" applyFill="1" applyBorder="1" applyAlignment="1">
      <alignment horizontal="center"/>
    </xf>
    <xf numFmtId="0" fontId="28" fillId="0" borderId="0" xfId="0" applyFont="1" applyFill="1" applyAlignment="1">
      <alignment horizontal="left" vertical="top"/>
    </xf>
    <xf numFmtId="0" fontId="28" fillId="0" borderId="0" xfId="0" applyFont="1" applyFill="1" applyAlignment="1">
      <alignment horizontal="right"/>
    </xf>
    <xf numFmtId="0" fontId="47" fillId="0" borderId="0" xfId="0" applyFont="1" applyFill="1"/>
    <xf numFmtId="0" fontId="25" fillId="0" borderId="29" xfId="0" quotePrefix="1" applyFont="1" applyFill="1" applyBorder="1" applyAlignment="1">
      <alignment horizontal="center" vertical="center"/>
    </xf>
    <xf numFmtId="0" fontId="28" fillId="0" borderId="41" xfId="0" applyFont="1" applyFill="1" applyBorder="1" applyAlignment="1">
      <alignment vertical="center"/>
    </xf>
    <xf numFmtId="3" fontId="28" fillId="0" borderId="0" xfId="0" applyNumberFormat="1" applyFont="1" applyFill="1" applyBorder="1" applyAlignment="1">
      <alignment horizontal="right"/>
    </xf>
    <xf numFmtId="1" fontId="29" fillId="0" borderId="0" xfId="0" applyNumberFormat="1" applyFont="1" applyFill="1" applyBorder="1" applyAlignment="1">
      <alignment horizontal="right" vertical="top" wrapText="1"/>
    </xf>
    <xf numFmtId="1" fontId="28" fillId="0" borderId="0" xfId="0" applyNumberFormat="1" applyFont="1" applyFill="1" applyBorder="1" applyAlignment="1">
      <alignment horizontal="right" vertical="top" wrapText="1"/>
    </xf>
    <xf numFmtId="3" fontId="26" fillId="0" borderId="0" xfId="0" applyNumberFormat="1" applyFont="1" applyFill="1" applyBorder="1" applyAlignment="1">
      <alignment horizontal="right"/>
    </xf>
    <xf numFmtId="0" fontId="25" fillId="0" borderId="37" xfId="0" applyFont="1" applyFill="1" applyBorder="1"/>
    <xf numFmtId="0" fontId="49" fillId="0" borderId="0" xfId="0" applyFont="1" applyFill="1" applyBorder="1" applyAlignment="1">
      <alignment vertical="center"/>
    </xf>
    <xf numFmtId="1" fontId="29" fillId="0" borderId="0" xfId="0" applyNumberFormat="1" applyFont="1" applyFill="1" applyBorder="1" applyAlignment="1">
      <alignment horizontal="center" vertical="center" wrapText="1"/>
    </xf>
    <xf numFmtId="0" fontId="44" fillId="0" borderId="0" xfId="0" applyFont="1" applyFill="1" applyBorder="1"/>
    <xf numFmtId="0" fontId="25" fillId="0" borderId="29" xfId="0" quotePrefix="1" applyFont="1" applyFill="1" applyBorder="1" applyAlignment="1">
      <alignment horizontal="center"/>
    </xf>
    <xf numFmtId="0" fontId="44" fillId="0" borderId="0" xfId="0" applyFont="1" applyFill="1" applyAlignment="1">
      <alignment horizontal="center"/>
    </xf>
    <xf numFmtId="0" fontId="35" fillId="0" borderId="0" xfId="0" applyFont="1" applyFill="1" applyBorder="1" applyAlignment="1">
      <alignment horizontal="left" vertical="top" wrapText="1"/>
    </xf>
    <xf numFmtId="0" fontId="28" fillId="0" borderId="33" xfId="0" applyFont="1" applyFill="1" applyBorder="1" applyAlignment="1">
      <alignment horizontal="center" vertical="center" wrapText="1"/>
    </xf>
    <xf numFmtId="0" fontId="28" fillId="0" borderId="13" xfId="0" applyFont="1" applyFill="1" applyBorder="1" applyAlignment="1">
      <alignment horizontal="center" vertical="center" wrapText="1"/>
    </xf>
    <xf numFmtId="0" fontId="28" fillId="0" borderId="0" xfId="0" applyFont="1" applyFill="1" applyBorder="1" applyAlignment="1">
      <alignment horizontal="center"/>
    </xf>
    <xf numFmtId="0" fontId="28" fillId="0" borderId="41" xfId="0" applyFont="1" applyFill="1" applyBorder="1" applyAlignment="1">
      <alignment horizontal="center" vertical="center" wrapText="1"/>
    </xf>
    <xf numFmtId="0" fontId="28" fillId="0" borderId="17" xfId="0" applyFont="1" applyFill="1" applyBorder="1"/>
    <xf numFmtId="0" fontId="29" fillId="0" borderId="0" xfId="0" applyFont="1" applyFill="1" applyAlignment="1">
      <alignment horizontal="center"/>
    </xf>
    <xf numFmtId="0" fontId="28" fillId="0" borderId="10" xfId="0" applyFont="1" applyFill="1" applyBorder="1" applyAlignment="1">
      <alignment horizontal="left" vertical="center" wrapText="1"/>
    </xf>
    <xf numFmtId="0" fontId="28" fillId="0" borderId="10" xfId="0" applyFont="1" applyFill="1" applyBorder="1" applyAlignment="1">
      <alignment horizontal="left" wrapText="1"/>
    </xf>
    <xf numFmtId="166" fontId="28" fillId="0" borderId="0" xfId="0" applyNumberFormat="1" applyFont="1" applyFill="1" applyBorder="1" applyAlignment="1">
      <alignment horizontal="center"/>
    </xf>
    <xf numFmtId="0" fontId="28" fillId="0" borderId="10" xfId="0" applyFont="1" applyFill="1" applyBorder="1" applyAlignment="1">
      <alignment horizontal="center" vertical="center" wrapText="1"/>
    </xf>
    <xf numFmtId="0" fontId="49" fillId="0" borderId="0" xfId="0" applyFont="1" applyFill="1" applyAlignment="1">
      <alignment horizontal="left"/>
    </xf>
    <xf numFmtId="0" fontId="28" fillId="0" borderId="10" xfId="0" applyFont="1" applyFill="1" applyBorder="1" applyAlignment="1">
      <alignment horizontal="left"/>
    </xf>
    <xf numFmtId="0" fontId="28" fillId="0" borderId="30" xfId="0" applyFont="1" applyFill="1" applyBorder="1" applyAlignment="1">
      <alignment horizontal="left" vertical="center"/>
    </xf>
    <xf numFmtId="0" fontId="28" fillId="0" borderId="10" xfId="0" quotePrefix="1" applyFont="1" applyFill="1" applyBorder="1" applyAlignment="1">
      <alignment horizontal="center" vertical="center"/>
    </xf>
    <xf numFmtId="0" fontId="28" fillId="0" borderId="36" xfId="0" quotePrefix="1" applyFont="1" applyFill="1" applyBorder="1" applyAlignment="1">
      <alignment horizontal="center" vertical="center" wrapText="1"/>
    </xf>
    <xf numFmtId="0" fontId="28" fillId="0" borderId="10" xfId="0" quotePrefix="1" applyFont="1" applyFill="1" applyBorder="1" applyAlignment="1">
      <alignment horizontal="center"/>
    </xf>
    <xf numFmtId="0" fontId="29" fillId="0" borderId="0" xfId="0" applyFont="1" applyFill="1" applyAlignment="1"/>
    <xf numFmtId="164" fontId="28" fillId="0" borderId="0" xfId="0" applyNumberFormat="1" applyFont="1" applyFill="1" applyBorder="1"/>
    <xf numFmtId="164" fontId="28" fillId="0" borderId="10" xfId="0" quotePrefix="1" applyNumberFormat="1" applyFont="1" applyFill="1" applyBorder="1" applyAlignment="1">
      <alignment horizontal="center" vertical="center"/>
    </xf>
    <xf numFmtId="0" fontId="25" fillId="0" borderId="10" xfId="0" quotePrefix="1" applyFont="1" applyFill="1" applyBorder="1" applyAlignment="1">
      <alignment horizontal="center" vertical="center"/>
    </xf>
    <xf numFmtId="0" fontId="25" fillId="0" borderId="10" xfId="0" quotePrefix="1" applyFont="1" applyFill="1" applyBorder="1" applyAlignment="1">
      <alignment horizontal="center"/>
    </xf>
    <xf numFmtId="0" fontId="49" fillId="0" borderId="0" xfId="0" applyFont="1" applyFill="1"/>
    <xf numFmtId="0" fontId="50" fillId="0" borderId="0" xfId="0" applyFont="1" applyFill="1"/>
    <xf numFmtId="0" fontId="25" fillId="0" borderId="10" xfId="0" applyFont="1" applyFill="1" applyBorder="1" applyAlignment="1">
      <alignment horizontal="left"/>
    </xf>
    <xf numFmtId="168" fontId="27" fillId="0" borderId="0" xfId="0" applyNumberFormat="1" applyFont="1" applyFill="1" applyBorder="1" applyAlignment="1">
      <alignment horizontal="left"/>
    </xf>
    <xf numFmtId="168" fontId="26" fillId="0" borderId="0" xfId="0" applyNumberFormat="1" applyFont="1" applyFill="1" applyBorder="1" applyAlignment="1">
      <alignment horizontal="left"/>
    </xf>
    <xf numFmtId="14" fontId="27" fillId="0" borderId="10" xfId="0" applyNumberFormat="1" applyFont="1" applyFill="1" applyBorder="1" applyAlignment="1">
      <alignment horizontal="center" vertical="center" wrapText="1"/>
    </xf>
    <xf numFmtId="14" fontId="25" fillId="0" borderId="10" xfId="0" applyNumberFormat="1" applyFont="1" applyFill="1" applyBorder="1" applyAlignment="1">
      <alignment horizontal="center" vertical="center" wrapText="1"/>
    </xf>
    <xf numFmtId="168" fontId="27" fillId="0" borderId="0" xfId="0" applyNumberFormat="1" applyFont="1" applyFill="1" applyAlignment="1">
      <alignment horizontal="left"/>
    </xf>
    <xf numFmtId="14" fontId="27" fillId="0" borderId="0" xfId="0" applyNumberFormat="1" applyFont="1" applyFill="1" applyAlignment="1">
      <alignment horizontal="center" vertical="center"/>
    </xf>
    <xf numFmtId="0" fontId="51" fillId="0" borderId="0" xfId="0" applyFont="1" applyFill="1"/>
    <xf numFmtId="0" fontId="29" fillId="0" borderId="0" xfId="0" applyNumberFormat="1" applyFont="1" applyFill="1" applyAlignment="1">
      <alignment horizontal="center" vertical="center" wrapText="1"/>
    </xf>
    <xf numFmtId="168" fontId="29" fillId="0" borderId="0" xfId="0" applyNumberFormat="1" applyFont="1" applyFill="1" applyBorder="1" applyAlignment="1">
      <alignment horizontal="center" vertical="center" wrapText="1"/>
    </xf>
    <xf numFmtId="14" fontId="29" fillId="0" borderId="0" xfId="0" applyNumberFormat="1" applyFont="1" applyFill="1" applyAlignment="1">
      <alignment horizontal="center" vertical="center" wrapText="1"/>
    </xf>
    <xf numFmtId="0" fontId="27" fillId="0" borderId="10" xfId="0" quotePrefix="1" applyFont="1" applyFill="1" applyBorder="1" applyAlignment="1">
      <alignment horizontal="center" vertical="center" wrapText="1"/>
    </xf>
    <xf numFmtId="0" fontId="44" fillId="0" borderId="0" xfId="0" applyFont="1" applyFill="1" applyAlignment="1">
      <alignment horizontal="center" vertical="center"/>
    </xf>
    <xf numFmtId="0" fontId="28" fillId="0" borderId="0" xfId="0" quotePrefix="1" applyFont="1" applyFill="1" applyBorder="1" applyAlignment="1">
      <alignment horizontal="left" wrapText="1"/>
    </xf>
    <xf numFmtId="0" fontId="44" fillId="0" borderId="0" xfId="0" applyFont="1" applyFill="1" applyAlignment="1">
      <alignment horizontal="left" vertical="center"/>
    </xf>
    <xf numFmtId="0" fontId="27" fillId="0" borderId="23" xfId="0" applyFont="1" applyFill="1" applyBorder="1" applyAlignment="1">
      <alignment horizontal="center" vertical="center" wrapText="1"/>
    </xf>
    <xf numFmtId="0" fontId="27" fillId="0" borderId="33" xfId="0" quotePrefix="1" applyFont="1" applyFill="1" applyBorder="1" applyAlignment="1">
      <alignment horizontal="center" vertical="center" wrapText="1"/>
    </xf>
    <xf numFmtId="0" fontId="28" fillId="0" borderId="41" xfId="0" applyFont="1" applyFill="1" applyBorder="1" applyAlignment="1">
      <alignment horizontal="center" vertical="center" wrapText="1"/>
    </xf>
    <xf numFmtId="0" fontId="27" fillId="0" borderId="0" xfId="0" quotePrefix="1" applyFont="1" applyFill="1" applyAlignment="1">
      <alignment horizontal="left" wrapText="1"/>
    </xf>
    <xf numFmtId="0" fontId="27" fillId="0" borderId="0" xfId="0" applyFont="1" applyFill="1" applyBorder="1" applyAlignment="1">
      <alignment vertical="center"/>
    </xf>
    <xf numFmtId="0" fontId="27" fillId="0" borderId="0" xfId="0" applyFont="1" applyFill="1" applyBorder="1" applyAlignment="1">
      <alignment horizontal="center" vertical="center"/>
    </xf>
    <xf numFmtId="0" fontId="27" fillId="0" borderId="0" xfId="0" applyNumberFormat="1" applyFont="1" applyFill="1" applyAlignment="1">
      <alignment horizontal="left"/>
    </xf>
    <xf numFmtId="0" fontId="28" fillId="0" borderId="10" xfId="45952" applyFont="1" applyFill="1" applyBorder="1" applyAlignment="1">
      <alignment horizontal="center"/>
    </xf>
    <xf numFmtId="0" fontId="28" fillId="0" borderId="10" xfId="45952" applyFont="1" applyFill="1" applyBorder="1" applyAlignment="1">
      <alignment horizontal="center" vertical="center"/>
    </xf>
    <xf numFmtId="0" fontId="28" fillId="0" borderId="10" xfId="45952" quotePrefix="1" applyFont="1" applyFill="1" applyBorder="1" applyAlignment="1">
      <alignment horizontal="center" vertical="center" wrapText="1"/>
    </xf>
    <xf numFmtId="0" fontId="28" fillId="0" borderId="35" xfId="45952" applyNumberFormat="1" applyFont="1" applyFill="1" applyBorder="1"/>
    <xf numFmtId="20" fontId="28" fillId="0" borderId="35" xfId="45952" applyNumberFormat="1" applyFont="1" applyFill="1" applyBorder="1" applyAlignment="1">
      <alignment horizontal="center" vertical="center"/>
    </xf>
    <xf numFmtId="0" fontId="28" fillId="0" borderId="39" xfId="45954" applyFont="1" applyFill="1" applyBorder="1" applyAlignment="1">
      <alignment horizontal="center" vertical="center"/>
    </xf>
    <xf numFmtId="0" fontId="28" fillId="0" borderId="39" xfId="45954" applyFont="1" applyFill="1" applyBorder="1" applyAlignment="1">
      <alignment horizontal="center"/>
    </xf>
    <xf numFmtId="0" fontId="28" fillId="0" borderId="14" xfId="45952" applyFont="1" applyFill="1" applyBorder="1" applyAlignment="1">
      <alignment horizontal="center" vertical="center"/>
    </xf>
    <xf numFmtId="0" fontId="28" fillId="0" borderId="39" xfId="45954" applyFont="1" applyFill="1" applyBorder="1" applyAlignment="1">
      <alignment horizontal="center" vertical="top" wrapText="1"/>
    </xf>
    <xf numFmtId="1" fontId="28" fillId="0" borderId="35" xfId="45952" applyNumberFormat="1" applyFont="1" applyFill="1" applyBorder="1" applyAlignment="1">
      <alignment horizontal="center" vertical="center" wrapText="1"/>
    </xf>
    <xf numFmtId="0" fontId="27" fillId="0" borderId="27" xfId="45952" applyFont="1" applyFill="1" applyBorder="1" applyAlignment="1">
      <alignment horizontal="center" vertical="center" wrapText="1"/>
    </xf>
    <xf numFmtId="0" fontId="27" fillId="0" borderId="10" xfId="45952" applyFont="1" applyFill="1" applyBorder="1" applyAlignment="1">
      <alignment horizontal="center" vertical="center" wrapText="1"/>
    </xf>
    <xf numFmtId="0" fontId="27" fillId="0" borderId="28" xfId="45952" applyFont="1" applyFill="1" applyBorder="1" applyAlignment="1">
      <alignment horizontal="center" vertical="center" wrapText="1"/>
    </xf>
    <xf numFmtId="0" fontId="28" fillId="0" borderId="28" xfId="45952" applyFont="1" applyFill="1" applyBorder="1" applyAlignment="1">
      <alignment horizontal="center" vertical="center" wrapText="1"/>
    </xf>
    <xf numFmtId="0" fontId="27" fillId="0" borderId="41" xfId="45952" applyFont="1" applyFill="1" applyBorder="1" applyAlignment="1">
      <alignment horizontal="center" vertical="center" wrapText="1"/>
    </xf>
    <xf numFmtId="49" fontId="27" fillId="0" borderId="41" xfId="45952" applyNumberFormat="1" applyFont="1" applyFill="1" applyBorder="1" applyAlignment="1" applyProtection="1">
      <alignment horizontal="center" vertical="center" wrapText="1"/>
      <protection locked="0"/>
    </xf>
    <xf numFmtId="0" fontId="28" fillId="0" borderId="41" xfId="45952" applyFont="1" applyFill="1" applyBorder="1" applyAlignment="1">
      <alignment horizontal="center" vertical="center" wrapText="1"/>
    </xf>
    <xf numFmtId="0" fontId="28" fillId="0" borderId="41" xfId="45952" applyFont="1" applyFill="1" applyBorder="1" applyAlignment="1">
      <alignment horizontal="center"/>
    </xf>
    <xf numFmtId="0" fontId="28" fillId="0" borderId="41" xfId="45952" quotePrefix="1" applyFont="1" applyFill="1" applyBorder="1" applyAlignment="1">
      <alignment horizontal="center"/>
    </xf>
    <xf numFmtId="0" fontId="28" fillId="0" borderId="41" xfId="45952" applyFont="1" applyFill="1" applyBorder="1" applyAlignment="1">
      <alignment horizontal="center" wrapText="1"/>
    </xf>
    <xf numFmtId="0" fontId="28" fillId="0" borderId="41" xfId="45952" quotePrefix="1" applyFont="1" applyFill="1" applyBorder="1" applyAlignment="1">
      <alignment horizontal="center" wrapText="1"/>
    </xf>
    <xf numFmtId="0" fontId="28" fillId="0" borderId="39" xfId="45954" applyFont="1" applyFill="1" applyBorder="1" applyAlignment="1"/>
    <xf numFmtId="0" fontId="25" fillId="0" borderId="39" xfId="45954" applyFont="1" applyFill="1" applyBorder="1" applyAlignment="1">
      <alignment vertical="center"/>
    </xf>
    <xf numFmtId="0" fontId="28" fillId="0" borderId="41" xfId="45952" applyFont="1" applyFill="1" applyBorder="1" applyAlignment="1">
      <alignment horizontal="center" vertical="center"/>
    </xf>
    <xf numFmtId="0" fontId="28" fillId="0" borderId="41" xfId="45952" quotePrefix="1" applyFont="1" applyFill="1" applyBorder="1" applyAlignment="1">
      <alignment horizontal="center" vertical="center"/>
    </xf>
    <xf numFmtId="0" fontId="28" fillId="0" borderId="41" xfId="45952" quotePrefix="1" applyFont="1" applyFill="1" applyBorder="1" applyAlignment="1">
      <alignment horizontal="center" vertical="center" wrapText="1"/>
    </xf>
    <xf numFmtId="0" fontId="28" fillId="0" borderId="39" xfId="45954" applyFont="1" applyFill="1" applyBorder="1" applyAlignment="1">
      <alignment horizontal="center" vertical="center" wrapText="1"/>
    </xf>
    <xf numFmtId="0" fontId="28" fillId="0" borderId="10" xfId="45952" applyFont="1" applyFill="1" applyBorder="1" applyAlignment="1">
      <alignment horizontal="center" vertical="center" wrapText="1"/>
    </xf>
    <xf numFmtId="0" fontId="25" fillId="0" borderId="41" xfId="45952" applyFont="1" applyFill="1" applyBorder="1" applyAlignment="1">
      <alignment horizontal="center" vertical="center" wrapText="1"/>
    </xf>
    <xf numFmtId="0" fontId="28" fillId="0" borderId="39" xfId="45954" applyFont="1" applyFill="1" applyBorder="1"/>
    <xf numFmtId="0" fontId="27" fillId="0" borderId="41" xfId="45952" quotePrefix="1" applyFont="1" applyFill="1" applyBorder="1" applyAlignment="1">
      <alignment horizontal="center" vertical="center" wrapText="1"/>
    </xf>
    <xf numFmtId="3" fontId="28" fillId="0" borderId="10" xfId="45952" applyNumberFormat="1" applyFont="1" applyFill="1" applyBorder="1" applyAlignment="1">
      <alignment horizontal="center" vertical="center" wrapText="1"/>
    </xf>
    <xf numFmtId="0" fontId="28" fillId="0" borderId="10" xfId="45952" applyFont="1" applyFill="1" applyBorder="1" applyAlignment="1">
      <alignment horizontal="center" vertical="top" wrapText="1"/>
    </xf>
    <xf numFmtId="0" fontId="28" fillId="0" borderId="10" xfId="45952" applyFont="1" applyFill="1" applyBorder="1" applyAlignment="1">
      <alignment horizontal="center" vertical="top"/>
    </xf>
    <xf numFmtId="3" fontId="28" fillId="0" borderId="10" xfId="45952" applyNumberFormat="1" applyFont="1" applyFill="1" applyBorder="1" applyAlignment="1">
      <alignment horizontal="center" vertical="top" wrapText="1"/>
    </xf>
    <xf numFmtId="0" fontId="28" fillId="0" borderId="10" xfId="45952" quotePrefix="1" applyFont="1" applyFill="1" applyBorder="1" applyAlignment="1">
      <alignment horizontal="center" vertical="top" wrapText="1"/>
    </xf>
    <xf numFmtId="3" fontId="28" fillId="0" borderId="10" xfId="45952" applyNumberFormat="1" applyFont="1" applyFill="1" applyBorder="1" applyAlignment="1">
      <alignment horizontal="center" vertical="center"/>
    </xf>
    <xf numFmtId="1" fontId="28" fillId="0" borderId="10" xfId="45952" applyNumberFormat="1" applyFont="1" applyFill="1" applyBorder="1" applyAlignment="1">
      <alignment horizontal="center" vertical="center" wrapText="1"/>
    </xf>
    <xf numFmtId="0" fontId="25" fillId="0" borderId="10" xfId="45952" applyFont="1" applyFill="1" applyBorder="1" applyAlignment="1">
      <alignment horizontal="center" vertical="center"/>
    </xf>
    <xf numFmtId="1" fontId="28" fillId="0" borderId="38" xfId="45952" applyNumberFormat="1" applyFont="1" applyFill="1" applyBorder="1" applyAlignment="1">
      <alignment horizontal="center" vertical="center" wrapText="1"/>
    </xf>
    <xf numFmtId="0" fontId="28" fillId="0" borderId="40" xfId="45952" applyFont="1" applyFill="1" applyBorder="1" applyAlignment="1">
      <alignment horizontal="center" vertical="center" wrapText="1"/>
    </xf>
    <xf numFmtId="1" fontId="28" fillId="0" borderId="40" xfId="45952" applyNumberFormat="1" applyFont="1" applyFill="1" applyBorder="1" applyAlignment="1">
      <alignment horizontal="center" vertical="center" wrapText="1"/>
    </xf>
    <xf numFmtId="0" fontId="25" fillId="0" borderId="10" xfId="45952" applyFont="1" applyFill="1" applyBorder="1" applyAlignment="1">
      <alignment horizontal="center"/>
    </xf>
    <xf numFmtId="0" fontId="25" fillId="0" borderId="39" xfId="45954" applyFont="1" applyFill="1" applyBorder="1" applyAlignment="1">
      <alignment horizontal="center" vertical="center" wrapText="1"/>
    </xf>
    <xf numFmtId="1" fontId="25" fillId="0" borderId="10" xfId="45952" applyNumberFormat="1" applyFont="1" applyFill="1" applyBorder="1" applyAlignment="1">
      <alignment horizontal="center" vertical="center" wrapText="1"/>
    </xf>
    <xf numFmtId="1" fontId="25" fillId="0" borderId="15" xfId="45952" applyNumberFormat="1" applyFont="1" applyFill="1" applyBorder="1" applyAlignment="1">
      <alignment horizontal="center" vertical="center" wrapText="1"/>
    </xf>
    <xf numFmtId="1" fontId="25" fillId="0" borderId="13" xfId="45952" applyNumberFormat="1" applyFont="1" applyFill="1" applyBorder="1" applyAlignment="1">
      <alignment horizontal="center" vertical="center" wrapText="1"/>
    </xf>
    <xf numFmtId="1" fontId="28" fillId="0" borderId="15" xfId="45952" applyNumberFormat="1" applyFont="1" applyFill="1" applyBorder="1" applyAlignment="1">
      <alignment horizontal="center" vertical="center" wrapText="1"/>
    </xf>
    <xf numFmtId="1" fontId="28" fillId="0" borderId="11" xfId="45952" applyNumberFormat="1" applyFont="1" applyFill="1" applyBorder="1" applyAlignment="1">
      <alignment horizontal="center" vertical="center" wrapText="1"/>
    </xf>
    <xf numFmtId="0" fontId="25" fillId="0" borderId="25" xfId="45952" applyFont="1" applyFill="1" applyBorder="1" applyAlignment="1">
      <alignment horizontal="center" vertical="center"/>
    </xf>
    <xf numFmtId="3" fontId="28" fillId="0" borderId="41" xfId="45952" applyNumberFormat="1" applyFont="1" applyFill="1" applyBorder="1" applyAlignment="1">
      <alignment horizontal="center" vertical="center" wrapText="1"/>
    </xf>
    <xf numFmtId="9" fontId="28" fillId="0" borderId="41" xfId="45952" applyNumberFormat="1" applyFont="1" applyFill="1" applyBorder="1" applyAlignment="1">
      <alignment horizontal="center" vertical="center" wrapText="1"/>
    </xf>
    <xf numFmtId="165" fontId="28" fillId="0" borderId="10" xfId="45952" applyNumberFormat="1" applyFont="1" applyFill="1" applyBorder="1" applyAlignment="1">
      <alignment horizontal="center" vertical="center"/>
    </xf>
    <xf numFmtId="1" fontId="28" fillId="0" borderId="41" xfId="45952" applyNumberFormat="1" applyFont="1" applyFill="1" applyBorder="1" applyAlignment="1">
      <alignment horizontal="center" vertical="center" wrapText="1"/>
    </xf>
    <xf numFmtId="9" fontId="28" fillId="0" borderId="10" xfId="45952" applyNumberFormat="1" applyFont="1" applyFill="1" applyBorder="1" applyAlignment="1">
      <alignment horizontal="center" vertical="center" wrapText="1"/>
    </xf>
    <xf numFmtId="165" fontId="28" fillId="0" borderId="41" xfId="45952" applyNumberFormat="1" applyFont="1" applyFill="1" applyBorder="1" applyAlignment="1">
      <alignment horizontal="center"/>
    </xf>
    <xf numFmtId="3" fontId="28" fillId="0" borderId="41" xfId="45952" applyNumberFormat="1" applyFont="1" applyFill="1" applyBorder="1" applyAlignment="1">
      <alignment horizontal="center"/>
    </xf>
    <xf numFmtId="167" fontId="28" fillId="0" borderId="10" xfId="45952" applyNumberFormat="1" applyFont="1" applyFill="1" applyBorder="1" applyAlignment="1">
      <alignment horizontal="center" vertical="center" wrapText="1"/>
    </xf>
    <xf numFmtId="167" fontId="28" fillId="0" borderId="10" xfId="45952" applyNumberFormat="1" applyFont="1" applyFill="1" applyBorder="1" applyAlignment="1">
      <alignment horizontal="center" vertical="center"/>
    </xf>
    <xf numFmtId="0" fontId="28" fillId="0" borderId="13" xfId="45952" applyFont="1" applyFill="1" applyBorder="1" applyAlignment="1">
      <alignment horizontal="center" vertical="center"/>
    </xf>
    <xf numFmtId="167" fontId="28" fillId="0" borderId="41" xfId="45952" applyNumberFormat="1" applyFont="1" applyFill="1" applyBorder="1" applyAlignment="1">
      <alignment horizontal="center" vertical="center"/>
    </xf>
    <xf numFmtId="0" fontId="28" fillId="0" borderId="10" xfId="45952" quotePrefix="1" applyFont="1" applyFill="1" applyBorder="1" applyAlignment="1">
      <alignment horizontal="center" vertical="center"/>
    </xf>
    <xf numFmtId="0" fontId="28" fillId="0" borderId="33" xfId="45952" quotePrefix="1" applyFont="1" applyFill="1" applyBorder="1" applyAlignment="1">
      <alignment horizontal="center" vertical="center" wrapText="1"/>
    </xf>
    <xf numFmtId="14" fontId="28" fillId="0" borderId="10" xfId="45952" applyNumberFormat="1" applyFont="1" applyFill="1" applyBorder="1" applyAlignment="1" applyProtection="1">
      <alignment horizontal="center" vertical="center" wrapText="1"/>
      <protection locked="0"/>
    </xf>
    <xf numFmtId="0" fontId="28" fillId="0" borderId="10" xfId="45952" applyFont="1" applyFill="1" applyBorder="1" applyAlignment="1" applyProtection="1">
      <alignment horizontal="center" vertical="center" wrapText="1"/>
      <protection locked="0"/>
    </xf>
    <xf numFmtId="168" fontId="28" fillId="0" borderId="10" xfId="45952" applyNumberFormat="1" applyFont="1" applyFill="1" applyBorder="1" applyAlignment="1" applyProtection="1">
      <alignment horizontal="center" vertical="center" wrapText="1"/>
      <protection locked="0"/>
    </xf>
    <xf numFmtId="0" fontId="37" fillId="0" borderId="41" xfId="45951" applyFont="1" applyBorder="1" applyAlignment="1">
      <alignment vertical="center"/>
    </xf>
    <xf numFmtId="0" fontId="37" fillId="33" borderId="41" xfId="45951" applyFont="1" applyFill="1" applyBorder="1" applyAlignment="1">
      <alignment vertical="center"/>
    </xf>
    <xf numFmtId="0" fontId="0" fillId="0" borderId="0" xfId="0" applyAlignment="1">
      <alignment vertical="center"/>
    </xf>
    <xf numFmtId="0" fontId="0" fillId="0" borderId="0" xfId="0" applyAlignment="1">
      <alignment horizontal="center" vertical="center" wrapText="1"/>
    </xf>
    <xf numFmtId="0" fontId="52" fillId="0" borderId="0" xfId="0" applyFont="1" applyAlignment="1">
      <alignment horizontal="center" vertical="center" wrapText="1"/>
    </xf>
    <xf numFmtId="0" fontId="53" fillId="0" borderId="0" xfId="45951" applyFont="1" applyFill="1"/>
    <xf numFmtId="0" fontId="2" fillId="0" borderId="0" xfId="0" applyFont="1" applyAlignment="1">
      <alignment vertical="center"/>
    </xf>
    <xf numFmtId="0" fontId="33" fillId="35" borderId="33" xfId="0" applyFont="1" applyFill="1" applyBorder="1" applyAlignment="1">
      <alignment horizontal="center" vertical="center"/>
    </xf>
    <xf numFmtId="0" fontId="33" fillId="35" borderId="34" xfId="0" applyFont="1" applyFill="1" applyBorder="1" applyAlignment="1">
      <alignment horizontal="center" vertical="center"/>
    </xf>
    <xf numFmtId="0" fontId="0" fillId="33" borderId="41" xfId="0" applyFill="1" applyBorder="1" applyAlignment="1">
      <alignment horizontal="center"/>
    </xf>
    <xf numFmtId="0" fontId="0" fillId="0" borderId="41" xfId="0" applyBorder="1" applyAlignment="1">
      <alignment horizontal="center"/>
    </xf>
    <xf numFmtId="14" fontId="0" fillId="0" borderId="41" xfId="0" applyNumberFormat="1" applyBorder="1" applyAlignment="1">
      <alignment horizontal="center"/>
    </xf>
    <xf numFmtId="0" fontId="28" fillId="34" borderId="10" xfId="45964" applyFont="1" applyFill="1" applyBorder="1" applyAlignment="1">
      <alignment horizontal="center" vertical="center" wrapText="1"/>
    </xf>
    <xf numFmtId="0" fontId="28" fillId="34" borderId="41" xfId="45964" applyFont="1" applyFill="1" applyBorder="1" applyAlignment="1">
      <alignment horizontal="center" wrapText="1"/>
    </xf>
    <xf numFmtId="0" fontId="28" fillId="34" borderId="41" xfId="45964" applyFont="1" applyFill="1" applyBorder="1" applyAlignment="1">
      <alignment horizontal="center"/>
    </xf>
    <xf numFmtId="0" fontId="27" fillId="34" borderId="41" xfId="45964" applyFont="1" applyFill="1" applyBorder="1" applyAlignment="1">
      <alignment horizontal="center"/>
    </xf>
    <xf numFmtId="0" fontId="28" fillId="34" borderId="41" xfId="45964" quotePrefix="1" applyFont="1" applyFill="1" applyBorder="1" applyAlignment="1">
      <alignment horizontal="center"/>
    </xf>
    <xf numFmtId="0" fontId="25" fillId="34" borderId="41" xfId="45964" applyFont="1" applyFill="1" applyBorder="1" applyAlignment="1">
      <alignment horizontal="center"/>
    </xf>
    <xf numFmtId="0" fontId="28" fillId="34" borderId="41" xfId="45964" quotePrefix="1" applyFont="1" applyFill="1" applyBorder="1" applyAlignment="1">
      <alignment horizontal="center" wrapText="1"/>
    </xf>
    <xf numFmtId="0" fontId="28" fillId="34" borderId="41" xfId="45964" applyFont="1" applyFill="1" applyBorder="1" applyAlignment="1">
      <alignment horizontal="center" vertical="center"/>
    </xf>
    <xf numFmtId="0" fontId="25" fillId="34" borderId="41" xfId="45964" applyFont="1" applyFill="1" applyBorder="1" applyAlignment="1">
      <alignment horizontal="center" vertical="center" wrapText="1"/>
    </xf>
    <xf numFmtId="0" fontId="28" fillId="34" borderId="10" xfId="45964" applyFont="1" applyFill="1" applyBorder="1" applyAlignment="1">
      <alignment horizontal="center"/>
    </xf>
    <xf numFmtId="0" fontId="28" fillId="34" borderId="14" xfId="45964" applyFont="1" applyFill="1" applyBorder="1" applyAlignment="1">
      <alignment horizontal="center"/>
    </xf>
    <xf numFmtId="0" fontId="28" fillId="34" borderId="10" xfId="45964" applyFont="1" applyFill="1" applyBorder="1" applyAlignment="1">
      <alignment horizontal="center" vertical="top" wrapText="1"/>
    </xf>
    <xf numFmtId="0" fontId="28" fillId="34" borderId="10" xfId="45964" applyFont="1" applyFill="1" applyBorder="1" applyAlignment="1">
      <alignment horizontal="center" vertical="top"/>
    </xf>
    <xf numFmtId="3" fontId="28" fillId="34" borderId="41" xfId="45964" applyNumberFormat="1" applyFont="1" applyFill="1" applyBorder="1" applyAlignment="1">
      <alignment horizontal="center" vertical="top" wrapText="1"/>
    </xf>
    <xf numFmtId="0" fontId="28" fillId="34" borderId="10" xfId="45964" applyFont="1" applyFill="1" applyBorder="1" applyAlignment="1">
      <alignment horizontal="center" vertical="center"/>
    </xf>
    <xf numFmtId="1" fontId="25" fillId="34" borderId="10" xfId="45964" applyNumberFormat="1" applyFont="1" applyFill="1" applyBorder="1" applyAlignment="1">
      <alignment horizontal="center" vertical="center" wrapText="1"/>
    </xf>
    <xf numFmtId="1" fontId="28" fillId="34" borderId="10" xfId="45964" applyNumberFormat="1" applyFont="1" applyFill="1" applyBorder="1" applyAlignment="1">
      <alignment horizontal="center" vertical="center" wrapText="1"/>
    </xf>
    <xf numFmtId="0" fontId="25" fillId="34" borderId="41" xfId="45964" applyFont="1" applyFill="1" applyBorder="1" applyAlignment="1">
      <alignment horizontal="center" vertical="center"/>
    </xf>
    <xf numFmtId="0" fontId="25" fillId="34" borderId="10" xfId="45964" applyFont="1" applyFill="1" applyBorder="1" applyAlignment="1">
      <alignment horizontal="center" vertical="center"/>
    </xf>
    <xf numFmtId="0" fontId="25" fillId="34" borderId="10" xfId="45964" applyFont="1" applyFill="1" applyBorder="1" applyAlignment="1">
      <alignment horizontal="center" vertical="center" wrapText="1"/>
    </xf>
    <xf numFmtId="0" fontId="28" fillId="34" borderId="10" xfId="45964" quotePrefix="1" applyFont="1" applyFill="1" applyBorder="1" applyAlignment="1">
      <alignment horizontal="center" vertical="center" wrapText="1"/>
    </xf>
    <xf numFmtId="0" fontId="28" fillId="34" borderId="10" xfId="45964" applyFont="1" applyFill="1" applyBorder="1" applyAlignment="1" applyProtection="1">
      <alignment horizontal="center" vertical="center" wrapText="1"/>
      <protection locked="0"/>
    </xf>
    <xf numFmtId="0" fontId="28" fillId="0" borderId="11"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8" fillId="0" borderId="23" xfId="0" applyFont="1" applyFill="1" applyBorder="1" applyAlignment="1">
      <alignment horizontal="center" vertical="center" wrapText="1"/>
    </xf>
    <xf numFmtId="0" fontId="37" fillId="0" borderId="0" xfId="45951" applyFont="1" applyFill="1"/>
    <xf numFmtId="0" fontId="25" fillId="0" borderId="0" xfId="0" applyFont="1"/>
    <xf numFmtId="0" fontId="0" fillId="0" borderId="0" xfId="0" applyFont="1" applyAlignment="1">
      <alignment vertical="center"/>
    </xf>
    <xf numFmtId="0" fontId="25" fillId="0" borderId="41" xfId="0" applyFont="1" applyFill="1" applyBorder="1" applyAlignment="1"/>
    <xf numFmtId="0" fontId="29" fillId="0" borderId="41" xfId="0" quotePrefix="1" applyFont="1" applyFill="1" applyBorder="1" applyAlignment="1">
      <alignment horizontal="center" vertical="center"/>
    </xf>
    <xf numFmtId="0" fontId="54" fillId="0" borderId="0" xfId="0" applyFont="1" applyFill="1" applyBorder="1" applyAlignment="1">
      <alignment horizontal="left" vertical="top" wrapText="1"/>
    </xf>
    <xf numFmtId="0" fontId="54" fillId="0" borderId="0" xfId="0" applyFont="1" applyFill="1" applyBorder="1" applyAlignment="1">
      <alignment horizontal="left"/>
    </xf>
    <xf numFmtId="0" fontId="0" fillId="0" borderId="0" xfId="0" applyFont="1"/>
    <xf numFmtId="0" fontId="55" fillId="0" borderId="0" xfId="0" applyFont="1" applyFill="1" applyBorder="1" applyAlignment="1">
      <alignment horizontal="left" vertical="top" wrapText="1"/>
    </xf>
    <xf numFmtId="0" fontId="54" fillId="37" borderId="0" xfId="0" applyFont="1" applyFill="1" applyBorder="1" applyAlignment="1">
      <alignment horizontal="left" vertical="top" wrapText="1"/>
    </xf>
    <xf numFmtId="0" fontId="24" fillId="0" borderId="0" xfId="0" applyFont="1" applyFill="1" applyBorder="1" applyAlignment="1">
      <alignment horizontal="left" vertical="top" wrapText="1"/>
    </xf>
    <xf numFmtId="0" fontId="24" fillId="38" borderId="0" xfId="0" applyFont="1" applyFill="1" applyBorder="1" applyAlignment="1">
      <alignment horizontal="left" vertical="top" wrapText="1"/>
    </xf>
    <xf numFmtId="0" fontId="54" fillId="38" borderId="0" xfId="0" applyFont="1" applyFill="1" applyAlignment="1"/>
    <xf numFmtId="0" fontId="28" fillId="0" borderId="41" xfId="0" applyFont="1" applyFill="1" applyBorder="1" applyAlignment="1">
      <alignment horizontal="center" vertical="center" wrapText="1"/>
    </xf>
    <xf numFmtId="0" fontId="28" fillId="0" borderId="0" xfId="0" applyFont="1" applyFill="1" applyBorder="1" applyAlignment="1">
      <alignment horizontal="center"/>
    </xf>
    <xf numFmtId="0" fontId="28" fillId="0" borderId="41" xfId="0" applyFont="1" applyFill="1" applyBorder="1" applyAlignment="1">
      <alignment horizontal="center"/>
    </xf>
    <xf numFmtId="0" fontId="28" fillId="0" borderId="0" xfId="45952" applyFont="1" applyFill="1" applyBorder="1" applyAlignment="1">
      <alignment horizontal="center"/>
    </xf>
    <xf numFmtId="0" fontId="28" fillId="0" borderId="0" xfId="45954" applyFont="1" applyFill="1" applyBorder="1" applyAlignment="1"/>
    <xf numFmtId="0" fontId="28" fillId="0" borderId="0" xfId="45952" quotePrefix="1" applyFont="1" applyFill="1" applyBorder="1" applyAlignment="1">
      <alignment horizontal="center"/>
    </xf>
    <xf numFmtId="0" fontId="28" fillId="0" borderId="41" xfId="45952" applyFont="1" applyFill="1" applyBorder="1" applyAlignment="1">
      <alignment horizontal="center" vertical="top" wrapText="1"/>
    </xf>
    <xf numFmtId="0" fontId="28" fillId="0" borderId="41" xfId="45952" applyFont="1" applyFill="1" applyBorder="1" applyAlignment="1">
      <alignment horizontal="center" vertical="top"/>
    </xf>
    <xf numFmtId="0" fontId="28" fillId="34" borderId="41" xfId="45964" applyFont="1" applyFill="1" applyBorder="1" applyAlignment="1">
      <alignment horizontal="center" vertical="top" wrapText="1"/>
    </xf>
    <xf numFmtId="3" fontId="28" fillId="0" borderId="41" xfId="45952" applyNumberFormat="1" applyFont="1" applyFill="1" applyBorder="1" applyAlignment="1">
      <alignment horizontal="center" vertical="top" wrapText="1"/>
    </xf>
    <xf numFmtId="0" fontId="28" fillId="0" borderId="41" xfId="45952" quotePrefix="1" applyFont="1" applyFill="1" applyBorder="1" applyAlignment="1">
      <alignment horizontal="center" vertical="top" wrapText="1"/>
    </xf>
    <xf numFmtId="3" fontId="28" fillId="34" borderId="42" xfId="45964" applyNumberFormat="1" applyFont="1" applyFill="1" applyBorder="1" applyAlignment="1">
      <alignment horizontal="center" vertical="top" wrapText="1"/>
    </xf>
    <xf numFmtId="0" fontId="25" fillId="0" borderId="42" xfId="0" applyFont="1" applyFill="1" applyBorder="1" applyAlignment="1">
      <alignment vertical="center"/>
    </xf>
    <xf numFmtId="0" fontId="28" fillId="34" borderId="41" xfId="45964" applyFont="1" applyFill="1" applyBorder="1" applyAlignment="1">
      <alignment horizontal="center" vertical="top"/>
    </xf>
    <xf numFmtId="0" fontId="28" fillId="0" borderId="42" xfId="0" applyFont="1" applyFill="1" applyBorder="1" applyAlignment="1">
      <alignment vertical="center"/>
    </xf>
    <xf numFmtId="0" fontId="41" fillId="0" borderId="41" xfId="0" quotePrefix="1" applyFont="1" applyFill="1" applyBorder="1" applyAlignment="1">
      <alignment horizontal="center" vertical="center" wrapText="1"/>
    </xf>
    <xf numFmtId="0" fontId="33" fillId="0" borderId="33" xfId="0" applyFont="1" applyBorder="1" applyAlignment="1">
      <alignment horizontal="center" vertical="center" wrapText="1"/>
    </xf>
    <xf numFmtId="0" fontId="33" fillId="0" borderId="11" xfId="0" applyFont="1" applyBorder="1" applyAlignment="1">
      <alignment horizontal="center" vertical="center" wrapText="1"/>
    </xf>
    <xf numFmtId="0" fontId="33" fillId="0" borderId="42" xfId="0" applyFont="1" applyBorder="1" applyAlignment="1">
      <alignment horizontal="center" vertical="center" wrapText="1"/>
    </xf>
    <xf numFmtId="0" fontId="33" fillId="35" borderId="24" xfId="0" applyFont="1" applyFill="1" applyBorder="1" applyAlignment="1">
      <alignment horizontal="center" vertical="center"/>
    </xf>
    <xf numFmtId="0" fontId="33" fillId="35" borderId="26" xfId="0" applyFont="1" applyFill="1" applyBorder="1" applyAlignment="1">
      <alignment horizontal="center" vertical="center"/>
    </xf>
    <xf numFmtId="0" fontId="33" fillId="35" borderId="30" xfId="0" applyFont="1" applyFill="1" applyBorder="1" applyAlignment="1">
      <alignment horizontal="center" vertical="center"/>
    </xf>
    <xf numFmtId="0" fontId="28" fillId="0" borderId="9" xfId="0" applyFont="1" applyFill="1" applyBorder="1" applyAlignment="1">
      <alignment horizontal="center" vertical="center" wrapText="1"/>
    </xf>
    <xf numFmtId="0" fontId="25" fillId="0" borderId="15" xfId="0" applyFont="1" applyFill="1" applyBorder="1" applyAlignment="1">
      <alignment horizontal="center" vertical="center" wrapText="1"/>
    </xf>
    <xf numFmtId="0" fontId="28" fillId="0" borderId="12" xfId="0" applyFont="1" applyFill="1" applyBorder="1" applyAlignment="1">
      <alignment horizontal="center" vertical="center" wrapText="1"/>
    </xf>
    <xf numFmtId="0" fontId="28" fillId="0" borderId="18"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5"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8" fillId="0" borderId="17" xfId="0" applyFont="1" applyFill="1" applyBorder="1" applyAlignment="1">
      <alignment horizontal="center" vertical="center" wrapText="1"/>
    </xf>
    <xf numFmtId="0" fontId="28" fillId="0" borderId="14" xfId="0" applyFont="1" applyFill="1" applyBorder="1" applyAlignment="1">
      <alignment horizontal="center" vertical="center" wrapText="1"/>
    </xf>
    <xf numFmtId="0" fontId="28" fillId="0" borderId="12" xfId="0" applyFont="1" applyFill="1" applyBorder="1" applyAlignment="1">
      <alignment horizontal="center" vertical="top" wrapText="1"/>
    </xf>
    <xf numFmtId="0" fontId="28" fillId="0" borderId="17" xfId="0" applyFont="1" applyFill="1" applyBorder="1" applyAlignment="1">
      <alignment horizontal="center" vertical="top" wrapText="1"/>
    </xf>
    <xf numFmtId="0" fontId="28" fillId="0" borderId="14" xfId="0" applyFont="1" applyFill="1" applyBorder="1" applyAlignment="1">
      <alignment horizontal="center" vertical="top" wrapText="1"/>
    </xf>
    <xf numFmtId="0" fontId="28" fillId="0" borderId="9" xfId="0" applyFont="1" applyFill="1" applyBorder="1" applyAlignment="1">
      <alignment horizontal="center" vertical="top" wrapText="1"/>
    </xf>
    <xf numFmtId="0" fontId="25" fillId="0" borderId="15" xfId="0" applyFont="1" applyFill="1" applyBorder="1" applyAlignment="1">
      <alignment horizontal="center" wrapText="1"/>
    </xf>
    <xf numFmtId="0" fontId="25" fillId="0" borderId="11" xfId="0" applyFont="1" applyFill="1" applyBorder="1" applyAlignment="1">
      <alignment horizontal="center" wrapText="1"/>
    </xf>
    <xf numFmtId="0" fontId="28" fillId="0" borderId="11"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7" fillId="0" borderId="41" xfId="0" applyFont="1" applyFill="1" applyBorder="1" applyAlignment="1">
      <alignment horizontal="center"/>
    </xf>
    <xf numFmtId="0" fontId="28" fillId="0" borderId="41" xfId="0" applyFont="1" applyFill="1" applyBorder="1" applyAlignment="1">
      <alignment horizontal="center" vertical="center" wrapText="1"/>
    </xf>
    <xf numFmtId="0" fontId="28" fillId="0" borderId="41" xfId="0" applyFont="1" applyFill="1" applyBorder="1" applyAlignment="1">
      <alignment horizontal="center" vertical="center"/>
    </xf>
    <xf numFmtId="0" fontId="27" fillId="0" borderId="41" xfId="0" applyFont="1" applyFill="1" applyBorder="1" applyAlignment="1">
      <alignment horizontal="center" vertical="center" wrapText="1"/>
    </xf>
    <xf numFmtId="0" fontId="28" fillId="0" borderId="33" xfId="0" applyFont="1" applyFill="1" applyBorder="1" applyAlignment="1">
      <alignment horizontal="center" vertical="center" wrapText="1"/>
    </xf>
    <xf numFmtId="0" fontId="28" fillId="0" borderId="42" xfId="0" applyFont="1" applyFill="1" applyBorder="1" applyAlignment="1">
      <alignment horizontal="center" vertical="center" wrapText="1"/>
    </xf>
    <xf numFmtId="0" fontId="28" fillId="0" borderId="41" xfId="0" applyFont="1" applyFill="1" applyBorder="1" applyAlignment="1">
      <alignment horizontal="center"/>
    </xf>
    <xf numFmtId="0" fontId="25" fillId="0" borderId="13"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28" fillId="0" borderId="13"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3" xfId="0" applyFont="1" applyFill="1" applyBorder="1" applyAlignment="1">
      <alignment horizontal="center" vertical="center" wrapText="1"/>
    </xf>
    <xf numFmtId="0" fontId="28" fillId="0" borderId="10" xfId="0" applyFont="1" applyFill="1" applyBorder="1" applyAlignment="1">
      <alignment horizontal="center" vertical="center"/>
    </xf>
    <xf numFmtId="0" fontId="27" fillId="0" borderId="33" xfId="0" applyFont="1" applyFill="1" applyBorder="1" applyAlignment="1">
      <alignment horizontal="center" vertical="center" wrapText="1"/>
    </xf>
    <xf numFmtId="0" fontId="27" fillId="0" borderId="36" xfId="0" applyFont="1" applyFill="1" applyBorder="1" applyAlignment="1">
      <alignment horizontal="center" vertical="center" wrapText="1"/>
    </xf>
    <xf numFmtId="14" fontId="27" fillId="0" borderId="29" xfId="0" applyNumberFormat="1" applyFont="1" applyFill="1" applyBorder="1" applyAlignment="1">
      <alignment horizontal="center" vertical="center" wrapText="1"/>
    </xf>
    <xf numFmtId="14" fontId="27" fillId="0" borderId="30" xfId="0" applyNumberFormat="1" applyFont="1" applyFill="1" applyBorder="1" applyAlignment="1">
      <alignment horizontal="center" vertical="center" wrapText="1"/>
    </xf>
    <xf numFmtId="14" fontId="27" fillId="0" borderId="40" xfId="0" applyNumberFormat="1" applyFont="1" applyFill="1" applyBorder="1" applyAlignment="1">
      <alignment horizontal="center" vertical="center" wrapText="1"/>
    </xf>
    <xf numFmtId="0" fontId="28" fillId="0" borderId="36" xfId="0" applyFont="1" applyFill="1" applyBorder="1" applyAlignment="1">
      <alignment horizontal="center" vertical="center" wrapText="1"/>
    </xf>
  </cellXfs>
  <cellStyles count="45965">
    <cellStyle name="20 % - Accent1" xfId="17" hidden="1"/>
    <cellStyle name="20 % - Accent2" xfId="21" hidden="1"/>
    <cellStyle name="20 % - Accent3" xfId="25" hidden="1"/>
    <cellStyle name="20 % - Accent4" xfId="29" hidden="1"/>
    <cellStyle name="20 % - Accent5" xfId="33" hidden="1"/>
    <cellStyle name="20 % - Accent6" xfId="37" hidden="1"/>
    <cellStyle name="20% - Accent1" xfId="46" hidden="1"/>
    <cellStyle name="20% - Accent2" xfId="49" hidden="1"/>
    <cellStyle name="20% - Accent3" xfId="52" hidden="1"/>
    <cellStyle name="20% - Accent4" xfId="55" hidden="1"/>
    <cellStyle name="20% - Accent5" xfId="58" hidden="1"/>
    <cellStyle name="20% - Accent6" xfId="61" hidden="1"/>
    <cellStyle name="20% — akcent 1" xfId="84" builtinId="30" hidden="1"/>
    <cellStyle name="20% — akcent 1" xfId="123" builtinId="30" hidden="1"/>
    <cellStyle name="20% — akcent 1" xfId="162" builtinId="30" hidden="1"/>
    <cellStyle name="20% — akcent 1" xfId="201" builtinId="30" hidden="1"/>
    <cellStyle name="20% — akcent 1" xfId="241" builtinId="30" hidden="1"/>
    <cellStyle name="20% — akcent 1" xfId="280" builtinId="30" hidden="1"/>
    <cellStyle name="20% — akcent 1" xfId="321" builtinId="30" hidden="1"/>
    <cellStyle name="20% — akcent 1" xfId="360" builtinId="30" hidden="1"/>
    <cellStyle name="20% — akcent 1" xfId="399" builtinId="30" hidden="1"/>
    <cellStyle name="20% — akcent 1" xfId="438" builtinId="30" hidden="1"/>
    <cellStyle name="20% — akcent 1" xfId="478" builtinId="30" hidden="1"/>
    <cellStyle name="20% — akcent 1" xfId="518" builtinId="30" hidden="1"/>
    <cellStyle name="20% — akcent 1" xfId="557" builtinId="30" hidden="1"/>
    <cellStyle name="20% — akcent 1" xfId="597" builtinId="30" hidden="1"/>
    <cellStyle name="20% — akcent 1" xfId="636" builtinId="30" hidden="1"/>
    <cellStyle name="20% — akcent 1" xfId="676" builtinId="30" hidden="1"/>
    <cellStyle name="20% — akcent 1" xfId="715" builtinId="30" hidden="1"/>
    <cellStyle name="20% — akcent 1" xfId="754" builtinId="30" hidden="1"/>
    <cellStyle name="20% — akcent 1" xfId="793" builtinId="30" hidden="1"/>
    <cellStyle name="20% — akcent 1" xfId="952" builtinId="30" hidden="1"/>
    <cellStyle name="20% — akcent 1" xfId="993" builtinId="30" hidden="1"/>
    <cellStyle name="20% — akcent 1" xfId="1032" builtinId="30" hidden="1"/>
    <cellStyle name="20% — akcent 1" xfId="1071" builtinId="30" hidden="1"/>
    <cellStyle name="20% — akcent 1" xfId="1110" builtinId="30" hidden="1"/>
    <cellStyle name="20% — akcent 1" xfId="1150" builtinId="30" hidden="1"/>
    <cellStyle name="20% — akcent 1" xfId="1189" builtinId="30" hidden="1"/>
    <cellStyle name="20% — akcent 1" xfId="1230" builtinId="30" hidden="1"/>
    <cellStyle name="20% — akcent 1" xfId="1269" builtinId="30" hidden="1"/>
    <cellStyle name="20% — akcent 1" xfId="1308" builtinId="30" hidden="1"/>
    <cellStyle name="20% — akcent 1" xfId="1347" builtinId="30" hidden="1"/>
    <cellStyle name="20% — akcent 1" xfId="1387" builtinId="30" hidden="1"/>
    <cellStyle name="20% — akcent 1" xfId="1427" builtinId="30" hidden="1"/>
    <cellStyle name="20% — akcent 1" xfId="1466" builtinId="30" hidden="1"/>
    <cellStyle name="20% — akcent 1" xfId="1506" builtinId="30" hidden="1"/>
    <cellStyle name="20% — akcent 1" xfId="1546" builtinId="30" hidden="1"/>
    <cellStyle name="20% — akcent 1" xfId="1586" builtinId="30" hidden="1"/>
    <cellStyle name="20% — akcent 1" xfId="1625" builtinId="30" hidden="1"/>
    <cellStyle name="20% — akcent 1" xfId="1664" builtinId="30" hidden="1"/>
    <cellStyle name="20% — akcent 1" xfId="920" builtinId="30" hidden="1"/>
    <cellStyle name="20% — akcent 1" xfId="1697" builtinId="30" hidden="1"/>
    <cellStyle name="20% — akcent 1" xfId="1738" builtinId="30" hidden="1"/>
    <cellStyle name="20% — akcent 1" xfId="1777" builtinId="30" hidden="1"/>
    <cellStyle name="20% — akcent 1" xfId="1816" builtinId="30" hidden="1"/>
    <cellStyle name="20% — akcent 1" xfId="1855" builtinId="30" hidden="1"/>
    <cellStyle name="20% — akcent 1" xfId="1895" builtinId="30" hidden="1"/>
    <cellStyle name="20% — akcent 1" xfId="1934" builtinId="30" hidden="1"/>
    <cellStyle name="20% — akcent 1" xfId="1975" builtinId="30" hidden="1"/>
    <cellStyle name="20% — akcent 1" xfId="2014" builtinId="30" hidden="1"/>
    <cellStyle name="20% — akcent 1" xfId="2053" builtinId="30" hidden="1"/>
    <cellStyle name="20% — akcent 1" xfId="2092" builtinId="30" hidden="1"/>
    <cellStyle name="20% — akcent 1" xfId="2132" builtinId="30" hidden="1"/>
    <cellStyle name="20% — akcent 1" xfId="2172" builtinId="30" hidden="1"/>
    <cellStyle name="20% — akcent 1" xfId="2211" builtinId="30" hidden="1"/>
    <cellStyle name="20% — akcent 1" xfId="2251" builtinId="30" hidden="1"/>
    <cellStyle name="20% — akcent 1" xfId="2290" builtinId="30" hidden="1"/>
    <cellStyle name="20% — akcent 1" xfId="2330" builtinId="30" hidden="1"/>
    <cellStyle name="20% — akcent 1" xfId="2369" builtinId="30" hidden="1"/>
    <cellStyle name="20% — akcent 1" xfId="2408" builtinId="30" hidden="1"/>
    <cellStyle name="20% — akcent 1" xfId="847" builtinId="30" hidden="1"/>
    <cellStyle name="20% — akcent 1" xfId="884" builtinId="30" hidden="1"/>
    <cellStyle name="20% — akcent 1" xfId="2454" builtinId="30" hidden="1"/>
    <cellStyle name="20% — akcent 1" xfId="2493" builtinId="30" hidden="1"/>
    <cellStyle name="20% — akcent 1" xfId="2532" builtinId="30" hidden="1"/>
    <cellStyle name="20% — akcent 1" xfId="2571" builtinId="30" hidden="1"/>
    <cellStyle name="20% — akcent 1" xfId="2611" builtinId="30" hidden="1"/>
    <cellStyle name="20% — akcent 1" xfId="2650" builtinId="30" hidden="1"/>
    <cellStyle name="20% — akcent 1" xfId="2691" builtinId="30" hidden="1"/>
    <cellStyle name="20% — akcent 1" xfId="2730" builtinId="30" hidden="1"/>
    <cellStyle name="20% — akcent 1" xfId="2769" builtinId="30" hidden="1"/>
    <cellStyle name="20% — akcent 1" xfId="2808" builtinId="30" hidden="1"/>
    <cellStyle name="20% — akcent 1" xfId="2848" builtinId="30" hidden="1"/>
    <cellStyle name="20% — akcent 1" xfId="2888" builtinId="30" hidden="1"/>
    <cellStyle name="20% — akcent 1" xfId="2927" builtinId="30" hidden="1"/>
    <cellStyle name="20% — akcent 1" xfId="2967" builtinId="30" hidden="1"/>
    <cellStyle name="20% — akcent 1" xfId="3006" builtinId="30" hidden="1"/>
    <cellStyle name="20% — akcent 1" xfId="3046" builtinId="30" hidden="1"/>
    <cellStyle name="20% — akcent 1" xfId="3085" builtinId="30" hidden="1"/>
    <cellStyle name="20% — akcent 1" xfId="3124" builtinId="30" hidden="1"/>
    <cellStyle name="20% — akcent 1" xfId="3163" builtinId="30" hidden="1"/>
    <cellStyle name="20% — akcent 1" xfId="3356" builtinId="30" hidden="1"/>
    <cellStyle name="20% — akcent 1" xfId="3401" builtinId="30" hidden="1"/>
    <cellStyle name="20% — akcent 1" xfId="3440" builtinId="30" hidden="1"/>
    <cellStyle name="20% — akcent 1" xfId="3479" builtinId="30" hidden="1"/>
    <cellStyle name="20% — akcent 1" xfId="3518" builtinId="30" hidden="1"/>
    <cellStyle name="20% — akcent 1" xfId="3558" builtinId="30" hidden="1"/>
    <cellStyle name="20% — akcent 1" xfId="3597" builtinId="30" hidden="1"/>
    <cellStyle name="20% — akcent 1" xfId="3638" builtinId="30" hidden="1"/>
    <cellStyle name="20% — akcent 1" xfId="3677" builtinId="30" hidden="1"/>
    <cellStyle name="20% — akcent 1" xfId="3716" builtinId="30" hidden="1"/>
    <cellStyle name="20% — akcent 1" xfId="3755" builtinId="30" hidden="1"/>
    <cellStyle name="20% — akcent 1" xfId="3799" builtinId="30" hidden="1"/>
    <cellStyle name="20% — akcent 1" xfId="3839" builtinId="30" hidden="1"/>
    <cellStyle name="20% — akcent 1" xfId="3878" builtinId="30" hidden="1"/>
    <cellStyle name="20% — akcent 1" xfId="3918" builtinId="30" hidden="1"/>
    <cellStyle name="20% — akcent 1" xfId="3958" builtinId="30" hidden="1"/>
    <cellStyle name="20% — akcent 1" xfId="3998" builtinId="30" hidden="1"/>
    <cellStyle name="20% — akcent 1" xfId="4037" builtinId="30" hidden="1"/>
    <cellStyle name="20% — akcent 1" xfId="4076" builtinId="30" hidden="1"/>
    <cellStyle name="20% — akcent 1" xfId="4133" builtinId="30" hidden="1"/>
    <cellStyle name="20% — akcent 1" xfId="4292" builtinId="30" hidden="1"/>
    <cellStyle name="20% — akcent 1" xfId="4337" builtinId="30" hidden="1"/>
    <cellStyle name="20% — akcent 1" xfId="4376" builtinId="30" hidden="1"/>
    <cellStyle name="20% — akcent 1" xfId="4415" builtinId="30" hidden="1"/>
    <cellStyle name="20% — akcent 1" xfId="4454" builtinId="30" hidden="1"/>
    <cellStyle name="20% — akcent 1" xfId="4494" builtinId="30" hidden="1"/>
    <cellStyle name="20% — akcent 1" xfId="4533" builtinId="30" hidden="1"/>
    <cellStyle name="20% — akcent 1" xfId="4574" builtinId="30" hidden="1"/>
    <cellStyle name="20% — akcent 1" xfId="4613" builtinId="30" hidden="1"/>
    <cellStyle name="20% — akcent 1" xfId="4652" builtinId="30" hidden="1"/>
    <cellStyle name="20% — akcent 1" xfId="4691" builtinId="30" hidden="1"/>
    <cellStyle name="20% — akcent 1" xfId="4735" builtinId="30" hidden="1"/>
    <cellStyle name="20% — akcent 1" xfId="4775" builtinId="30" hidden="1"/>
    <cellStyle name="20% — akcent 1" xfId="4814" builtinId="30" hidden="1"/>
    <cellStyle name="20% — akcent 1" xfId="4854" builtinId="30" hidden="1"/>
    <cellStyle name="20% — akcent 1" xfId="4894" builtinId="30" hidden="1"/>
    <cellStyle name="20% — akcent 1" xfId="4934" builtinId="30" hidden="1"/>
    <cellStyle name="20% — akcent 1" xfId="4973" builtinId="30" hidden="1"/>
    <cellStyle name="20% — akcent 1" xfId="5012" builtinId="30" hidden="1"/>
    <cellStyle name="20% — akcent 1" xfId="4260" builtinId="30" hidden="1"/>
    <cellStyle name="20% — akcent 1" xfId="5045" builtinId="30" hidden="1"/>
    <cellStyle name="20% — akcent 1" xfId="5086" builtinId="30" hidden="1"/>
    <cellStyle name="20% — akcent 1" xfId="5125" builtinId="30" hidden="1"/>
    <cellStyle name="20% — akcent 1" xfId="5164" builtinId="30" hidden="1"/>
    <cellStyle name="20% — akcent 1" xfId="5203" builtinId="30" hidden="1"/>
    <cellStyle name="20% — akcent 1" xfId="5243" builtinId="30" hidden="1"/>
    <cellStyle name="20% — akcent 1" xfId="5282" builtinId="30" hidden="1"/>
    <cellStyle name="20% — akcent 1" xfId="5323" builtinId="30" hidden="1"/>
    <cellStyle name="20% — akcent 1" xfId="5362" builtinId="30" hidden="1"/>
    <cellStyle name="20% — akcent 1" xfId="5401" builtinId="30" hidden="1"/>
    <cellStyle name="20% — akcent 1" xfId="5440" builtinId="30" hidden="1"/>
    <cellStyle name="20% — akcent 1" xfId="5480" builtinId="30" hidden="1"/>
    <cellStyle name="20% — akcent 1" xfId="5520" builtinId="30" hidden="1"/>
    <cellStyle name="20% — akcent 1" xfId="5559" builtinId="30" hidden="1"/>
    <cellStyle name="20% — akcent 1" xfId="5599" builtinId="30" hidden="1"/>
    <cellStyle name="20% — akcent 1" xfId="5638" builtinId="30" hidden="1"/>
    <cellStyle name="20% — akcent 1" xfId="5678" builtinId="30" hidden="1"/>
    <cellStyle name="20% — akcent 1" xfId="5717" builtinId="30" hidden="1"/>
    <cellStyle name="20% — akcent 1" xfId="5756" builtinId="30" hidden="1"/>
    <cellStyle name="20% — akcent 1" xfId="4187" builtinId="30" hidden="1"/>
    <cellStyle name="20% — akcent 1" xfId="4224" builtinId="30" hidden="1"/>
    <cellStyle name="20% — akcent 1" xfId="5802" builtinId="30" hidden="1"/>
    <cellStyle name="20% — akcent 1" xfId="5841" builtinId="30" hidden="1"/>
    <cellStyle name="20% — akcent 1" xfId="5880" builtinId="30" hidden="1"/>
    <cellStyle name="20% — akcent 1" xfId="5919" builtinId="30" hidden="1"/>
    <cellStyle name="20% — akcent 1" xfId="5959" builtinId="30" hidden="1"/>
    <cellStyle name="20% — akcent 1" xfId="5998" builtinId="30" hidden="1"/>
    <cellStyle name="20% — akcent 1" xfId="6039" builtinId="30" hidden="1"/>
    <cellStyle name="20% — akcent 1" xfId="6078" builtinId="30" hidden="1"/>
    <cellStyle name="20% — akcent 1" xfId="6117" builtinId="30" hidden="1"/>
    <cellStyle name="20% — akcent 1" xfId="6156" builtinId="30" hidden="1"/>
    <cellStyle name="20% — akcent 1" xfId="6196" builtinId="30" hidden="1"/>
    <cellStyle name="20% — akcent 1" xfId="6236" builtinId="30" hidden="1"/>
    <cellStyle name="20% — akcent 1" xfId="6275" builtinId="30" hidden="1"/>
    <cellStyle name="20% — akcent 1" xfId="6315" builtinId="30" hidden="1"/>
    <cellStyle name="20% — akcent 1" xfId="6354" builtinId="30" hidden="1"/>
    <cellStyle name="20% — akcent 1" xfId="6394" builtinId="30" hidden="1"/>
    <cellStyle name="20% — akcent 1" xfId="6433" builtinId="30" hidden="1"/>
    <cellStyle name="20% — akcent 1" xfId="6472" builtinId="30" hidden="1"/>
    <cellStyle name="20% — akcent 1" xfId="3324" builtinId="30" hidden="1"/>
    <cellStyle name="20% — akcent 1" xfId="3195" builtinId="30" hidden="1"/>
    <cellStyle name="20% — akcent 1" xfId="6528" builtinId="30" hidden="1"/>
    <cellStyle name="20% — akcent 1" xfId="6567" builtinId="30" hidden="1"/>
    <cellStyle name="20% — akcent 1" xfId="6606" builtinId="30" hidden="1"/>
    <cellStyle name="20% — akcent 1" xfId="6645" builtinId="30" hidden="1"/>
    <cellStyle name="20% — akcent 1" xfId="6685" builtinId="30" hidden="1"/>
    <cellStyle name="20% — akcent 1" xfId="6724" builtinId="30" hidden="1"/>
    <cellStyle name="20% — akcent 1" xfId="6765" builtinId="30" hidden="1"/>
    <cellStyle name="20% — akcent 1" xfId="6804" builtinId="30" hidden="1"/>
    <cellStyle name="20% — akcent 1" xfId="6843" builtinId="30" hidden="1"/>
    <cellStyle name="20% — akcent 1" xfId="6882" builtinId="30" hidden="1"/>
    <cellStyle name="20% — akcent 1" xfId="6924" builtinId="30" hidden="1"/>
    <cellStyle name="20% — akcent 1" xfId="6964" builtinId="30" hidden="1"/>
    <cellStyle name="20% — akcent 1" xfId="7003" builtinId="30" hidden="1"/>
    <cellStyle name="20% — akcent 1" xfId="7043" builtinId="30" hidden="1"/>
    <cellStyle name="20% — akcent 1" xfId="7083" builtinId="30" hidden="1"/>
    <cellStyle name="20% — akcent 1" xfId="7123" builtinId="30" hidden="1"/>
    <cellStyle name="20% — akcent 1" xfId="7162" builtinId="30" hidden="1"/>
    <cellStyle name="20% — akcent 1" xfId="7201" builtinId="30" hidden="1"/>
    <cellStyle name="20% — akcent 1" xfId="7251" builtinId="30" hidden="1"/>
    <cellStyle name="20% — akcent 1" xfId="7410" builtinId="30" hidden="1"/>
    <cellStyle name="20% — akcent 1" xfId="7453" builtinId="30" hidden="1"/>
    <cellStyle name="20% — akcent 1" xfId="7492" builtinId="30" hidden="1"/>
    <cellStyle name="20% — akcent 1" xfId="7531" builtinId="30" hidden="1"/>
    <cellStyle name="20% — akcent 1" xfId="7570" builtinId="30" hidden="1"/>
    <cellStyle name="20% — akcent 1" xfId="7610" builtinId="30" hidden="1"/>
    <cellStyle name="20% — akcent 1" xfId="7649" builtinId="30" hidden="1"/>
    <cellStyle name="20% — akcent 1" xfId="7690" builtinId="30" hidden="1"/>
    <cellStyle name="20% — akcent 1" xfId="7729" builtinId="30" hidden="1"/>
    <cellStyle name="20% — akcent 1" xfId="7768" builtinId="30" hidden="1"/>
    <cellStyle name="20% — akcent 1" xfId="7807" builtinId="30" hidden="1"/>
    <cellStyle name="20% — akcent 1" xfId="7849" builtinId="30" hidden="1"/>
    <cellStyle name="20% — akcent 1" xfId="7889" builtinId="30" hidden="1"/>
    <cellStyle name="20% — akcent 1" xfId="7928" builtinId="30" hidden="1"/>
    <cellStyle name="20% — akcent 1" xfId="7968" builtinId="30" hidden="1"/>
    <cellStyle name="20% — akcent 1" xfId="8008" builtinId="30" hidden="1"/>
    <cellStyle name="20% — akcent 1" xfId="8048" builtinId="30" hidden="1"/>
    <cellStyle name="20% — akcent 1" xfId="8087" builtinId="30" hidden="1"/>
    <cellStyle name="20% — akcent 1" xfId="8126" builtinId="30" hidden="1"/>
    <cellStyle name="20% — akcent 1" xfId="7378" builtinId="30" hidden="1"/>
    <cellStyle name="20% — akcent 1" xfId="8159" builtinId="30" hidden="1"/>
    <cellStyle name="20% — akcent 1" xfId="8200" builtinId="30" hidden="1"/>
    <cellStyle name="20% — akcent 1" xfId="8239" builtinId="30" hidden="1"/>
    <cellStyle name="20% — akcent 1" xfId="8278" builtinId="30" hidden="1"/>
    <cellStyle name="20% — akcent 1" xfId="8317" builtinId="30" hidden="1"/>
    <cellStyle name="20% — akcent 1" xfId="8357" builtinId="30" hidden="1"/>
    <cellStyle name="20% — akcent 1" xfId="8396" builtinId="30" hidden="1"/>
    <cellStyle name="20% — akcent 1" xfId="8437" builtinId="30" hidden="1"/>
    <cellStyle name="20% — akcent 1" xfId="8476" builtinId="30" hidden="1"/>
    <cellStyle name="20% — akcent 1" xfId="8515" builtinId="30" hidden="1"/>
    <cellStyle name="20% — akcent 1" xfId="8554" builtinId="30" hidden="1"/>
    <cellStyle name="20% — akcent 1" xfId="8594" builtinId="30" hidden="1"/>
    <cellStyle name="20% — akcent 1" xfId="8634" builtinId="30" hidden="1"/>
    <cellStyle name="20% — akcent 1" xfId="8673" builtinId="30" hidden="1"/>
    <cellStyle name="20% — akcent 1" xfId="8713" builtinId="30" hidden="1"/>
    <cellStyle name="20% — akcent 1" xfId="8752" builtinId="30" hidden="1"/>
    <cellStyle name="20% — akcent 1" xfId="8792" builtinId="30" hidden="1"/>
    <cellStyle name="20% — akcent 1" xfId="8831" builtinId="30" hidden="1"/>
    <cellStyle name="20% — akcent 1" xfId="8870" builtinId="30" hidden="1"/>
    <cellStyle name="20% — akcent 1" xfId="7305" builtinId="30" hidden="1"/>
    <cellStyle name="20% — akcent 1" xfId="7342" builtinId="30" hidden="1"/>
    <cellStyle name="20% — akcent 1" xfId="8916" builtinId="30" hidden="1"/>
    <cellStyle name="20% — akcent 1" xfId="8955" builtinId="30" hidden="1"/>
    <cellStyle name="20% — akcent 1" xfId="8994" builtinId="30" hidden="1"/>
    <cellStyle name="20% — akcent 1" xfId="9033" builtinId="30" hidden="1"/>
    <cellStyle name="20% — akcent 1" xfId="9073" builtinId="30" hidden="1"/>
    <cellStyle name="20% — akcent 1" xfId="9112" builtinId="30" hidden="1"/>
    <cellStyle name="20% — akcent 1" xfId="9153" builtinId="30" hidden="1"/>
    <cellStyle name="20% — akcent 1" xfId="9192" builtinId="30" hidden="1"/>
    <cellStyle name="20% — akcent 1" xfId="9231" builtinId="30" hidden="1"/>
    <cellStyle name="20% — akcent 1" xfId="9270" builtinId="30" hidden="1"/>
    <cellStyle name="20% — akcent 1" xfId="9310" builtinId="30" hidden="1"/>
    <cellStyle name="20% — akcent 1" xfId="9350" builtinId="30" hidden="1"/>
    <cellStyle name="20% — akcent 1" xfId="9389" builtinId="30" hidden="1"/>
    <cellStyle name="20% — akcent 1" xfId="9429" builtinId="30" hidden="1"/>
    <cellStyle name="20% — akcent 1" xfId="9468" builtinId="30" hidden="1"/>
    <cellStyle name="20% — akcent 1" xfId="9508" builtinId="30" hidden="1"/>
    <cellStyle name="20% — akcent 1" xfId="9547" builtinId="30" hidden="1"/>
    <cellStyle name="20% — akcent 1" xfId="9586" builtinId="30" hidden="1"/>
    <cellStyle name="20% — akcent 1" xfId="3289" builtinId="30" hidden="1"/>
    <cellStyle name="20% — akcent 1" xfId="9627" builtinId="30" hidden="1"/>
    <cellStyle name="20% — akcent 1" xfId="9668" builtinId="30" hidden="1"/>
    <cellStyle name="20% — akcent 1" xfId="9707" builtinId="30" hidden="1"/>
    <cellStyle name="20% — akcent 1" xfId="9746" builtinId="30" hidden="1"/>
    <cellStyle name="20% — akcent 1" xfId="9785" builtinId="30" hidden="1"/>
    <cellStyle name="20% — akcent 1" xfId="9825" builtinId="30" hidden="1"/>
    <cellStyle name="20% — akcent 1" xfId="9864" builtinId="30" hidden="1"/>
    <cellStyle name="20% — akcent 1" xfId="9905" builtinId="30" hidden="1"/>
    <cellStyle name="20% — akcent 1" xfId="9944" builtinId="30" hidden="1"/>
    <cellStyle name="20% — akcent 1" xfId="9983" builtinId="30" hidden="1"/>
    <cellStyle name="20% — akcent 1" xfId="10022" builtinId="30" hidden="1"/>
    <cellStyle name="20% — akcent 1" xfId="10062" builtinId="30" hidden="1"/>
    <cellStyle name="20% — akcent 1" xfId="10102" builtinId="30" hidden="1"/>
    <cellStyle name="20% — akcent 1" xfId="10141" builtinId="30" hidden="1"/>
    <cellStyle name="20% — akcent 1" xfId="10181" builtinId="30" hidden="1"/>
    <cellStyle name="20% — akcent 1" xfId="10220" builtinId="30" hidden="1"/>
    <cellStyle name="20% — akcent 1" xfId="10260" builtinId="30" hidden="1"/>
    <cellStyle name="20% — akcent 1" xfId="10299" builtinId="30" hidden="1"/>
    <cellStyle name="20% — akcent 1" xfId="10338" builtinId="30" hidden="1"/>
    <cellStyle name="20% — akcent 1" xfId="10377" builtinId="30" hidden="1"/>
    <cellStyle name="20% — akcent 1" xfId="10536" builtinId="30" hidden="1"/>
    <cellStyle name="20% — akcent 1" xfId="10577" builtinId="30" hidden="1"/>
    <cellStyle name="20% — akcent 1" xfId="10616" builtinId="30" hidden="1"/>
    <cellStyle name="20% — akcent 1" xfId="10655" builtinId="30" hidden="1"/>
    <cellStyle name="20% — akcent 1" xfId="10694" builtinId="30" hidden="1"/>
    <cellStyle name="20% — akcent 1" xfId="10734" builtinId="30" hidden="1"/>
    <cellStyle name="20% — akcent 1" xfId="10773" builtinId="30" hidden="1"/>
    <cellStyle name="20% — akcent 1" xfId="10814" builtinId="30" hidden="1"/>
    <cellStyle name="20% — akcent 1" xfId="10853" builtinId="30" hidden="1"/>
    <cellStyle name="20% — akcent 1" xfId="10892" builtinId="30" hidden="1"/>
    <cellStyle name="20% — akcent 1" xfId="10931" builtinId="30" hidden="1"/>
    <cellStyle name="20% — akcent 1" xfId="10971" builtinId="30" hidden="1"/>
    <cellStyle name="20% — akcent 1" xfId="11011" builtinId="30" hidden="1"/>
    <cellStyle name="20% — akcent 1" xfId="11050" builtinId="30" hidden="1"/>
    <cellStyle name="20% — akcent 1" xfId="11090" builtinId="30" hidden="1"/>
    <cellStyle name="20% — akcent 1" xfId="11130" builtinId="30" hidden="1"/>
    <cellStyle name="20% — akcent 1" xfId="11170" builtinId="30" hidden="1"/>
    <cellStyle name="20% — akcent 1" xfId="11209" builtinId="30" hidden="1"/>
    <cellStyle name="20% — akcent 1" xfId="11248" builtinId="30" hidden="1"/>
    <cellStyle name="20% — akcent 1" xfId="10504" builtinId="30" hidden="1"/>
    <cellStyle name="20% — akcent 1" xfId="11281" builtinId="30" hidden="1"/>
    <cellStyle name="20% — akcent 1" xfId="11322" builtinId="30" hidden="1"/>
    <cellStyle name="20% — akcent 1" xfId="11361" builtinId="30" hidden="1"/>
    <cellStyle name="20% — akcent 1" xfId="11400" builtinId="30" hidden="1"/>
    <cellStyle name="20% — akcent 1" xfId="11439" builtinId="30" hidden="1"/>
    <cellStyle name="20% — akcent 1" xfId="11479" builtinId="30" hidden="1"/>
    <cellStyle name="20% — akcent 1" xfId="11518" builtinId="30" hidden="1"/>
    <cellStyle name="20% — akcent 1" xfId="11559" builtinId="30" hidden="1"/>
    <cellStyle name="20% — akcent 1" xfId="11598" builtinId="30" hidden="1"/>
    <cellStyle name="20% — akcent 1" xfId="11637" builtinId="30" hidden="1"/>
    <cellStyle name="20% — akcent 1" xfId="11676" builtinId="30" hidden="1"/>
    <cellStyle name="20% — akcent 1" xfId="11716" builtinId="30" hidden="1"/>
    <cellStyle name="20% — akcent 1" xfId="11756" builtinId="30" hidden="1"/>
    <cellStyle name="20% — akcent 1" xfId="11795" builtinId="30" hidden="1"/>
    <cellStyle name="20% — akcent 1" xfId="11835" builtinId="30" hidden="1"/>
    <cellStyle name="20% — akcent 1" xfId="11874" builtinId="30" hidden="1"/>
    <cellStyle name="20% — akcent 1" xfId="11914" builtinId="30" hidden="1"/>
    <cellStyle name="20% — akcent 1" xfId="11953" builtinId="30" hidden="1"/>
    <cellStyle name="20% — akcent 1" xfId="11992" builtinId="30" hidden="1"/>
    <cellStyle name="20% — akcent 1" xfId="10431" builtinId="30" hidden="1"/>
    <cellStyle name="20% — akcent 1" xfId="10468" builtinId="30" hidden="1"/>
    <cellStyle name="20% — akcent 1" xfId="12038" builtinId="30" hidden="1"/>
    <cellStyle name="20% — akcent 1" xfId="12077" builtinId="30" hidden="1"/>
    <cellStyle name="20% — akcent 1" xfId="12116" builtinId="30" hidden="1"/>
    <cellStyle name="20% — akcent 1" xfId="12155" builtinId="30" hidden="1"/>
    <cellStyle name="20% — akcent 1" xfId="12195" builtinId="30" hidden="1"/>
    <cellStyle name="20% — akcent 1" xfId="12234" builtinId="30" hidden="1"/>
    <cellStyle name="20% — akcent 1" xfId="12275" builtinId="30" hidden="1"/>
    <cellStyle name="20% — akcent 1" xfId="12314" builtinId="30" hidden="1"/>
    <cellStyle name="20% — akcent 1" xfId="12353" builtinId="30" hidden="1"/>
    <cellStyle name="20% — akcent 1" xfId="12392" builtinId="30" hidden="1"/>
    <cellStyle name="20% — akcent 1" xfId="12432" builtinId="30" hidden="1"/>
    <cellStyle name="20% — akcent 1" xfId="12472" builtinId="30" hidden="1"/>
    <cellStyle name="20% — akcent 1" xfId="12511" builtinId="30" hidden="1"/>
    <cellStyle name="20% — akcent 1" xfId="12551" builtinId="30" hidden="1"/>
    <cellStyle name="20% — akcent 1" xfId="12590" builtinId="30" hidden="1"/>
    <cellStyle name="20% — akcent 1" xfId="12630" builtinId="30" hidden="1"/>
    <cellStyle name="20% — akcent 1" xfId="12669" builtinId="30" hidden="1"/>
    <cellStyle name="20% — akcent 1" xfId="12708" builtinId="30" hidden="1"/>
    <cellStyle name="20% — akcent 1" xfId="12747" builtinId="30" hidden="1"/>
    <cellStyle name="20% — akcent 1" xfId="12787" builtinId="30" hidden="1"/>
    <cellStyle name="20% — akcent 1" xfId="12828" builtinId="30" hidden="1"/>
    <cellStyle name="20% — akcent 1" xfId="12867" builtinId="30" hidden="1"/>
    <cellStyle name="20% — akcent 1" xfId="12906" builtinId="30" hidden="1"/>
    <cellStyle name="20% — akcent 1" xfId="12945" builtinId="30" hidden="1"/>
    <cellStyle name="20% — akcent 1" xfId="12985" builtinId="30" hidden="1"/>
    <cellStyle name="20% — akcent 1" xfId="13024" builtinId="30" hidden="1"/>
    <cellStyle name="20% — akcent 1" xfId="13065" builtinId="30" hidden="1"/>
    <cellStyle name="20% — akcent 1" xfId="13104" builtinId="30" hidden="1"/>
    <cellStyle name="20% — akcent 1" xfId="13143" builtinId="30" hidden="1"/>
    <cellStyle name="20% — akcent 1" xfId="13182" builtinId="30" hidden="1"/>
    <cellStyle name="20% — akcent 1" xfId="13222" builtinId="30" hidden="1"/>
    <cellStyle name="20% — akcent 1" xfId="13262" builtinId="30" hidden="1"/>
    <cellStyle name="20% — akcent 1" xfId="13301" builtinId="30" hidden="1"/>
    <cellStyle name="20% — akcent 1" xfId="13341" builtinId="30" hidden="1"/>
    <cellStyle name="20% — akcent 1" xfId="13380" builtinId="30" hidden="1"/>
    <cellStyle name="20% — akcent 1" xfId="13420" builtinId="30" hidden="1"/>
    <cellStyle name="20% — akcent 1" xfId="13459" builtinId="30" hidden="1"/>
    <cellStyle name="20% — akcent 1" xfId="13498" builtinId="30" hidden="1"/>
    <cellStyle name="20% — akcent 1" xfId="13537" builtinId="30" hidden="1"/>
    <cellStyle name="20% — akcent 1" xfId="13696" builtinId="30" hidden="1"/>
    <cellStyle name="20% — akcent 1" xfId="13737" builtinId="30" hidden="1"/>
    <cellStyle name="20% — akcent 1" xfId="13776" builtinId="30" hidden="1"/>
    <cellStyle name="20% — akcent 1" xfId="13815" builtinId="30" hidden="1"/>
    <cellStyle name="20% — akcent 1" xfId="13854" builtinId="30" hidden="1"/>
    <cellStyle name="20% — akcent 1" xfId="13894" builtinId="30" hidden="1"/>
    <cellStyle name="20% — akcent 1" xfId="13933" builtinId="30" hidden="1"/>
    <cellStyle name="20% — akcent 1" xfId="13974" builtinId="30" hidden="1"/>
    <cellStyle name="20% — akcent 1" xfId="14013" builtinId="30" hidden="1"/>
    <cellStyle name="20% — akcent 1" xfId="14052" builtinId="30" hidden="1"/>
    <cellStyle name="20% — akcent 1" xfId="14091" builtinId="30" hidden="1"/>
    <cellStyle name="20% — akcent 1" xfId="14131" builtinId="30" hidden="1"/>
    <cellStyle name="20% — akcent 1" xfId="14171" builtinId="30" hidden="1"/>
    <cellStyle name="20% — akcent 1" xfId="14210" builtinId="30" hidden="1"/>
    <cellStyle name="20% — akcent 1" xfId="14250" builtinId="30" hidden="1"/>
    <cellStyle name="20% — akcent 1" xfId="14290" builtinId="30" hidden="1"/>
    <cellStyle name="20% — akcent 1" xfId="14330" builtinId="30" hidden="1"/>
    <cellStyle name="20% — akcent 1" xfId="14369" builtinId="30" hidden="1"/>
    <cellStyle name="20% — akcent 1" xfId="14408" builtinId="30" hidden="1"/>
    <cellStyle name="20% — akcent 1" xfId="13664" builtinId="30" hidden="1"/>
    <cellStyle name="20% — akcent 1" xfId="14441" builtinId="30" hidden="1"/>
    <cellStyle name="20% — akcent 1" xfId="14482" builtinId="30" hidden="1"/>
    <cellStyle name="20% — akcent 1" xfId="14521" builtinId="30" hidden="1"/>
    <cellStyle name="20% — akcent 1" xfId="14560" builtinId="30" hidden="1"/>
    <cellStyle name="20% — akcent 1" xfId="14599" builtinId="30" hidden="1"/>
    <cellStyle name="20% — akcent 1" xfId="14639" builtinId="30" hidden="1"/>
    <cellStyle name="20% — akcent 1" xfId="14678" builtinId="30" hidden="1"/>
    <cellStyle name="20% — akcent 1" xfId="14719" builtinId="30" hidden="1"/>
    <cellStyle name="20% — akcent 1" xfId="14758" builtinId="30" hidden="1"/>
    <cellStyle name="20% — akcent 1" xfId="14797" builtinId="30" hidden="1"/>
    <cellStyle name="20% — akcent 1" xfId="14836" builtinId="30" hidden="1"/>
    <cellStyle name="20% — akcent 1" xfId="14876" builtinId="30" hidden="1"/>
    <cellStyle name="20% — akcent 1" xfId="14916" builtinId="30" hidden="1"/>
    <cellStyle name="20% — akcent 1" xfId="14955" builtinId="30" hidden="1"/>
    <cellStyle name="20% — akcent 1" xfId="14995" builtinId="30" hidden="1"/>
    <cellStyle name="20% — akcent 1" xfId="15034" builtinId="30" hidden="1"/>
    <cellStyle name="20% — akcent 1" xfId="15074" builtinId="30" hidden="1"/>
    <cellStyle name="20% — akcent 1" xfId="15113" builtinId="30" hidden="1"/>
    <cellStyle name="20% — akcent 1" xfId="15152" builtinId="30" hidden="1"/>
    <cellStyle name="20% — akcent 1" xfId="13591" builtinId="30" hidden="1"/>
    <cellStyle name="20% — akcent 1" xfId="13628" builtinId="30" hidden="1"/>
    <cellStyle name="20% — akcent 1" xfId="15198" builtinId="30" hidden="1"/>
    <cellStyle name="20% — akcent 1" xfId="15237" builtinId="30" hidden="1"/>
    <cellStyle name="20% — akcent 1" xfId="15276" builtinId="30" hidden="1"/>
    <cellStyle name="20% — akcent 1" xfId="15315" builtinId="30" hidden="1"/>
    <cellStyle name="20% — akcent 1" xfId="15355" builtinId="30" hidden="1"/>
    <cellStyle name="20% — akcent 1" xfId="15394" builtinId="30" hidden="1"/>
    <cellStyle name="20% — akcent 1" xfId="15435" builtinId="30" hidden="1"/>
    <cellStyle name="20% — akcent 1" xfId="15474" builtinId="30" hidden="1"/>
    <cellStyle name="20% — akcent 1" xfId="15513" builtinId="30" hidden="1"/>
    <cellStyle name="20% — akcent 1" xfId="15552" builtinId="30" hidden="1"/>
    <cellStyle name="20% — akcent 1" xfId="15592" builtinId="30" hidden="1"/>
    <cellStyle name="20% — akcent 1" xfId="15632" builtinId="30" hidden="1"/>
    <cellStyle name="20% — akcent 1" xfId="15671" builtinId="30" hidden="1"/>
    <cellStyle name="20% — akcent 1" xfId="15711" builtinId="30" hidden="1"/>
    <cellStyle name="20% — akcent 1" xfId="15750" builtinId="30" hidden="1"/>
    <cellStyle name="20% — akcent 1" xfId="15790" builtinId="30" hidden="1"/>
    <cellStyle name="20% — akcent 1" xfId="15829" builtinId="30" hidden="1"/>
    <cellStyle name="20% — akcent 1" xfId="15868" builtinId="30" hidden="1"/>
    <cellStyle name="20% — akcent 1" xfId="3227" builtinId="30" hidden="1"/>
    <cellStyle name="20% — akcent 1" xfId="3276" builtinId="30" hidden="1"/>
    <cellStyle name="20% — akcent 1" xfId="15922" builtinId="30" hidden="1"/>
    <cellStyle name="20% — akcent 1" xfId="15961" builtinId="30" hidden="1"/>
    <cellStyle name="20% — akcent 1" xfId="16000" builtinId="30" hidden="1"/>
    <cellStyle name="20% — akcent 1" xfId="16039" builtinId="30" hidden="1"/>
    <cellStyle name="20% — akcent 1" xfId="16079" builtinId="30" hidden="1"/>
    <cellStyle name="20% — akcent 1" xfId="16118" builtinId="30" hidden="1"/>
    <cellStyle name="20% — akcent 1" xfId="16159" builtinId="30" hidden="1"/>
    <cellStyle name="20% — akcent 1" xfId="16198" builtinId="30" hidden="1"/>
    <cellStyle name="20% — akcent 1" xfId="16237" builtinId="30" hidden="1"/>
    <cellStyle name="20% — akcent 1" xfId="16276" builtinId="30" hidden="1"/>
    <cellStyle name="20% — akcent 1" xfId="16316" builtinId="30" hidden="1"/>
    <cellStyle name="20% — akcent 1" xfId="16356" builtinId="30" hidden="1"/>
    <cellStyle name="20% — akcent 1" xfId="16395" builtinId="30" hidden="1"/>
    <cellStyle name="20% — akcent 1" xfId="16435" builtinId="30" hidden="1"/>
    <cellStyle name="20% — akcent 1" xfId="16474" builtinId="30" hidden="1"/>
    <cellStyle name="20% — akcent 1" xfId="16514" builtinId="30" hidden="1"/>
    <cellStyle name="20% — akcent 1" xfId="16553" builtinId="30" hidden="1"/>
    <cellStyle name="20% — akcent 1" xfId="16592" builtinId="30" hidden="1"/>
    <cellStyle name="20% — akcent 1" xfId="16631" builtinId="30" hidden="1"/>
    <cellStyle name="20% — akcent 1" xfId="16790" builtinId="30" hidden="1"/>
    <cellStyle name="20% — akcent 1" xfId="16831" builtinId="30" hidden="1"/>
    <cellStyle name="20% — akcent 1" xfId="16870" builtinId="30" hidden="1"/>
    <cellStyle name="20% — akcent 1" xfId="16909" builtinId="30" hidden="1"/>
    <cellStyle name="20% — akcent 1" xfId="16948" builtinId="30" hidden="1"/>
    <cellStyle name="20% — akcent 1" xfId="16988" builtinId="30" hidden="1"/>
    <cellStyle name="20% — akcent 1" xfId="17027" builtinId="30" hidden="1"/>
    <cellStyle name="20% — akcent 1" xfId="17068" builtinId="30" hidden="1"/>
    <cellStyle name="20% — akcent 1" xfId="17107" builtinId="30" hidden="1"/>
    <cellStyle name="20% — akcent 1" xfId="17146" builtinId="30" hidden="1"/>
    <cellStyle name="20% — akcent 1" xfId="17185" builtinId="30" hidden="1"/>
    <cellStyle name="20% — akcent 1" xfId="17225" builtinId="30" hidden="1"/>
    <cellStyle name="20% — akcent 1" xfId="17265" builtinId="30" hidden="1"/>
    <cellStyle name="20% — akcent 1" xfId="17304" builtinId="30" hidden="1"/>
    <cellStyle name="20% — akcent 1" xfId="17344" builtinId="30" hidden="1"/>
    <cellStyle name="20% — akcent 1" xfId="17384" builtinId="30" hidden="1"/>
    <cellStyle name="20% — akcent 1" xfId="17424" builtinId="30" hidden="1"/>
    <cellStyle name="20% — akcent 1" xfId="17463" builtinId="30" hidden="1"/>
    <cellStyle name="20% — akcent 1" xfId="17502" builtinId="30" hidden="1"/>
    <cellStyle name="20% — akcent 1" xfId="16758" builtinId="30" hidden="1"/>
    <cellStyle name="20% — akcent 1" xfId="17535" builtinId="30" hidden="1"/>
    <cellStyle name="20% — akcent 1" xfId="17576" builtinId="30" hidden="1"/>
    <cellStyle name="20% — akcent 1" xfId="17615" builtinId="30" hidden="1"/>
    <cellStyle name="20% — akcent 1" xfId="17654" builtinId="30" hidden="1"/>
    <cellStyle name="20% — akcent 1" xfId="17693" builtinId="30" hidden="1"/>
    <cellStyle name="20% — akcent 1" xfId="17733" builtinId="30" hidden="1"/>
    <cellStyle name="20% — akcent 1" xfId="17772" builtinId="30" hidden="1"/>
    <cellStyle name="20% — akcent 1" xfId="17813" builtinId="30" hidden="1"/>
    <cellStyle name="20% — akcent 1" xfId="17852" builtinId="30" hidden="1"/>
    <cellStyle name="20% — akcent 1" xfId="17891" builtinId="30" hidden="1"/>
    <cellStyle name="20% — akcent 1" xfId="17930" builtinId="30" hidden="1"/>
    <cellStyle name="20% — akcent 1" xfId="17970" builtinId="30" hidden="1"/>
    <cellStyle name="20% — akcent 1" xfId="18010" builtinId="30" hidden="1"/>
    <cellStyle name="20% — akcent 1" xfId="18049" builtinId="30" hidden="1"/>
    <cellStyle name="20% — akcent 1" xfId="18089" builtinId="30" hidden="1"/>
    <cellStyle name="20% — akcent 1" xfId="18128" builtinId="30" hidden="1"/>
    <cellStyle name="20% — akcent 1" xfId="18168" builtinId="30" hidden="1"/>
    <cellStyle name="20% — akcent 1" xfId="18207" builtinId="30" hidden="1"/>
    <cellStyle name="20% — akcent 1" xfId="18246" builtinId="30" hidden="1"/>
    <cellStyle name="20% — akcent 1" xfId="16685" builtinId="30" hidden="1"/>
    <cellStyle name="20% — akcent 1" xfId="16722" builtinId="30" hidden="1"/>
    <cellStyle name="20% — akcent 1" xfId="18292" builtinId="30" hidden="1"/>
    <cellStyle name="20% — akcent 1" xfId="18331" builtinId="30" hidden="1"/>
    <cellStyle name="20% — akcent 1" xfId="18370" builtinId="30" hidden="1"/>
    <cellStyle name="20% — akcent 1" xfId="18409" builtinId="30" hidden="1"/>
    <cellStyle name="20% — akcent 1" xfId="18449" builtinId="30" hidden="1"/>
    <cellStyle name="20% — akcent 1" xfId="18488" builtinId="30" hidden="1"/>
    <cellStyle name="20% — akcent 1" xfId="18529" builtinId="30" hidden="1"/>
    <cellStyle name="20% — akcent 1" xfId="18568" builtinId="30" hidden="1"/>
    <cellStyle name="20% — akcent 1" xfId="18607" builtinId="30" hidden="1"/>
    <cellStyle name="20% — akcent 1" xfId="18646" builtinId="30" hidden="1"/>
    <cellStyle name="20% — akcent 1" xfId="18686" builtinId="30" hidden="1"/>
    <cellStyle name="20% — akcent 1" xfId="18726" builtinId="30" hidden="1"/>
    <cellStyle name="20% — akcent 1" xfId="18765" builtinId="30" hidden="1"/>
    <cellStyle name="20% — akcent 1" xfId="18805" builtinId="30" hidden="1"/>
    <cellStyle name="20% — akcent 1" xfId="18844" builtinId="30" hidden="1"/>
    <cellStyle name="20% — akcent 1" xfId="18884" builtinId="30" hidden="1"/>
    <cellStyle name="20% — akcent 1" xfId="18923" builtinId="30" hidden="1"/>
    <cellStyle name="20% — akcent 1" xfId="18962" builtinId="30" hidden="1"/>
    <cellStyle name="20% — akcent 1" xfId="3256" builtinId="30" hidden="1"/>
    <cellStyle name="20% — akcent 1" xfId="19084" builtinId="30" hidden="1"/>
    <cellStyle name="20% — akcent 1" xfId="19125" builtinId="30" hidden="1"/>
    <cellStyle name="20% — akcent 1" xfId="19164" builtinId="30" hidden="1"/>
    <cellStyle name="20% — akcent 1" xfId="19203" builtinId="30" hidden="1"/>
    <cellStyle name="20% — akcent 1" xfId="19242" builtinId="30" hidden="1"/>
    <cellStyle name="20% — akcent 1" xfId="19282" builtinId="30" hidden="1"/>
    <cellStyle name="20% — akcent 1" xfId="19321" builtinId="30" hidden="1"/>
    <cellStyle name="20% — akcent 1" xfId="19362" builtinId="30" hidden="1"/>
    <cellStyle name="20% — akcent 1" xfId="19401" builtinId="30" hidden="1"/>
    <cellStyle name="20% — akcent 1" xfId="19440" builtinId="30" hidden="1"/>
    <cellStyle name="20% — akcent 1" xfId="19479" builtinId="30" hidden="1"/>
    <cellStyle name="20% — akcent 1" xfId="19519" builtinId="30" hidden="1"/>
    <cellStyle name="20% — akcent 1" xfId="19559" builtinId="30" hidden="1"/>
    <cellStyle name="20% — akcent 1" xfId="19598" builtinId="30" hidden="1"/>
    <cellStyle name="20% — akcent 1" xfId="19638" builtinId="30" hidden="1"/>
    <cellStyle name="20% — akcent 1" xfId="19677" builtinId="30" hidden="1"/>
    <cellStyle name="20% — akcent 1" xfId="19717" builtinId="30" hidden="1"/>
    <cellStyle name="20% — akcent 1" xfId="19756" builtinId="30" hidden="1"/>
    <cellStyle name="20% — akcent 1" xfId="19795" builtinId="30" hidden="1"/>
    <cellStyle name="20% — akcent 1" xfId="19846" builtinId="30" hidden="1"/>
    <cellStyle name="20% — akcent 1" xfId="20005" builtinId="30" hidden="1"/>
    <cellStyle name="20% — akcent 1" xfId="20046" builtinId="30" hidden="1"/>
    <cellStyle name="20% — akcent 1" xfId="20085" builtinId="30" hidden="1"/>
    <cellStyle name="20% — akcent 1" xfId="20124" builtinId="30" hidden="1"/>
    <cellStyle name="20% — akcent 1" xfId="20163" builtinId="30" hidden="1"/>
    <cellStyle name="20% — akcent 1" xfId="20203" builtinId="30" hidden="1"/>
    <cellStyle name="20% — akcent 1" xfId="20242" builtinId="30" hidden="1"/>
    <cellStyle name="20% — akcent 1" xfId="20283" builtinId="30" hidden="1"/>
    <cellStyle name="20% — akcent 1" xfId="20322" builtinId="30" hidden="1"/>
    <cellStyle name="20% — akcent 1" xfId="20361" builtinId="30" hidden="1"/>
    <cellStyle name="20% — akcent 1" xfId="20400" builtinId="30" hidden="1"/>
    <cellStyle name="20% — akcent 1" xfId="20440" builtinId="30" hidden="1"/>
    <cellStyle name="20% — akcent 1" xfId="20480" builtinId="30" hidden="1"/>
    <cellStyle name="20% — akcent 1" xfId="20519" builtinId="30" hidden="1"/>
    <cellStyle name="20% — akcent 1" xfId="20559" builtinId="30" hidden="1"/>
    <cellStyle name="20% — akcent 1" xfId="20599" builtinId="30" hidden="1"/>
    <cellStyle name="20% — akcent 1" xfId="20639" builtinId="30" hidden="1"/>
    <cellStyle name="20% — akcent 1" xfId="20678" builtinId="30" hidden="1"/>
    <cellStyle name="20% — akcent 1" xfId="20717" builtinId="30" hidden="1"/>
    <cellStyle name="20% — akcent 1" xfId="19973" builtinId="30" hidden="1"/>
    <cellStyle name="20% — akcent 1" xfId="20750" builtinId="30" hidden="1"/>
    <cellStyle name="20% — akcent 1" xfId="20791" builtinId="30" hidden="1"/>
    <cellStyle name="20% — akcent 1" xfId="20830" builtinId="30" hidden="1"/>
    <cellStyle name="20% — akcent 1" xfId="20869" builtinId="30" hidden="1"/>
    <cellStyle name="20% — akcent 1" xfId="20908" builtinId="30" hidden="1"/>
    <cellStyle name="20% — akcent 1" xfId="20948" builtinId="30" hidden="1"/>
    <cellStyle name="20% — akcent 1" xfId="20987" builtinId="30" hidden="1"/>
    <cellStyle name="20% — akcent 1" xfId="21028" builtinId="30" hidden="1"/>
    <cellStyle name="20% — akcent 1" xfId="21067" builtinId="30" hidden="1"/>
    <cellStyle name="20% — akcent 1" xfId="21106" builtinId="30" hidden="1"/>
    <cellStyle name="20% — akcent 1" xfId="21145" builtinId="30" hidden="1"/>
    <cellStyle name="20% — akcent 1" xfId="21185" builtinId="30" hidden="1"/>
    <cellStyle name="20% — akcent 1" xfId="21225" builtinId="30" hidden="1"/>
    <cellStyle name="20% — akcent 1" xfId="21264" builtinId="30" hidden="1"/>
    <cellStyle name="20% — akcent 1" xfId="21304" builtinId="30" hidden="1"/>
    <cellStyle name="20% — akcent 1" xfId="21343" builtinId="30" hidden="1"/>
    <cellStyle name="20% — akcent 1" xfId="21383" builtinId="30" hidden="1"/>
    <cellStyle name="20% — akcent 1" xfId="21422" builtinId="30" hidden="1"/>
    <cellStyle name="20% — akcent 1" xfId="21461" builtinId="30" hidden="1"/>
    <cellStyle name="20% — akcent 1" xfId="19900" builtinId="30" hidden="1"/>
    <cellStyle name="20% — akcent 1" xfId="19937" builtinId="30" hidden="1"/>
    <cellStyle name="20% — akcent 1" xfId="21507" builtinId="30" hidden="1"/>
    <cellStyle name="20% — akcent 1" xfId="21546" builtinId="30" hidden="1"/>
    <cellStyle name="20% — akcent 1" xfId="21585" builtinId="30" hidden="1"/>
    <cellStyle name="20% — akcent 1" xfId="21624" builtinId="30" hidden="1"/>
    <cellStyle name="20% — akcent 1" xfId="21664" builtinId="30" hidden="1"/>
    <cellStyle name="20% — akcent 1" xfId="21703" builtinId="30" hidden="1"/>
    <cellStyle name="20% — akcent 1" xfId="21744" builtinId="30" hidden="1"/>
    <cellStyle name="20% — akcent 1" xfId="21783" builtinId="30" hidden="1"/>
    <cellStyle name="20% — akcent 1" xfId="21822" builtinId="30" hidden="1"/>
    <cellStyle name="20% — akcent 1" xfId="21861" builtinId="30" hidden="1"/>
    <cellStyle name="20% — akcent 1" xfId="21901" builtinId="30" hidden="1"/>
    <cellStyle name="20% — akcent 1" xfId="21941" builtinId="30" hidden="1"/>
    <cellStyle name="20% — akcent 1" xfId="21980" builtinId="30" hidden="1"/>
    <cellStyle name="20% — akcent 1" xfId="22020" builtinId="30" hidden="1"/>
    <cellStyle name="20% — akcent 1" xfId="22059" builtinId="30" hidden="1"/>
    <cellStyle name="20% — akcent 1" xfId="22099" builtinId="30" hidden="1"/>
    <cellStyle name="20% — akcent 1" xfId="22138" builtinId="30" hidden="1"/>
    <cellStyle name="20% — akcent 1" xfId="22177" builtinId="30" hidden="1"/>
    <cellStyle name="20% — akcent 1" xfId="22216" builtinId="30" hidden="1"/>
    <cellStyle name="20% — akcent 1" xfId="22256" builtinId="30" hidden="1"/>
    <cellStyle name="20% — akcent 1" xfId="22297" builtinId="30" hidden="1"/>
    <cellStyle name="20% — akcent 1" xfId="22336" builtinId="30" hidden="1"/>
    <cellStyle name="20% — akcent 1" xfId="22375" builtinId="30" hidden="1"/>
    <cellStyle name="20% — akcent 1" xfId="22414" builtinId="30" hidden="1"/>
    <cellStyle name="20% — akcent 1" xfId="22454" builtinId="30" hidden="1"/>
    <cellStyle name="20% — akcent 1" xfId="22493" builtinId="30" hidden="1"/>
    <cellStyle name="20% — akcent 1" xfId="22534" builtinId="30" hidden="1"/>
    <cellStyle name="20% — akcent 1" xfId="22573" builtinId="30" hidden="1"/>
    <cellStyle name="20% — akcent 1" xfId="22612" builtinId="30" hidden="1"/>
    <cellStyle name="20% — akcent 1" xfId="22651" builtinId="30" hidden="1"/>
    <cellStyle name="20% — akcent 1" xfId="22691" builtinId="30" hidden="1"/>
    <cellStyle name="20% — akcent 1" xfId="22731" builtinId="30" hidden="1"/>
    <cellStyle name="20% — akcent 1" xfId="22770" builtinId="30" hidden="1"/>
    <cellStyle name="20% — akcent 1" xfId="22810" builtinId="30" hidden="1"/>
    <cellStyle name="20% — akcent 1" xfId="22849" builtinId="30" hidden="1"/>
    <cellStyle name="20% — akcent 1" xfId="22889" builtinId="30" hidden="1"/>
    <cellStyle name="20% — akcent 1" xfId="22928" builtinId="30" hidden="1"/>
    <cellStyle name="20% — akcent 1" xfId="22967" builtinId="30" hidden="1"/>
    <cellStyle name="20% — akcent 1" xfId="23006" builtinId="30" hidden="1"/>
    <cellStyle name="20% — akcent 1" xfId="23165" builtinId="30" hidden="1"/>
    <cellStyle name="20% — akcent 1" xfId="23206" builtinId="30" hidden="1"/>
    <cellStyle name="20% — akcent 1" xfId="23245" builtinId="30" hidden="1"/>
    <cellStyle name="20% — akcent 1" xfId="23284" builtinId="30" hidden="1"/>
    <cellStyle name="20% — akcent 1" xfId="23323" builtinId="30" hidden="1"/>
    <cellStyle name="20% — akcent 1" xfId="23363" builtinId="30" hidden="1"/>
    <cellStyle name="20% — akcent 1" xfId="23402" builtinId="30" hidden="1"/>
    <cellStyle name="20% — akcent 1" xfId="23443" builtinId="30" hidden="1"/>
    <cellStyle name="20% — akcent 1" xfId="23482" builtinId="30" hidden="1"/>
    <cellStyle name="20% — akcent 1" xfId="23521" builtinId="30" hidden="1"/>
    <cellStyle name="20% — akcent 1" xfId="23560" builtinId="30" hidden="1"/>
    <cellStyle name="20% — akcent 1" xfId="23600" builtinId="30" hidden="1"/>
    <cellStyle name="20% — akcent 1" xfId="23640" builtinId="30" hidden="1"/>
    <cellStyle name="20% — akcent 1" xfId="23679" builtinId="30" hidden="1"/>
    <cellStyle name="20% — akcent 1" xfId="23719" builtinId="30" hidden="1"/>
    <cellStyle name="20% — akcent 1" xfId="23759" builtinId="30" hidden="1"/>
    <cellStyle name="20% — akcent 1" xfId="23799" builtinId="30" hidden="1"/>
    <cellStyle name="20% — akcent 1" xfId="23838" builtinId="30" hidden="1"/>
    <cellStyle name="20% — akcent 1" xfId="23877" builtinId="30" hidden="1"/>
    <cellStyle name="20% — akcent 1" xfId="23133" builtinId="30" hidden="1"/>
    <cellStyle name="20% — akcent 1" xfId="23910" builtinId="30" hidden="1"/>
    <cellStyle name="20% — akcent 1" xfId="23951" builtinId="30" hidden="1"/>
    <cellStyle name="20% — akcent 1" xfId="23990" builtinId="30" hidden="1"/>
    <cellStyle name="20% — akcent 1" xfId="24029" builtinId="30" hidden="1"/>
    <cellStyle name="20% — akcent 1" xfId="24068" builtinId="30" hidden="1"/>
    <cellStyle name="20% — akcent 1" xfId="24108" builtinId="30" hidden="1"/>
    <cellStyle name="20% — akcent 1" xfId="24147" builtinId="30" hidden="1"/>
    <cellStyle name="20% — akcent 1" xfId="24188" builtinId="30" hidden="1"/>
    <cellStyle name="20% — akcent 1" xfId="24227" builtinId="30" hidden="1"/>
    <cellStyle name="20% — akcent 1" xfId="24266" builtinId="30" hidden="1"/>
    <cellStyle name="20% — akcent 1" xfId="24305" builtinId="30" hidden="1"/>
    <cellStyle name="20% — akcent 1" xfId="24345" builtinId="30" hidden="1"/>
    <cellStyle name="20% — akcent 1" xfId="24385" builtinId="30" hidden="1"/>
    <cellStyle name="20% — akcent 1" xfId="24424" builtinId="30" hidden="1"/>
    <cellStyle name="20% — akcent 1" xfId="24464" builtinId="30" hidden="1"/>
    <cellStyle name="20% — akcent 1" xfId="24503" builtinId="30" hidden="1"/>
    <cellStyle name="20% — akcent 1" xfId="24543" builtinId="30" hidden="1"/>
    <cellStyle name="20% — akcent 1" xfId="24582" builtinId="30" hidden="1"/>
    <cellStyle name="20% — akcent 1" xfId="24621" builtinId="30" hidden="1"/>
    <cellStyle name="20% — akcent 1" xfId="23060" builtinId="30" hidden="1"/>
    <cellStyle name="20% — akcent 1" xfId="23097" builtinId="30" hidden="1"/>
    <cellStyle name="20% — akcent 1" xfId="24667" builtinId="30" hidden="1"/>
    <cellStyle name="20% — akcent 1" xfId="24706" builtinId="30" hidden="1"/>
    <cellStyle name="20% — akcent 1" xfId="24745" builtinId="30" hidden="1"/>
    <cellStyle name="20% — akcent 1" xfId="24784" builtinId="30" hidden="1"/>
    <cellStyle name="20% — akcent 1" xfId="24824" builtinId="30" hidden="1"/>
    <cellStyle name="20% — akcent 1" xfId="24863" builtinId="30" hidden="1"/>
    <cellStyle name="20% — akcent 1" xfId="24904" builtinId="30" hidden="1"/>
    <cellStyle name="20% — akcent 1" xfId="24943" builtinId="30" hidden="1"/>
    <cellStyle name="20% — akcent 1" xfId="24982" builtinId="30" hidden="1"/>
    <cellStyle name="20% — akcent 1" xfId="25021" builtinId="30" hidden="1"/>
    <cellStyle name="20% — akcent 1" xfId="25061" builtinId="30" hidden="1"/>
    <cellStyle name="20% — akcent 1" xfId="25101" builtinId="30" hidden="1"/>
    <cellStyle name="20% — akcent 1" xfId="25140" builtinId="30" hidden="1"/>
    <cellStyle name="20% — akcent 1" xfId="25180" builtinId="30" hidden="1"/>
    <cellStyle name="20% — akcent 1" xfId="25219" builtinId="30" hidden="1"/>
    <cellStyle name="20% — akcent 1" xfId="25259" builtinId="30" hidden="1"/>
    <cellStyle name="20% — akcent 1" xfId="25298" builtinId="30" hidden="1"/>
    <cellStyle name="20% — akcent 1" xfId="25337" builtinId="30" hidden="1"/>
    <cellStyle name="20% — akcent 1" xfId="19052" builtinId="30" hidden="1"/>
    <cellStyle name="20% — akcent 1" xfId="19022" builtinId="30" hidden="1"/>
    <cellStyle name="20% — akcent 1" xfId="25364" builtinId="30" hidden="1"/>
    <cellStyle name="20% — akcent 1" xfId="25403" builtinId="30" hidden="1"/>
    <cellStyle name="20% — akcent 1" xfId="25442" builtinId="30" hidden="1"/>
    <cellStyle name="20% — akcent 1" xfId="25481" builtinId="30" hidden="1"/>
    <cellStyle name="20% — akcent 1" xfId="25521" builtinId="30" hidden="1"/>
    <cellStyle name="20% — akcent 1" xfId="25560" builtinId="30" hidden="1"/>
    <cellStyle name="20% — akcent 1" xfId="25601" builtinId="30" hidden="1"/>
    <cellStyle name="20% — akcent 1" xfId="25640" builtinId="30" hidden="1"/>
    <cellStyle name="20% — akcent 1" xfId="25679" builtinId="30" hidden="1"/>
    <cellStyle name="20% — akcent 1" xfId="25718" builtinId="30" hidden="1"/>
    <cellStyle name="20% — akcent 1" xfId="25758" builtinId="30" hidden="1"/>
    <cellStyle name="20% — akcent 1" xfId="25798" builtinId="30" hidden="1"/>
    <cellStyle name="20% — akcent 1" xfId="25837" builtinId="30" hidden="1"/>
    <cellStyle name="20% — akcent 1" xfId="25877" builtinId="30" hidden="1"/>
    <cellStyle name="20% — akcent 1" xfId="25916" builtinId="30" hidden="1"/>
    <cellStyle name="20% — akcent 1" xfId="25956" builtinId="30" hidden="1"/>
    <cellStyle name="20% — akcent 1" xfId="25995" builtinId="30" hidden="1"/>
    <cellStyle name="20% — akcent 1" xfId="26034" builtinId="30" hidden="1"/>
    <cellStyle name="20% — akcent 1" xfId="26073" builtinId="30" hidden="1"/>
    <cellStyle name="20% — akcent 1" xfId="26232" builtinId="30" hidden="1"/>
    <cellStyle name="20% — akcent 1" xfId="26273" builtinId="30" hidden="1"/>
    <cellStyle name="20% — akcent 1" xfId="26312" builtinId="30" hidden="1"/>
    <cellStyle name="20% — akcent 1" xfId="26351" builtinId="30" hidden="1"/>
    <cellStyle name="20% — akcent 1" xfId="26390" builtinId="30" hidden="1"/>
    <cellStyle name="20% — akcent 1" xfId="26430" builtinId="30" hidden="1"/>
    <cellStyle name="20% — akcent 1" xfId="26469" builtinId="30" hidden="1"/>
    <cellStyle name="20% — akcent 1" xfId="26510" builtinId="30" hidden="1"/>
    <cellStyle name="20% — akcent 1" xfId="26549" builtinId="30" hidden="1"/>
    <cellStyle name="20% — akcent 1" xfId="26588" builtinId="30" hidden="1"/>
    <cellStyle name="20% — akcent 1" xfId="26627" builtinId="30" hidden="1"/>
    <cellStyle name="20% — akcent 1" xfId="26667" builtinId="30" hidden="1"/>
    <cellStyle name="20% — akcent 1" xfId="26707" builtinId="30" hidden="1"/>
    <cellStyle name="20% — akcent 1" xfId="26746" builtinId="30" hidden="1"/>
    <cellStyle name="20% — akcent 1" xfId="26786" builtinId="30" hidden="1"/>
    <cellStyle name="20% — akcent 1" xfId="26826" builtinId="30" hidden="1"/>
    <cellStyle name="20% — akcent 1" xfId="26866" builtinId="30" hidden="1"/>
    <cellStyle name="20% — akcent 1" xfId="26905" builtinId="30" hidden="1"/>
    <cellStyle name="20% — akcent 1" xfId="26944" builtinId="30" hidden="1"/>
    <cellStyle name="20% — akcent 1" xfId="26200" builtinId="30" hidden="1"/>
    <cellStyle name="20% — akcent 1" xfId="26977" builtinId="30" hidden="1"/>
    <cellStyle name="20% — akcent 1" xfId="27018" builtinId="30" hidden="1"/>
    <cellStyle name="20% — akcent 1" xfId="27057" builtinId="30" hidden="1"/>
    <cellStyle name="20% — akcent 1" xfId="27096" builtinId="30" hidden="1"/>
    <cellStyle name="20% — akcent 1" xfId="27135" builtinId="30" hidden="1"/>
    <cellStyle name="20% — akcent 1" xfId="27175" builtinId="30" hidden="1"/>
    <cellStyle name="20% — akcent 1" xfId="27214" builtinId="30" hidden="1"/>
    <cellStyle name="20% — akcent 1" xfId="27255" builtinId="30" hidden="1"/>
    <cellStyle name="20% — akcent 1" xfId="27294" builtinId="30" hidden="1"/>
    <cellStyle name="20% — akcent 1" xfId="27333" builtinId="30" hidden="1"/>
    <cellStyle name="20% — akcent 1" xfId="27372" builtinId="30" hidden="1"/>
    <cellStyle name="20% — akcent 1" xfId="27412" builtinId="30" hidden="1"/>
    <cellStyle name="20% — akcent 1" xfId="27452" builtinId="30" hidden="1"/>
    <cellStyle name="20% — akcent 1" xfId="27491" builtinId="30" hidden="1"/>
    <cellStyle name="20% — akcent 1" xfId="27531" builtinId="30" hidden="1"/>
    <cellStyle name="20% — akcent 1" xfId="27570" builtinId="30" hidden="1"/>
    <cellStyle name="20% — akcent 1" xfId="27610" builtinId="30" hidden="1"/>
    <cellStyle name="20% — akcent 1" xfId="27649" builtinId="30" hidden="1"/>
    <cellStyle name="20% — akcent 1" xfId="27688" builtinId="30" hidden="1"/>
    <cellStyle name="20% — akcent 1" xfId="26127" builtinId="30" hidden="1"/>
    <cellStyle name="20% — akcent 1" xfId="26164" builtinId="30" hidden="1"/>
    <cellStyle name="20% — akcent 1" xfId="27734" builtinId="30" hidden="1"/>
    <cellStyle name="20% — akcent 1" xfId="27773" builtinId="30" hidden="1"/>
    <cellStyle name="20% — akcent 1" xfId="27812" builtinId="30" hidden="1"/>
    <cellStyle name="20% — akcent 1" xfId="27851" builtinId="30" hidden="1"/>
    <cellStyle name="20% — akcent 1" xfId="27891" builtinId="30" hidden="1"/>
    <cellStyle name="20% — akcent 1" xfId="27930" builtinId="30" hidden="1"/>
    <cellStyle name="20% — akcent 1" xfId="27971" builtinId="30" hidden="1"/>
    <cellStyle name="20% — akcent 1" xfId="28010" builtinId="30" hidden="1"/>
    <cellStyle name="20% — akcent 1" xfId="28049" builtinId="30" hidden="1"/>
    <cellStyle name="20% — akcent 1" xfId="28088" builtinId="30" hidden="1"/>
    <cellStyle name="20% — akcent 1" xfId="28128" builtinId="30" hidden="1"/>
    <cellStyle name="20% — akcent 1" xfId="28168" builtinId="30" hidden="1"/>
    <cellStyle name="20% — akcent 1" xfId="28207" builtinId="30" hidden="1"/>
    <cellStyle name="20% — akcent 1" xfId="28247" builtinId="30" hidden="1"/>
    <cellStyle name="20% — akcent 1" xfId="28286" builtinId="30" hidden="1"/>
    <cellStyle name="20% — akcent 1" xfId="28326" builtinId="30" hidden="1"/>
    <cellStyle name="20% — akcent 1" xfId="28365" builtinId="30" hidden="1"/>
    <cellStyle name="20% — akcent 1" xfId="28404" builtinId="30" hidden="1"/>
    <cellStyle name="20% — akcent 1" xfId="28443" builtinId="30" hidden="1"/>
    <cellStyle name="20% — akcent 1" xfId="28567" builtinId="30" hidden="1"/>
    <cellStyle name="20% — akcent 1" xfId="28610" builtinId="30" hidden="1"/>
    <cellStyle name="20% — akcent 1" xfId="28649" builtinId="30" hidden="1"/>
    <cellStyle name="20% — akcent 1" xfId="28688" builtinId="30" hidden="1"/>
    <cellStyle name="20% — akcent 1" xfId="28727" builtinId="30" hidden="1"/>
    <cellStyle name="20% — akcent 1" xfId="28767" builtinId="30" hidden="1"/>
    <cellStyle name="20% — akcent 1" xfId="28806" builtinId="30" hidden="1"/>
    <cellStyle name="20% — akcent 1" xfId="28847" builtinId="30" hidden="1"/>
    <cellStyle name="20% — akcent 1" xfId="28886" builtinId="30" hidden="1"/>
    <cellStyle name="20% — akcent 1" xfId="28925" builtinId="30" hidden="1"/>
    <cellStyle name="20% — akcent 1" xfId="28964" builtinId="30" hidden="1"/>
    <cellStyle name="20% — akcent 1" xfId="29006" builtinId="30" hidden="1"/>
    <cellStyle name="20% — akcent 1" xfId="29046" builtinId="30" hidden="1"/>
    <cellStyle name="20% — akcent 1" xfId="29085" builtinId="30" hidden="1"/>
    <cellStyle name="20% — akcent 1" xfId="29125" builtinId="30" hidden="1"/>
    <cellStyle name="20% — akcent 1" xfId="29165" builtinId="30" hidden="1"/>
    <cellStyle name="20% — akcent 1" xfId="29205" builtinId="30" hidden="1"/>
    <cellStyle name="20% — akcent 1" xfId="29244" builtinId="30" hidden="1"/>
    <cellStyle name="20% — akcent 1" xfId="29283" builtinId="30" hidden="1"/>
    <cellStyle name="20% — akcent 1" xfId="29333" builtinId="30" hidden="1"/>
    <cellStyle name="20% — akcent 1" xfId="29492" builtinId="30" hidden="1"/>
    <cellStyle name="20% — akcent 1" xfId="29535" builtinId="30" hidden="1"/>
    <cellStyle name="20% — akcent 1" xfId="29574" builtinId="30" hidden="1"/>
    <cellStyle name="20% — akcent 1" xfId="29613" builtinId="30" hidden="1"/>
    <cellStyle name="20% — akcent 1" xfId="29652" builtinId="30" hidden="1"/>
    <cellStyle name="20% — akcent 1" xfId="29692" builtinId="30" hidden="1"/>
    <cellStyle name="20% — akcent 1" xfId="29731" builtinId="30" hidden="1"/>
    <cellStyle name="20% — akcent 1" xfId="29772" builtinId="30" hidden="1"/>
    <cellStyle name="20% — akcent 1" xfId="29811" builtinId="30" hidden="1"/>
    <cellStyle name="20% — akcent 1" xfId="29850" builtinId="30" hidden="1"/>
    <cellStyle name="20% — akcent 1" xfId="29889" builtinId="30" hidden="1"/>
    <cellStyle name="20% — akcent 1" xfId="29931" builtinId="30" hidden="1"/>
    <cellStyle name="20% — akcent 1" xfId="29971" builtinId="30" hidden="1"/>
    <cellStyle name="20% — akcent 1" xfId="30010" builtinId="30" hidden="1"/>
    <cellStyle name="20% — akcent 1" xfId="30050" builtinId="30" hidden="1"/>
    <cellStyle name="20% — akcent 1" xfId="30090" builtinId="30" hidden="1"/>
    <cellStyle name="20% — akcent 1" xfId="30130" builtinId="30" hidden="1"/>
    <cellStyle name="20% — akcent 1" xfId="30169" builtinId="30" hidden="1"/>
    <cellStyle name="20% — akcent 1" xfId="30208" builtinId="30" hidden="1"/>
    <cellStyle name="20% — akcent 1" xfId="29460" builtinId="30" hidden="1"/>
    <cellStyle name="20% — akcent 1" xfId="30241" builtinId="30" hidden="1"/>
    <cellStyle name="20% — akcent 1" xfId="30282" builtinId="30" hidden="1"/>
    <cellStyle name="20% — akcent 1" xfId="30321" builtinId="30" hidden="1"/>
    <cellStyle name="20% — akcent 1" xfId="30360" builtinId="30" hidden="1"/>
    <cellStyle name="20% — akcent 1" xfId="30399" builtinId="30" hidden="1"/>
    <cellStyle name="20% — akcent 1" xfId="30439" builtinId="30" hidden="1"/>
    <cellStyle name="20% — akcent 1" xfId="30478" builtinId="30" hidden="1"/>
    <cellStyle name="20% — akcent 1" xfId="30519" builtinId="30" hidden="1"/>
    <cellStyle name="20% — akcent 1" xfId="30558" builtinId="30" hidden="1"/>
    <cellStyle name="20% — akcent 1" xfId="30597" builtinId="30" hidden="1"/>
    <cellStyle name="20% — akcent 1" xfId="30636" builtinId="30" hidden="1"/>
    <cellStyle name="20% — akcent 1" xfId="30676" builtinId="30" hidden="1"/>
    <cellStyle name="20% — akcent 1" xfId="30716" builtinId="30" hidden="1"/>
    <cellStyle name="20% — akcent 1" xfId="30755" builtinId="30" hidden="1"/>
    <cellStyle name="20% — akcent 1" xfId="30795" builtinId="30" hidden="1"/>
    <cellStyle name="20% — akcent 1" xfId="30834" builtinId="30" hidden="1"/>
    <cellStyle name="20% — akcent 1" xfId="30874" builtinId="30" hidden="1"/>
    <cellStyle name="20% — akcent 1" xfId="30913" builtinId="30" hidden="1"/>
    <cellStyle name="20% — akcent 1" xfId="30952" builtinId="30" hidden="1"/>
    <cellStyle name="20% — akcent 1" xfId="29387" builtinId="30" hidden="1"/>
    <cellStyle name="20% — akcent 1" xfId="29424" builtinId="30" hidden="1"/>
    <cellStyle name="20% — akcent 1" xfId="30998" builtinId="30" hidden="1"/>
    <cellStyle name="20% — akcent 1" xfId="31037" builtinId="30" hidden="1"/>
    <cellStyle name="20% — akcent 1" xfId="31076" builtinId="30" hidden="1"/>
    <cellStyle name="20% — akcent 1" xfId="31115" builtinId="30" hidden="1"/>
    <cellStyle name="20% — akcent 1" xfId="31155" builtinId="30" hidden="1"/>
    <cellStyle name="20% — akcent 1" xfId="31194" builtinId="30" hidden="1"/>
    <cellStyle name="20% — akcent 1" xfId="31235" builtinId="30" hidden="1"/>
    <cellStyle name="20% — akcent 1" xfId="31274" builtinId="30" hidden="1"/>
    <cellStyle name="20% — akcent 1" xfId="31313" builtinId="30" hidden="1"/>
    <cellStyle name="20% — akcent 1" xfId="31352" builtinId="30" hidden="1"/>
    <cellStyle name="20% — akcent 1" xfId="31392" builtinId="30" hidden="1"/>
    <cellStyle name="20% — akcent 1" xfId="31432" builtinId="30" hidden="1"/>
    <cellStyle name="20% — akcent 1" xfId="31471" builtinId="30" hidden="1"/>
    <cellStyle name="20% — akcent 1" xfId="31511" builtinId="30" hidden="1"/>
    <cellStyle name="20% — akcent 1" xfId="31550" builtinId="30" hidden="1"/>
    <cellStyle name="20% — akcent 1" xfId="31590" builtinId="30" hidden="1"/>
    <cellStyle name="20% — akcent 1" xfId="31629" builtinId="30" hidden="1"/>
    <cellStyle name="20% — akcent 1" xfId="31668" builtinId="30" hidden="1"/>
    <cellStyle name="20% — akcent 1" xfId="28535" builtinId="30" hidden="1"/>
    <cellStyle name="20% — akcent 1" xfId="28475" builtinId="30" hidden="1"/>
    <cellStyle name="20% — akcent 1" xfId="31722" builtinId="30" hidden="1"/>
    <cellStyle name="20% — akcent 1" xfId="31761" builtinId="30" hidden="1"/>
    <cellStyle name="20% — akcent 1" xfId="31800" builtinId="30" hidden="1"/>
    <cellStyle name="20% — akcent 1" xfId="31839" builtinId="30" hidden="1"/>
    <cellStyle name="20% — akcent 1" xfId="31879" builtinId="30" hidden="1"/>
    <cellStyle name="20% — akcent 1" xfId="31918" builtinId="30" hidden="1"/>
    <cellStyle name="20% — akcent 1" xfId="31959" builtinId="30" hidden="1"/>
    <cellStyle name="20% — akcent 1" xfId="31998" builtinId="30" hidden="1"/>
    <cellStyle name="20% — akcent 1" xfId="32037" builtinId="30" hidden="1"/>
    <cellStyle name="20% — akcent 1" xfId="32076" builtinId="30" hidden="1"/>
    <cellStyle name="20% — akcent 1" xfId="32116" builtinId="30" hidden="1"/>
    <cellStyle name="20% — akcent 1" xfId="32156" builtinId="30" hidden="1"/>
    <cellStyle name="20% — akcent 1" xfId="32195" builtinId="30" hidden="1"/>
    <cellStyle name="20% — akcent 1" xfId="32235" builtinId="30" hidden="1"/>
    <cellStyle name="20% — akcent 1" xfId="32274" builtinId="30" hidden="1"/>
    <cellStyle name="20% — akcent 1" xfId="32314" builtinId="30" hidden="1"/>
    <cellStyle name="20% — akcent 1" xfId="32353" builtinId="30" hidden="1"/>
    <cellStyle name="20% — akcent 1" xfId="32392" builtinId="30" hidden="1"/>
    <cellStyle name="20% — akcent 1" xfId="32431" builtinId="30" hidden="1"/>
    <cellStyle name="20% — akcent 1" xfId="32590" builtinId="30" hidden="1"/>
    <cellStyle name="20% — akcent 1" xfId="32631" builtinId="30" hidden="1"/>
    <cellStyle name="20% — akcent 1" xfId="32670" builtinId="30" hidden="1"/>
    <cellStyle name="20% — akcent 1" xfId="32709" builtinId="30" hidden="1"/>
    <cellStyle name="20% — akcent 1" xfId="32748" builtinId="30" hidden="1"/>
    <cellStyle name="20% — akcent 1" xfId="32788" builtinId="30" hidden="1"/>
    <cellStyle name="20% — akcent 1" xfId="32827" builtinId="30" hidden="1"/>
    <cellStyle name="20% — akcent 1" xfId="32868" builtinId="30" hidden="1"/>
    <cellStyle name="20% — akcent 1" xfId="32907" builtinId="30" hidden="1"/>
    <cellStyle name="20% — akcent 1" xfId="32946" builtinId="30" hidden="1"/>
    <cellStyle name="20% — akcent 1" xfId="32985" builtinId="30" hidden="1"/>
    <cellStyle name="20% — akcent 1" xfId="33025" builtinId="30" hidden="1"/>
    <cellStyle name="20% — akcent 1" xfId="33065" builtinId="30" hidden="1"/>
    <cellStyle name="20% — akcent 1" xfId="33104" builtinId="30" hidden="1"/>
    <cellStyle name="20% — akcent 1" xfId="33144" builtinId="30" hidden="1"/>
    <cellStyle name="20% — akcent 1" xfId="33184" builtinId="30" hidden="1"/>
    <cellStyle name="20% — akcent 1" xfId="33224" builtinId="30" hidden="1"/>
    <cellStyle name="20% — akcent 1" xfId="33263" builtinId="30" hidden="1"/>
    <cellStyle name="20% — akcent 1" xfId="33302" builtinId="30" hidden="1"/>
    <cellStyle name="20% — akcent 1" xfId="32558" builtinId="30" hidden="1"/>
    <cellStyle name="20% — akcent 1" xfId="33335" builtinId="30" hidden="1"/>
    <cellStyle name="20% — akcent 1" xfId="33376" builtinId="30" hidden="1"/>
    <cellStyle name="20% — akcent 1" xfId="33415" builtinId="30" hidden="1"/>
    <cellStyle name="20% — akcent 1" xfId="33454" builtinId="30" hidden="1"/>
    <cellStyle name="20% — akcent 1" xfId="33493" builtinId="30" hidden="1"/>
    <cellStyle name="20% — akcent 1" xfId="33533" builtinId="30" hidden="1"/>
    <cellStyle name="20% — akcent 1" xfId="33572" builtinId="30" hidden="1"/>
    <cellStyle name="20% — akcent 1" xfId="33613" builtinId="30" hidden="1"/>
    <cellStyle name="20% — akcent 1" xfId="33652" builtinId="30" hidden="1"/>
    <cellStyle name="20% — akcent 1" xfId="33691" builtinId="30" hidden="1"/>
    <cellStyle name="20% — akcent 1" xfId="33730" builtinId="30" hidden="1"/>
    <cellStyle name="20% — akcent 1" xfId="33770" builtinId="30" hidden="1"/>
    <cellStyle name="20% — akcent 1" xfId="33810" builtinId="30" hidden="1"/>
    <cellStyle name="20% — akcent 1" xfId="33849" builtinId="30" hidden="1"/>
    <cellStyle name="20% — akcent 1" xfId="33889" builtinId="30" hidden="1"/>
    <cellStyle name="20% — akcent 1" xfId="33928" builtinId="30" hidden="1"/>
    <cellStyle name="20% — akcent 1" xfId="33968" builtinId="30" hidden="1"/>
    <cellStyle name="20% — akcent 1" xfId="34007" builtinId="30" hidden="1"/>
    <cellStyle name="20% — akcent 1" xfId="34046" builtinId="30" hidden="1"/>
    <cellStyle name="20% — akcent 1" xfId="32485" builtinId="30" hidden="1"/>
    <cellStyle name="20% — akcent 1" xfId="32522" builtinId="30" hidden="1"/>
    <cellStyle name="20% — akcent 1" xfId="34092" builtinId="30" hidden="1"/>
    <cellStyle name="20% — akcent 1" xfId="34131" builtinId="30" hidden="1"/>
    <cellStyle name="20% — akcent 1" xfId="34170" builtinId="30" hidden="1"/>
    <cellStyle name="20% — akcent 1" xfId="34209" builtinId="30" hidden="1"/>
    <cellStyle name="20% — akcent 1" xfId="34249" builtinId="30" hidden="1"/>
    <cellStyle name="20% — akcent 1" xfId="34288" builtinId="30" hidden="1"/>
    <cellStyle name="20% — akcent 1" xfId="34329" builtinId="30" hidden="1"/>
    <cellStyle name="20% — akcent 1" xfId="34368" builtinId="30" hidden="1"/>
    <cellStyle name="20% — akcent 1" xfId="34407" builtinId="30" hidden="1"/>
    <cellStyle name="20% — akcent 1" xfId="34446" builtinId="30" hidden="1"/>
    <cellStyle name="20% — akcent 1" xfId="34486" builtinId="30" hidden="1"/>
    <cellStyle name="20% — akcent 1" xfId="34526" builtinId="30" hidden="1"/>
    <cellStyle name="20% — akcent 1" xfId="34565" builtinId="30" hidden="1"/>
    <cellStyle name="20% — akcent 1" xfId="34605" builtinId="30" hidden="1"/>
    <cellStyle name="20% — akcent 1" xfId="34644" builtinId="30" hidden="1"/>
    <cellStyle name="20% — akcent 1" xfId="34684" builtinId="30" hidden="1"/>
    <cellStyle name="20% — akcent 1" xfId="34723" builtinId="30" hidden="1"/>
    <cellStyle name="20% — akcent 1" xfId="34762" builtinId="30" hidden="1"/>
    <cellStyle name="20% — akcent 1" xfId="28500" builtinId="30" hidden="1"/>
    <cellStyle name="20% — akcent 1" xfId="34803" builtinId="30" hidden="1"/>
    <cellStyle name="20% — akcent 1" xfId="34844" builtinId="30" hidden="1"/>
    <cellStyle name="20% — akcent 1" xfId="34883" builtinId="30" hidden="1"/>
    <cellStyle name="20% — akcent 1" xfId="34922" builtinId="30" hidden="1"/>
    <cellStyle name="20% — akcent 1" xfId="34961" builtinId="30" hidden="1"/>
    <cellStyle name="20% — akcent 1" xfId="35001" builtinId="30" hidden="1"/>
    <cellStyle name="20% — akcent 1" xfId="35040" builtinId="30" hidden="1"/>
    <cellStyle name="20% — akcent 1" xfId="35081" builtinId="30" hidden="1"/>
    <cellStyle name="20% — akcent 1" xfId="35120" builtinId="30" hidden="1"/>
    <cellStyle name="20% — akcent 1" xfId="35159" builtinId="30" hidden="1"/>
    <cellStyle name="20% — akcent 1" xfId="35198" builtinId="30" hidden="1"/>
    <cellStyle name="20% — akcent 1" xfId="35238" builtinId="30" hidden="1"/>
    <cellStyle name="20% — akcent 1" xfId="35278" builtinId="30" hidden="1"/>
    <cellStyle name="20% — akcent 1" xfId="35317" builtinId="30" hidden="1"/>
    <cellStyle name="20% — akcent 1" xfId="35357" builtinId="30" hidden="1"/>
    <cellStyle name="20% — akcent 1" xfId="35396" builtinId="30" hidden="1"/>
    <cellStyle name="20% — akcent 1" xfId="35436" builtinId="30" hidden="1"/>
    <cellStyle name="20% — akcent 1" xfId="35475" builtinId="30" hidden="1"/>
    <cellStyle name="20% — akcent 1" xfId="35514" builtinId="30" hidden="1"/>
    <cellStyle name="20% — akcent 1" xfId="35553" builtinId="30" hidden="1"/>
    <cellStyle name="20% — akcent 1" xfId="35712" builtinId="30" hidden="1"/>
    <cellStyle name="20% — akcent 1" xfId="35753" builtinId="30" hidden="1"/>
    <cellStyle name="20% — akcent 1" xfId="35792" builtinId="30" hidden="1"/>
    <cellStyle name="20% — akcent 1" xfId="35831" builtinId="30" hidden="1"/>
    <cellStyle name="20% — akcent 1" xfId="35870" builtinId="30" hidden="1"/>
    <cellStyle name="20% — akcent 1" xfId="35910" builtinId="30" hidden="1"/>
    <cellStyle name="20% — akcent 1" xfId="35949" builtinId="30" hidden="1"/>
    <cellStyle name="20% — akcent 1" xfId="35990" builtinId="30" hidden="1"/>
    <cellStyle name="20% — akcent 1" xfId="36029" builtinId="30" hidden="1"/>
    <cellStyle name="20% — akcent 1" xfId="36068" builtinId="30" hidden="1"/>
    <cellStyle name="20% — akcent 1" xfId="36107" builtinId="30" hidden="1"/>
    <cellStyle name="20% — akcent 1" xfId="36147" builtinId="30" hidden="1"/>
    <cellStyle name="20% — akcent 1" xfId="36187" builtinId="30" hidden="1"/>
    <cellStyle name="20% — akcent 1" xfId="36226" builtinId="30" hidden="1"/>
    <cellStyle name="20% — akcent 1" xfId="36266" builtinId="30" hidden="1"/>
    <cellStyle name="20% — akcent 1" xfId="36306" builtinId="30" hidden="1"/>
    <cellStyle name="20% — akcent 1" xfId="36346" builtinId="30" hidden="1"/>
    <cellStyle name="20% — akcent 1" xfId="36385" builtinId="30" hidden="1"/>
    <cellStyle name="20% — akcent 1" xfId="36424" builtinId="30" hidden="1"/>
    <cellStyle name="20% — akcent 1" xfId="35680" builtinId="30" hidden="1"/>
    <cellStyle name="20% — akcent 1" xfId="36457" builtinId="30" hidden="1"/>
    <cellStyle name="20% — akcent 1" xfId="36498" builtinId="30" hidden="1"/>
    <cellStyle name="20% — akcent 1" xfId="36537" builtinId="30" hidden="1"/>
    <cellStyle name="20% — akcent 1" xfId="36576" builtinId="30" hidden="1"/>
    <cellStyle name="20% — akcent 1" xfId="36615" builtinId="30" hidden="1"/>
    <cellStyle name="20% — akcent 1" xfId="36655" builtinId="30" hidden="1"/>
    <cellStyle name="20% — akcent 1" xfId="36694" builtinId="30" hidden="1"/>
    <cellStyle name="20% — akcent 1" xfId="36735" builtinId="30" hidden="1"/>
    <cellStyle name="20% — akcent 1" xfId="36774" builtinId="30" hidden="1"/>
    <cellStyle name="20% — akcent 1" xfId="36813" builtinId="30" hidden="1"/>
    <cellStyle name="20% — akcent 1" xfId="36852" builtinId="30" hidden="1"/>
    <cellStyle name="20% — akcent 1" xfId="36892" builtinId="30" hidden="1"/>
    <cellStyle name="20% — akcent 1" xfId="36932" builtinId="30" hidden="1"/>
    <cellStyle name="20% — akcent 1" xfId="36971" builtinId="30" hidden="1"/>
    <cellStyle name="20% — akcent 1" xfId="37011" builtinId="30" hidden="1"/>
    <cellStyle name="20% — akcent 1" xfId="37050" builtinId="30" hidden="1"/>
    <cellStyle name="20% — akcent 1" xfId="37090" builtinId="30" hidden="1"/>
    <cellStyle name="20% — akcent 1" xfId="37129" builtinId="30" hidden="1"/>
    <cellStyle name="20% — akcent 1" xfId="37168" builtinId="30" hidden="1"/>
    <cellStyle name="20% — akcent 1" xfId="35607" builtinId="30" hidden="1"/>
    <cellStyle name="20% — akcent 1" xfId="35644" builtinId="30" hidden="1"/>
    <cellStyle name="20% — akcent 1" xfId="37214" builtinId="30" hidden="1"/>
    <cellStyle name="20% — akcent 1" xfId="37253" builtinId="30" hidden="1"/>
    <cellStyle name="20% — akcent 1" xfId="37292" builtinId="30" hidden="1"/>
    <cellStyle name="20% — akcent 1" xfId="37331" builtinId="30" hidden="1"/>
    <cellStyle name="20% — akcent 1" xfId="37371" builtinId="30" hidden="1"/>
    <cellStyle name="20% — akcent 1" xfId="37410" builtinId="30" hidden="1"/>
    <cellStyle name="20% — akcent 1" xfId="37451" builtinId="30" hidden="1"/>
    <cellStyle name="20% — akcent 1" xfId="37490" builtinId="30" hidden="1"/>
    <cellStyle name="20% — akcent 1" xfId="37529" builtinId="30" hidden="1"/>
    <cellStyle name="20% — akcent 1" xfId="37568" builtinId="30" hidden="1"/>
    <cellStyle name="20% — akcent 1" xfId="37608" builtinId="30" hidden="1"/>
    <cellStyle name="20% — akcent 1" xfId="37648" builtinId="30" hidden="1"/>
    <cellStyle name="20% — akcent 1" xfId="37687" builtinId="30" hidden="1"/>
    <cellStyle name="20% — akcent 1" xfId="37727" builtinId="30" hidden="1"/>
    <cellStyle name="20% — akcent 1" xfId="37766" builtinId="30" hidden="1"/>
    <cellStyle name="20% — akcent 1" xfId="37806" builtinId="30" hidden="1"/>
    <cellStyle name="20% — akcent 1" xfId="37845" builtinId="30" hidden="1"/>
    <cellStyle name="20% — akcent 1" xfId="37884" builtinId="30" hidden="1"/>
    <cellStyle name="20% — akcent 1" xfId="37923" builtinId="30" hidden="1"/>
    <cellStyle name="20% — akcent 1" xfId="37963" builtinId="30" hidden="1"/>
    <cellStyle name="20% — akcent 1" xfId="38004" builtinId="30" hidden="1"/>
    <cellStyle name="20% — akcent 1" xfId="38043" builtinId="30" hidden="1"/>
    <cellStyle name="20% — akcent 1" xfId="38082" builtinId="30" hidden="1"/>
    <cellStyle name="20% — akcent 1" xfId="38121" builtinId="30" hidden="1"/>
    <cellStyle name="20% — akcent 1" xfId="38161" builtinId="30" hidden="1"/>
    <cellStyle name="20% — akcent 1" xfId="38200" builtinId="30" hidden="1"/>
    <cellStyle name="20% — akcent 1" xfId="38241" builtinId="30" hidden="1"/>
    <cellStyle name="20% — akcent 1" xfId="38280" builtinId="30" hidden="1"/>
    <cellStyle name="20% — akcent 1" xfId="38319" builtinId="30" hidden="1"/>
    <cellStyle name="20% — akcent 1" xfId="38358" builtinId="30" hidden="1"/>
    <cellStyle name="20% — akcent 1" xfId="38398" builtinId="30" hidden="1"/>
    <cellStyle name="20% — akcent 1" xfId="38438" builtinId="30" hidden="1"/>
    <cellStyle name="20% — akcent 1" xfId="38477" builtinId="30" hidden="1"/>
    <cellStyle name="20% — akcent 1" xfId="38517" builtinId="30" hidden="1"/>
    <cellStyle name="20% — akcent 1" xfId="38556" builtinId="30" hidden="1"/>
    <cellStyle name="20% — akcent 1" xfId="38596" builtinId="30" hidden="1"/>
    <cellStyle name="20% — akcent 1" xfId="38635" builtinId="30" hidden="1"/>
    <cellStyle name="20% — akcent 1" xfId="38674" builtinId="30" hidden="1"/>
    <cellStyle name="20% — akcent 1" xfId="38713" builtinId="30" hidden="1"/>
    <cellStyle name="20% — akcent 1" xfId="38872" builtinId="30" hidden="1"/>
    <cellStyle name="20% — akcent 1" xfId="38913" builtinId="30" hidden="1"/>
    <cellStyle name="20% — akcent 1" xfId="38952" builtinId="30" hidden="1"/>
    <cellStyle name="20% — akcent 1" xfId="38991" builtinId="30" hidden="1"/>
    <cellStyle name="20% — akcent 1" xfId="39030" builtinId="30" hidden="1"/>
    <cellStyle name="20% — akcent 1" xfId="39070" builtinId="30" hidden="1"/>
    <cellStyle name="20% — akcent 1" xfId="39109" builtinId="30" hidden="1"/>
    <cellStyle name="20% — akcent 1" xfId="39150" builtinId="30" hidden="1"/>
    <cellStyle name="20% — akcent 1" xfId="39189" builtinId="30" hidden="1"/>
    <cellStyle name="20% — akcent 1" xfId="39228" builtinId="30" hidden="1"/>
    <cellStyle name="20% — akcent 1" xfId="39267" builtinId="30" hidden="1"/>
    <cellStyle name="20% — akcent 1" xfId="39307" builtinId="30" hidden="1"/>
    <cellStyle name="20% — akcent 1" xfId="39347" builtinId="30" hidden="1"/>
    <cellStyle name="20% — akcent 1" xfId="39386" builtinId="30" hidden="1"/>
    <cellStyle name="20% — akcent 1" xfId="39426" builtinId="30" hidden="1"/>
    <cellStyle name="20% — akcent 1" xfId="39466" builtinId="30" hidden="1"/>
    <cellStyle name="20% — akcent 1" xfId="39506" builtinId="30" hidden="1"/>
    <cellStyle name="20% — akcent 1" xfId="39545" builtinId="30" hidden="1"/>
    <cellStyle name="20% — akcent 1" xfId="39584" builtinId="30" hidden="1"/>
    <cellStyle name="20% — akcent 1" xfId="38840" builtinId="30" hidden="1"/>
    <cellStyle name="20% — akcent 1" xfId="39617" builtinId="30" hidden="1"/>
    <cellStyle name="20% — akcent 1" xfId="39658" builtinId="30" hidden="1"/>
    <cellStyle name="20% — akcent 1" xfId="39697" builtinId="30" hidden="1"/>
    <cellStyle name="20% — akcent 1" xfId="39736" builtinId="30" hidden="1"/>
    <cellStyle name="20% — akcent 1" xfId="39775" builtinId="30" hidden="1"/>
    <cellStyle name="20% — akcent 1" xfId="39815" builtinId="30" hidden="1"/>
    <cellStyle name="20% — akcent 1" xfId="39854" builtinId="30" hidden="1"/>
    <cellStyle name="20% — akcent 1" xfId="39895" builtinId="30" hidden="1"/>
    <cellStyle name="20% — akcent 1" xfId="39934" builtinId="30" hidden="1"/>
    <cellStyle name="20% — akcent 1" xfId="39973" builtinId="30" hidden="1"/>
    <cellStyle name="20% — akcent 1" xfId="40012" builtinId="30" hidden="1"/>
    <cellStyle name="20% — akcent 1" xfId="40052" builtinId="30" hidden="1"/>
    <cellStyle name="20% — akcent 1" xfId="40092" builtinId="30" hidden="1"/>
    <cellStyle name="20% — akcent 1" xfId="40131" builtinId="30" hidden="1"/>
    <cellStyle name="20% — akcent 1" xfId="40171" builtinId="30" hidden="1"/>
    <cellStyle name="20% — akcent 1" xfId="40210" builtinId="30" hidden="1"/>
    <cellStyle name="20% — akcent 1" xfId="40250" builtinId="30" hidden="1"/>
    <cellStyle name="20% — akcent 1" xfId="40289" builtinId="30" hidden="1"/>
    <cellStyle name="20% — akcent 1" xfId="40328" builtinId="30" hidden="1"/>
    <cellStyle name="20% — akcent 1" xfId="38767" builtinId="30" hidden="1"/>
    <cellStyle name="20% — akcent 1" xfId="38804" builtinId="30" hidden="1"/>
    <cellStyle name="20% — akcent 1" xfId="40374" builtinId="30" hidden="1"/>
    <cellStyle name="20% — akcent 1" xfId="40413" builtinId="30" hidden="1"/>
    <cellStyle name="20% — akcent 1" xfId="40452" builtinId="30" hidden="1"/>
    <cellStyle name="20% — akcent 1" xfId="40491" builtinId="30" hidden="1"/>
    <cellStyle name="20% — akcent 1" xfId="40531" builtinId="30" hidden="1"/>
    <cellStyle name="20% — akcent 1" xfId="40570" builtinId="30" hidden="1"/>
    <cellStyle name="20% — akcent 1" xfId="40611" builtinId="30" hidden="1"/>
    <cellStyle name="20% — akcent 1" xfId="40650" builtinId="30" hidden="1"/>
    <cellStyle name="20% — akcent 1" xfId="40689" builtinId="30" hidden="1"/>
    <cellStyle name="20% — akcent 1" xfId="40728" builtinId="30" hidden="1"/>
    <cellStyle name="20% — akcent 1" xfId="40768" builtinId="30" hidden="1"/>
    <cellStyle name="20% — akcent 1" xfId="40808" builtinId="30" hidden="1"/>
    <cellStyle name="20% — akcent 1" xfId="40847" builtinId="30" hidden="1"/>
    <cellStyle name="20% — akcent 1" xfId="40887" builtinId="30" hidden="1"/>
    <cellStyle name="20% — akcent 1" xfId="40926" builtinId="30" hidden="1"/>
    <cellStyle name="20% — akcent 1" xfId="40966" builtinId="30" hidden="1"/>
    <cellStyle name="20% — akcent 1" xfId="41005" builtinId="30" hidden="1"/>
    <cellStyle name="20% — akcent 1" xfId="41044" builtinId="30" hidden="1"/>
    <cellStyle name="20% — akcent 1" xfId="41104" builtinId="30" hidden="1"/>
    <cellStyle name="20% — akcent 1" xfId="41162" builtinId="30" hidden="1"/>
    <cellStyle name="20% — akcent 1" xfId="41203" builtinId="30" hidden="1"/>
    <cellStyle name="20% — akcent 1" xfId="41242" builtinId="30" hidden="1"/>
    <cellStyle name="20% — akcent 1" xfId="41281" builtinId="30" hidden="1"/>
    <cellStyle name="20% — akcent 1" xfId="41320" builtinId="30" hidden="1"/>
    <cellStyle name="20% — akcent 1" xfId="41360" builtinId="30" hidden="1"/>
    <cellStyle name="20% — akcent 1" xfId="41399" builtinId="30" hidden="1"/>
    <cellStyle name="20% — akcent 1" xfId="41440" builtinId="30" hidden="1"/>
    <cellStyle name="20% — akcent 1" xfId="41479" builtinId="30" hidden="1"/>
    <cellStyle name="20% — akcent 1" xfId="41518" builtinId="30" hidden="1"/>
    <cellStyle name="20% — akcent 1" xfId="41557" builtinId="30" hidden="1"/>
    <cellStyle name="20% — akcent 1" xfId="41597" builtinId="30" hidden="1"/>
    <cellStyle name="20% — akcent 1" xfId="41637" builtinId="30" hidden="1"/>
    <cellStyle name="20% — akcent 1" xfId="41676" builtinId="30" hidden="1"/>
    <cellStyle name="20% — akcent 1" xfId="41716" builtinId="30" hidden="1"/>
    <cellStyle name="20% — akcent 1" xfId="41755" builtinId="30" hidden="1"/>
    <cellStyle name="20% — akcent 1" xfId="41795" builtinId="30" hidden="1"/>
    <cellStyle name="20% — akcent 1" xfId="41834" builtinId="30" hidden="1"/>
    <cellStyle name="20% — akcent 1" xfId="41873" builtinId="30" hidden="1"/>
    <cellStyle name="20% — akcent 1" xfId="41137" builtinId="30" hidden="1"/>
    <cellStyle name="20% — akcent 1" xfId="41913" builtinId="30" hidden="1"/>
    <cellStyle name="20% — akcent 1" xfId="41954" builtinId="30" hidden="1"/>
    <cellStyle name="20% — akcent 1" xfId="41993" builtinId="30" hidden="1"/>
    <cellStyle name="20% — akcent 1" xfId="42032" builtinId="30" hidden="1"/>
    <cellStyle name="20% — akcent 1" xfId="42071" builtinId="30" hidden="1"/>
    <cellStyle name="20% — akcent 1" xfId="42111" builtinId="30" hidden="1"/>
    <cellStyle name="20% — akcent 1" xfId="42150" builtinId="30" hidden="1"/>
    <cellStyle name="20% — akcent 1" xfId="42191" builtinId="30" hidden="1"/>
    <cellStyle name="20% — akcent 1" xfId="42230" builtinId="30" hidden="1"/>
    <cellStyle name="20% — akcent 1" xfId="42269" builtinId="30" hidden="1"/>
    <cellStyle name="20% — akcent 1" xfId="42308" builtinId="30" hidden="1"/>
    <cellStyle name="20% — akcent 1" xfId="42348" builtinId="30" hidden="1"/>
    <cellStyle name="20% — akcent 1" xfId="42388" builtinId="30" hidden="1"/>
    <cellStyle name="20% — akcent 1" xfId="42427" builtinId="30" hidden="1"/>
    <cellStyle name="20% — akcent 1" xfId="42467" builtinId="30" hidden="1"/>
    <cellStyle name="20% — akcent 1" xfId="42506" builtinId="30" hidden="1"/>
    <cellStyle name="20% — akcent 1" xfId="42546" builtinId="30" hidden="1"/>
    <cellStyle name="20% — akcent 1" xfId="42585" builtinId="30" hidden="1"/>
    <cellStyle name="20% — akcent 1" xfId="42624" builtinId="30" hidden="1"/>
    <cellStyle name="20% — akcent 1" xfId="42688" builtinId="30" hidden="1"/>
    <cellStyle name="20% — akcent 1" xfId="42742" builtinId="30" hidden="1"/>
    <cellStyle name="20% — akcent 1" xfId="42783" builtinId="30" hidden="1"/>
    <cellStyle name="20% — akcent 1" xfId="42822" builtinId="30" hidden="1"/>
    <cellStyle name="20% — akcent 1" xfId="42861" builtinId="30" hidden="1"/>
    <cellStyle name="20% — akcent 1" xfId="42900" builtinId="30" hidden="1"/>
    <cellStyle name="20% — akcent 1" xfId="42940" builtinId="30" hidden="1"/>
    <cellStyle name="20% — akcent 1" xfId="42979" builtinId="30" hidden="1"/>
    <cellStyle name="20% — akcent 1" xfId="43020" builtinId="30" hidden="1"/>
    <cellStyle name="20% — akcent 1" xfId="43059" builtinId="30" hidden="1"/>
    <cellStyle name="20% — akcent 1" xfId="43098" builtinId="30" hidden="1"/>
    <cellStyle name="20% — akcent 1" xfId="43137" builtinId="30" hidden="1"/>
    <cellStyle name="20% — akcent 1" xfId="43177" builtinId="30" hidden="1"/>
    <cellStyle name="20% — akcent 1" xfId="43217" builtinId="30" hidden="1"/>
    <cellStyle name="20% — akcent 1" xfId="43256" builtinId="30" hidden="1"/>
    <cellStyle name="20% — akcent 1" xfId="43296" builtinId="30" hidden="1"/>
    <cellStyle name="20% — akcent 1" xfId="43335" builtinId="30" hidden="1"/>
    <cellStyle name="20% — akcent 1" xfId="43375" builtinId="30" hidden="1"/>
    <cellStyle name="20% — akcent 1" xfId="43414" builtinId="30" hidden="1"/>
    <cellStyle name="20% — akcent 1" xfId="43453" builtinId="30" hidden="1"/>
    <cellStyle name="20% — akcent 1" xfId="42669" builtinId="30" hidden="1"/>
    <cellStyle name="20% — akcent 1" xfId="43493" builtinId="30" hidden="1"/>
    <cellStyle name="20% — akcent 1" xfId="43534" builtinId="30" hidden="1"/>
    <cellStyle name="20% — akcent 1" xfId="43573" builtinId="30" hidden="1"/>
    <cellStyle name="20% — akcent 1" xfId="43612" builtinId="30" hidden="1"/>
    <cellStyle name="20% — akcent 1" xfId="43651" builtinId="30" hidden="1"/>
    <cellStyle name="20% — akcent 1" xfId="43691" builtinId="30" hidden="1"/>
    <cellStyle name="20% — akcent 1" xfId="43730" builtinId="30" hidden="1"/>
    <cellStyle name="20% — akcent 1" xfId="43771" builtinId="30" hidden="1"/>
    <cellStyle name="20% — akcent 1" xfId="43810" builtinId="30" hidden="1"/>
    <cellStyle name="20% — akcent 1" xfId="43849" builtinId="30" hidden="1"/>
    <cellStyle name="20% — akcent 1" xfId="43888" builtinId="30" hidden="1"/>
    <cellStyle name="20% — akcent 1" xfId="43928" builtinId="30" hidden="1"/>
    <cellStyle name="20% — akcent 1" xfId="43968" builtinId="30" hidden="1"/>
    <cellStyle name="20% — akcent 1" xfId="44007" builtinId="30" hidden="1"/>
    <cellStyle name="20% — akcent 1" xfId="44047" builtinId="30" hidden="1"/>
    <cellStyle name="20% — akcent 1" xfId="44086" builtinId="30" hidden="1"/>
    <cellStyle name="20% — akcent 1" xfId="44126" builtinId="30" hidden="1"/>
    <cellStyle name="20% — akcent 1" xfId="44165" builtinId="30" hidden="1"/>
    <cellStyle name="20% — akcent 1" xfId="44204" builtinId="30" hidden="1"/>
    <cellStyle name="20% — akcent 1" xfId="44268" builtinId="30" hidden="1"/>
    <cellStyle name="20% — akcent 1" xfId="44322" builtinId="30" hidden="1"/>
    <cellStyle name="20% — akcent 1" xfId="44363" builtinId="30" hidden="1"/>
    <cellStyle name="20% — akcent 1" xfId="44402" builtinId="30" hidden="1"/>
    <cellStyle name="20% — akcent 1" xfId="44441" builtinId="30" hidden="1"/>
    <cellStyle name="20% — akcent 1" xfId="44480" builtinId="30" hidden="1"/>
    <cellStyle name="20% — akcent 1" xfId="44520" builtinId="30" hidden="1"/>
    <cellStyle name="20% — akcent 1" xfId="44559" builtinId="30" hidden="1"/>
    <cellStyle name="20% — akcent 1" xfId="44600" builtinId="30" hidden="1"/>
    <cellStyle name="20% — akcent 1" xfId="44639" builtinId="30" hidden="1"/>
    <cellStyle name="20% — akcent 1" xfId="44678" builtinId="30" hidden="1"/>
    <cellStyle name="20% — akcent 1" xfId="44717" builtinId="30" hidden="1"/>
    <cellStyle name="20% — akcent 1" xfId="44757" builtinId="30" hidden="1"/>
    <cellStyle name="20% — akcent 1" xfId="44797" builtinId="30" hidden="1"/>
    <cellStyle name="20% — akcent 1" xfId="44836" builtinId="30" hidden="1"/>
    <cellStyle name="20% — akcent 1" xfId="44876" builtinId="30" hidden="1"/>
    <cellStyle name="20% — akcent 1" xfId="44915" builtinId="30" hidden="1"/>
    <cellStyle name="20% — akcent 1" xfId="44955" builtinId="30" hidden="1"/>
    <cellStyle name="20% — akcent 1" xfId="44994" builtinId="30" hidden="1"/>
    <cellStyle name="20% — akcent 1" xfId="45033" builtinId="30" hidden="1"/>
    <cellStyle name="20% — akcent 1" xfId="44251" builtinId="30" hidden="1"/>
    <cellStyle name="20% — akcent 1" xfId="45073" builtinId="30" hidden="1"/>
    <cellStyle name="20% — akcent 1" xfId="45114" builtinId="30" hidden="1"/>
    <cellStyle name="20% — akcent 1" xfId="45153" builtinId="30" hidden="1"/>
    <cellStyle name="20% — akcent 1" xfId="45192" builtinId="30" hidden="1"/>
    <cellStyle name="20% — akcent 1" xfId="45231" builtinId="30" hidden="1"/>
    <cellStyle name="20% — akcent 1" xfId="45271" builtinId="30" hidden="1"/>
    <cellStyle name="20% — akcent 1" xfId="45310" builtinId="30" hidden="1"/>
    <cellStyle name="20% — akcent 1" xfId="45351" builtinId="30" hidden="1"/>
    <cellStyle name="20% — akcent 1" xfId="45390" builtinId="30" hidden="1"/>
    <cellStyle name="20% — akcent 1" xfId="45429" builtinId="30" hidden="1"/>
    <cellStyle name="20% — akcent 1" xfId="45468" builtinId="30" hidden="1"/>
    <cellStyle name="20% — akcent 1" xfId="45508" builtinId="30" hidden="1"/>
    <cellStyle name="20% — akcent 1" xfId="45548" builtinId="30" hidden="1"/>
    <cellStyle name="20% — akcent 1" xfId="45587" builtinId="30" hidden="1"/>
    <cellStyle name="20% — akcent 1" xfId="45627" builtinId="30" hidden="1"/>
    <cellStyle name="20% — akcent 1" xfId="45666" builtinId="30" hidden="1"/>
    <cellStyle name="20% — akcent 1" xfId="45706" builtinId="30" hidden="1"/>
    <cellStyle name="20% — akcent 1" xfId="45745" builtinId="30" hidden="1"/>
    <cellStyle name="20% — akcent 1" xfId="45784" builtinId="30" hidden="1"/>
    <cellStyle name="20% — akcent 2" xfId="88" builtinId="34" hidden="1"/>
    <cellStyle name="20% — akcent 2" xfId="127" builtinId="34" hidden="1"/>
    <cellStyle name="20% — akcent 2" xfId="166" builtinId="34" hidden="1"/>
    <cellStyle name="20% — akcent 2" xfId="205" builtinId="34" hidden="1"/>
    <cellStyle name="20% — akcent 2" xfId="245" builtinId="34" hidden="1"/>
    <cellStyle name="20% — akcent 2" xfId="284" builtinId="34" hidden="1"/>
    <cellStyle name="20% — akcent 2" xfId="325" builtinId="34" hidden="1"/>
    <cellStyle name="20% — akcent 2" xfId="364" builtinId="34" hidden="1"/>
    <cellStyle name="20% — akcent 2" xfId="403" builtinId="34" hidden="1"/>
    <cellStyle name="20% — akcent 2" xfId="442" builtinId="34" hidden="1"/>
    <cellStyle name="20% — akcent 2" xfId="482" builtinId="34" hidden="1"/>
    <cellStyle name="20% — akcent 2" xfId="522" builtinId="34" hidden="1"/>
    <cellStyle name="20% — akcent 2" xfId="561" builtinId="34" hidden="1"/>
    <cellStyle name="20% — akcent 2" xfId="601" builtinId="34" hidden="1"/>
    <cellStyle name="20% — akcent 2" xfId="640" builtinId="34" hidden="1"/>
    <cellStyle name="20% — akcent 2" xfId="680" builtinId="34" hidden="1"/>
    <cellStyle name="20% — akcent 2" xfId="719" builtinId="34" hidden="1"/>
    <cellStyle name="20% — akcent 2" xfId="758" builtinId="34" hidden="1"/>
    <cellStyle name="20% — akcent 2" xfId="797" builtinId="34" hidden="1"/>
    <cellStyle name="20% — akcent 2" xfId="956" builtinId="34" hidden="1"/>
    <cellStyle name="20% — akcent 2" xfId="997" builtinId="34" hidden="1"/>
    <cellStyle name="20% — akcent 2" xfId="1036" builtinId="34" hidden="1"/>
    <cellStyle name="20% — akcent 2" xfId="1075" builtinId="34" hidden="1"/>
    <cellStyle name="20% — akcent 2" xfId="1114" builtinId="34" hidden="1"/>
    <cellStyle name="20% — akcent 2" xfId="1154" builtinId="34" hidden="1"/>
    <cellStyle name="20% — akcent 2" xfId="1193" builtinId="34" hidden="1"/>
    <cellStyle name="20% — akcent 2" xfId="1234" builtinId="34" hidden="1"/>
    <cellStyle name="20% — akcent 2" xfId="1273" builtinId="34" hidden="1"/>
    <cellStyle name="20% — akcent 2" xfId="1312" builtinId="34" hidden="1"/>
    <cellStyle name="20% — akcent 2" xfId="1351" builtinId="34" hidden="1"/>
    <cellStyle name="20% — akcent 2" xfId="1391" builtinId="34" hidden="1"/>
    <cellStyle name="20% — akcent 2" xfId="1431" builtinId="34" hidden="1"/>
    <cellStyle name="20% — akcent 2" xfId="1470" builtinId="34" hidden="1"/>
    <cellStyle name="20% — akcent 2" xfId="1510" builtinId="34" hidden="1"/>
    <cellStyle name="20% — akcent 2" xfId="1550" builtinId="34" hidden="1"/>
    <cellStyle name="20% — akcent 2" xfId="1590" builtinId="34" hidden="1"/>
    <cellStyle name="20% — akcent 2" xfId="1629" builtinId="34" hidden="1"/>
    <cellStyle name="20% — akcent 2" xfId="1668" builtinId="34" hidden="1"/>
    <cellStyle name="20% — akcent 2" xfId="917" builtinId="34" hidden="1"/>
    <cellStyle name="20% — akcent 2" xfId="1701" builtinId="34" hidden="1"/>
    <cellStyle name="20% — akcent 2" xfId="1742" builtinId="34" hidden="1"/>
    <cellStyle name="20% — akcent 2" xfId="1781" builtinId="34" hidden="1"/>
    <cellStyle name="20% — akcent 2" xfId="1820" builtinId="34" hidden="1"/>
    <cellStyle name="20% — akcent 2" xfId="1859" builtinId="34" hidden="1"/>
    <cellStyle name="20% — akcent 2" xfId="1899" builtinId="34" hidden="1"/>
    <cellStyle name="20% — akcent 2" xfId="1938" builtinId="34" hidden="1"/>
    <cellStyle name="20% — akcent 2" xfId="1979" builtinId="34" hidden="1"/>
    <cellStyle name="20% — akcent 2" xfId="2018" builtinId="34" hidden="1"/>
    <cellStyle name="20% — akcent 2" xfId="2057" builtinId="34" hidden="1"/>
    <cellStyle name="20% — akcent 2" xfId="2096" builtinId="34" hidden="1"/>
    <cellStyle name="20% — akcent 2" xfId="2136" builtinId="34" hidden="1"/>
    <cellStyle name="20% — akcent 2" xfId="2176" builtinId="34" hidden="1"/>
    <cellStyle name="20% — akcent 2" xfId="2215" builtinId="34" hidden="1"/>
    <cellStyle name="20% — akcent 2" xfId="2255" builtinId="34" hidden="1"/>
    <cellStyle name="20% — akcent 2" xfId="2294" builtinId="34" hidden="1"/>
    <cellStyle name="20% — akcent 2" xfId="2334" builtinId="34" hidden="1"/>
    <cellStyle name="20% — akcent 2" xfId="2373" builtinId="34" hidden="1"/>
    <cellStyle name="20% — akcent 2" xfId="2412" builtinId="34" hidden="1"/>
    <cellStyle name="20% — akcent 2" xfId="850" builtinId="34" hidden="1"/>
    <cellStyle name="20% — akcent 2" xfId="888" builtinId="34" hidden="1"/>
    <cellStyle name="20% — akcent 2" xfId="2458" builtinId="34" hidden="1"/>
    <cellStyle name="20% — akcent 2" xfId="2497" builtinId="34" hidden="1"/>
    <cellStyle name="20% — akcent 2" xfId="2536" builtinId="34" hidden="1"/>
    <cellStyle name="20% — akcent 2" xfId="2575" builtinId="34" hidden="1"/>
    <cellStyle name="20% — akcent 2" xfId="2615" builtinId="34" hidden="1"/>
    <cellStyle name="20% — akcent 2" xfId="2654" builtinId="34" hidden="1"/>
    <cellStyle name="20% — akcent 2" xfId="2695" builtinId="34" hidden="1"/>
    <cellStyle name="20% — akcent 2" xfId="2734" builtinId="34" hidden="1"/>
    <cellStyle name="20% — akcent 2" xfId="2773" builtinId="34" hidden="1"/>
    <cellStyle name="20% — akcent 2" xfId="2812" builtinId="34" hidden="1"/>
    <cellStyle name="20% — akcent 2" xfId="2852" builtinId="34" hidden="1"/>
    <cellStyle name="20% — akcent 2" xfId="2892" builtinId="34" hidden="1"/>
    <cellStyle name="20% — akcent 2" xfId="2931" builtinId="34" hidden="1"/>
    <cellStyle name="20% — akcent 2" xfId="2971" builtinId="34" hidden="1"/>
    <cellStyle name="20% — akcent 2" xfId="3010" builtinId="34" hidden="1"/>
    <cellStyle name="20% — akcent 2" xfId="3050" builtinId="34" hidden="1"/>
    <cellStyle name="20% — akcent 2" xfId="3089" builtinId="34" hidden="1"/>
    <cellStyle name="20% — akcent 2" xfId="3128" builtinId="34" hidden="1"/>
    <cellStyle name="20% — akcent 2" xfId="3167" builtinId="34" hidden="1"/>
    <cellStyle name="20% — akcent 2" xfId="3360" builtinId="34" hidden="1"/>
    <cellStyle name="20% — akcent 2" xfId="3405" builtinId="34" hidden="1"/>
    <cellStyle name="20% — akcent 2" xfId="3444" builtinId="34" hidden="1"/>
    <cellStyle name="20% — akcent 2" xfId="3483" builtinId="34" hidden="1"/>
    <cellStyle name="20% — akcent 2" xfId="3522" builtinId="34" hidden="1"/>
    <cellStyle name="20% — akcent 2" xfId="3562" builtinId="34" hidden="1"/>
    <cellStyle name="20% — akcent 2" xfId="3601" builtinId="34" hidden="1"/>
    <cellStyle name="20% — akcent 2" xfId="3642" builtinId="34" hidden="1"/>
    <cellStyle name="20% — akcent 2" xfId="3681" builtinId="34" hidden="1"/>
    <cellStyle name="20% — akcent 2" xfId="3720" builtinId="34" hidden="1"/>
    <cellStyle name="20% — akcent 2" xfId="3759" builtinId="34" hidden="1"/>
    <cellStyle name="20% — akcent 2" xfId="3803" builtinId="34" hidden="1"/>
    <cellStyle name="20% — akcent 2" xfId="3843" builtinId="34" hidden="1"/>
    <cellStyle name="20% — akcent 2" xfId="3882" builtinId="34" hidden="1"/>
    <cellStyle name="20% — akcent 2" xfId="3922" builtinId="34" hidden="1"/>
    <cellStyle name="20% — akcent 2" xfId="3962" builtinId="34" hidden="1"/>
    <cellStyle name="20% — akcent 2" xfId="4002" builtinId="34" hidden="1"/>
    <cellStyle name="20% — akcent 2" xfId="4041" builtinId="34" hidden="1"/>
    <cellStyle name="20% — akcent 2" xfId="4080" builtinId="34" hidden="1"/>
    <cellStyle name="20% — akcent 2" xfId="4137" builtinId="34" hidden="1"/>
    <cellStyle name="20% — akcent 2" xfId="4296" builtinId="34" hidden="1"/>
    <cellStyle name="20% — akcent 2" xfId="4341" builtinId="34" hidden="1"/>
    <cellStyle name="20% — akcent 2" xfId="4380" builtinId="34" hidden="1"/>
    <cellStyle name="20% — akcent 2" xfId="4419" builtinId="34" hidden="1"/>
    <cellStyle name="20% — akcent 2" xfId="4458" builtinId="34" hidden="1"/>
    <cellStyle name="20% — akcent 2" xfId="4498" builtinId="34" hidden="1"/>
    <cellStyle name="20% — akcent 2" xfId="4537" builtinId="34" hidden="1"/>
    <cellStyle name="20% — akcent 2" xfId="4578" builtinId="34" hidden="1"/>
    <cellStyle name="20% — akcent 2" xfId="4617" builtinId="34" hidden="1"/>
    <cellStyle name="20% — akcent 2" xfId="4656" builtinId="34" hidden="1"/>
    <cellStyle name="20% — akcent 2" xfId="4695" builtinId="34" hidden="1"/>
    <cellStyle name="20% — akcent 2" xfId="4739" builtinId="34" hidden="1"/>
    <cellStyle name="20% — akcent 2" xfId="4779" builtinId="34" hidden="1"/>
    <cellStyle name="20% — akcent 2" xfId="4818" builtinId="34" hidden="1"/>
    <cellStyle name="20% — akcent 2" xfId="4858" builtinId="34" hidden="1"/>
    <cellStyle name="20% — akcent 2" xfId="4898" builtinId="34" hidden="1"/>
    <cellStyle name="20% — akcent 2" xfId="4938" builtinId="34" hidden="1"/>
    <cellStyle name="20% — akcent 2" xfId="4977" builtinId="34" hidden="1"/>
    <cellStyle name="20% — akcent 2" xfId="5016" builtinId="34" hidden="1"/>
    <cellStyle name="20% — akcent 2" xfId="4257" builtinId="34" hidden="1"/>
    <cellStyle name="20% — akcent 2" xfId="5049" builtinId="34" hidden="1"/>
    <cellStyle name="20% — akcent 2" xfId="5090" builtinId="34" hidden="1"/>
    <cellStyle name="20% — akcent 2" xfId="5129" builtinId="34" hidden="1"/>
    <cellStyle name="20% — akcent 2" xfId="5168" builtinId="34" hidden="1"/>
    <cellStyle name="20% — akcent 2" xfId="5207" builtinId="34" hidden="1"/>
    <cellStyle name="20% — akcent 2" xfId="5247" builtinId="34" hidden="1"/>
    <cellStyle name="20% — akcent 2" xfId="5286" builtinId="34" hidden="1"/>
    <cellStyle name="20% — akcent 2" xfId="5327" builtinId="34" hidden="1"/>
    <cellStyle name="20% — akcent 2" xfId="5366" builtinId="34" hidden="1"/>
    <cellStyle name="20% — akcent 2" xfId="5405" builtinId="34" hidden="1"/>
    <cellStyle name="20% — akcent 2" xfId="5444" builtinId="34" hidden="1"/>
    <cellStyle name="20% — akcent 2" xfId="5484" builtinId="34" hidden="1"/>
    <cellStyle name="20% — akcent 2" xfId="5524" builtinId="34" hidden="1"/>
    <cellStyle name="20% — akcent 2" xfId="5563" builtinId="34" hidden="1"/>
    <cellStyle name="20% — akcent 2" xfId="5603" builtinId="34" hidden="1"/>
    <cellStyle name="20% — akcent 2" xfId="5642" builtinId="34" hidden="1"/>
    <cellStyle name="20% — akcent 2" xfId="5682" builtinId="34" hidden="1"/>
    <cellStyle name="20% — akcent 2" xfId="5721" builtinId="34" hidden="1"/>
    <cellStyle name="20% — akcent 2" xfId="5760" builtinId="34" hidden="1"/>
    <cellStyle name="20% — akcent 2" xfId="4190" builtinId="34" hidden="1"/>
    <cellStyle name="20% — akcent 2" xfId="4228" builtinId="34" hidden="1"/>
    <cellStyle name="20% — akcent 2" xfId="5806" builtinId="34" hidden="1"/>
    <cellStyle name="20% — akcent 2" xfId="5845" builtinId="34" hidden="1"/>
    <cellStyle name="20% — akcent 2" xfId="5884" builtinId="34" hidden="1"/>
    <cellStyle name="20% — akcent 2" xfId="5923" builtinId="34" hidden="1"/>
    <cellStyle name="20% — akcent 2" xfId="5963" builtinId="34" hidden="1"/>
    <cellStyle name="20% — akcent 2" xfId="6002" builtinId="34" hidden="1"/>
    <cellStyle name="20% — akcent 2" xfId="6043" builtinId="34" hidden="1"/>
    <cellStyle name="20% — akcent 2" xfId="6082" builtinId="34" hidden="1"/>
    <cellStyle name="20% — akcent 2" xfId="6121" builtinId="34" hidden="1"/>
    <cellStyle name="20% — akcent 2" xfId="6160" builtinId="34" hidden="1"/>
    <cellStyle name="20% — akcent 2" xfId="6200" builtinId="34" hidden="1"/>
    <cellStyle name="20% — akcent 2" xfId="6240" builtinId="34" hidden="1"/>
    <cellStyle name="20% — akcent 2" xfId="6279" builtinId="34" hidden="1"/>
    <cellStyle name="20% — akcent 2" xfId="6319" builtinId="34" hidden="1"/>
    <cellStyle name="20% — akcent 2" xfId="6358" builtinId="34" hidden="1"/>
    <cellStyle name="20% — akcent 2" xfId="6398" builtinId="34" hidden="1"/>
    <cellStyle name="20% — akcent 2" xfId="6437" builtinId="34" hidden="1"/>
    <cellStyle name="20% — akcent 2" xfId="6476" builtinId="34" hidden="1"/>
    <cellStyle name="20% — akcent 2" xfId="3321" builtinId="34" hidden="1"/>
    <cellStyle name="20% — akcent 2" xfId="3191" builtinId="34" hidden="1"/>
    <cellStyle name="20% — akcent 2" xfId="6532" builtinId="34" hidden="1"/>
    <cellStyle name="20% — akcent 2" xfId="6571" builtinId="34" hidden="1"/>
    <cellStyle name="20% — akcent 2" xfId="6610" builtinId="34" hidden="1"/>
    <cellStyle name="20% — akcent 2" xfId="6649" builtinId="34" hidden="1"/>
    <cellStyle name="20% — akcent 2" xfId="6689" builtinId="34" hidden="1"/>
    <cellStyle name="20% — akcent 2" xfId="6728" builtinId="34" hidden="1"/>
    <cellStyle name="20% — akcent 2" xfId="6769" builtinId="34" hidden="1"/>
    <cellStyle name="20% — akcent 2" xfId="6808" builtinId="34" hidden="1"/>
    <cellStyle name="20% — akcent 2" xfId="6847" builtinId="34" hidden="1"/>
    <cellStyle name="20% — akcent 2" xfId="6886" builtinId="34" hidden="1"/>
    <cellStyle name="20% — akcent 2" xfId="6928" builtinId="34" hidden="1"/>
    <cellStyle name="20% — akcent 2" xfId="6968" builtinId="34" hidden="1"/>
    <cellStyle name="20% — akcent 2" xfId="7007" builtinId="34" hidden="1"/>
    <cellStyle name="20% — akcent 2" xfId="7047" builtinId="34" hidden="1"/>
    <cellStyle name="20% — akcent 2" xfId="7087" builtinId="34" hidden="1"/>
    <cellStyle name="20% — akcent 2" xfId="7127" builtinId="34" hidden="1"/>
    <cellStyle name="20% — akcent 2" xfId="7166" builtinId="34" hidden="1"/>
    <cellStyle name="20% — akcent 2" xfId="7205" builtinId="34" hidden="1"/>
    <cellStyle name="20% — akcent 2" xfId="7255" builtinId="34" hidden="1"/>
    <cellStyle name="20% — akcent 2" xfId="7414" builtinId="34" hidden="1"/>
    <cellStyle name="20% — akcent 2" xfId="7457" builtinId="34" hidden="1"/>
    <cellStyle name="20% — akcent 2" xfId="7496" builtinId="34" hidden="1"/>
    <cellStyle name="20% — akcent 2" xfId="7535" builtinId="34" hidden="1"/>
    <cellStyle name="20% — akcent 2" xfId="7574" builtinId="34" hidden="1"/>
    <cellStyle name="20% — akcent 2" xfId="7614" builtinId="34" hidden="1"/>
    <cellStyle name="20% — akcent 2" xfId="7653" builtinId="34" hidden="1"/>
    <cellStyle name="20% — akcent 2" xfId="7694" builtinId="34" hidden="1"/>
    <cellStyle name="20% — akcent 2" xfId="7733" builtinId="34" hidden="1"/>
    <cellStyle name="20% — akcent 2" xfId="7772" builtinId="34" hidden="1"/>
    <cellStyle name="20% — akcent 2" xfId="7811" builtinId="34" hidden="1"/>
    <cellStyle name="20% — akcent 2" xfId="7853" builtinId="34" hidden="1"/>
    <cellStyle name="20% — akcent 2" xfId="7893" builtinId="34" hidden="1"/>
    <cellStyle name="20% — akcent 2" xfId="7932" builtinId="34" hidden="1"/>
    <cellStyle name="20% — akcent 2" xfId="7972" builtinId="34" hidden="1"/>
    <cellStyle name="20% — akcent 2" xfId="8012" builtinId="34" hidden="1"/>
    <cellStyle name="20% — akcent 2" xfId="8052" builtinId="34" hidden="1"/>
    <cellStyle name="20% — akcent 2" xfId="8091" builtinId="34" hidden="1"/>
    <cellStyle name="20% — akcent 2" xfId="8130" builtinId="34" hidden="1"/>
    <cellStyle name="20% — akcent 2" xfId="7375" builtinId="34" hidden="1"/>
    <cellStyle name="20% — akcent 2" xfId="8163" builtinId="34" hidden="1"/>
    <cellStyle name="20% — akcent 2" xfId="8204" builtinId="34" hidden="1"/>
    <cellStyle name="20% — akcent 2" xfId="8243" builtinId="34" hidden="1"/>
    <cellStyle name="20% — akcent 2" xfId="8282" builtinId="34" hidden="1"/>
    <cellStyle name="20% — akcent 2" xfId="8321" builtinId="34" hidden="1"/>
    <cellStyle name="20% — akcent 2" xfId="8361" builtinId="34" hidden="1"/>
    <cellStyle name="20% — akcent 2" xfId="8400" builtinId="34" hidden="1"/>
    <cellStyle name="20% — akcent 2" xfId="8441" builtinId="34" hidden="1"/>
    <cellStyle name="20% — akcent 2" xfId="8480" builtinId="34" hidden="1"/>
    <cellStyle name="20% — akcent 2" xfId="8519" builtinId="34" hidden="1"/>
    <cellStyle name="20% — akcent 2" xfId="8558" builtinId="34" hidden="1"/>
    <cellStyle name="20% — akcent 2" xfId="8598" builtinId="34" hidden="1"/>
    <cellStyle name="20% — akcent 2" xfId="8638" builtinId="34" hidden="1"/>
    <cellStyle name="20% — akcent 2" xfId="8677" builtinId="34" hidden="1"/>
    <cellStyle name="20% — akcent 2" xfId="8717" builtinId="34" hidden="1"/>
    <cellStyle name="20% — akcent 2" xfId="8756" builtinId="34" hidden="1"/>
    <cellStyle name="20% — akcent 2" xfId="8796" builtinId="34" hidden="1"/>
    <cellStyle name="20% — akcent 2" xfId="8835" builtinId="34" hidden="1"/>
    <cellStyle name="20% — akcent 2" xfId="8874" builtinId="34" hidden="1"/>
    <cellStyle name="20% — akcent 2" xfId="7308" builtinId="34" hidden="1"/>
    <cellStyle name="20% — akcent 2" xfId="7346" builtinId="34" hidden="1"/>
    <cellStyle name="20% — akcent 2" xfId="8920" builtinId="34" hidden="1"/>
    <cellStyle name="20% — akcent 2" xfId="8959" builtinId="34" hidden="1"/>
    <cellStyle name="20% — akcent 2" xfId="8998" builtinId="34" hidden="1"/>
    <cellStyle name="20% — akcent 2" xfId="9037" builtinId="34" hidden="1"/>
    <cellStyle name="20% — akcent 2" xfId="9077" builtinId="34" hidden="1"/>
    <cellStyle name="20% — akcent 2" xfId="9116" builtinId="34" hidden="1"/>
    <cellStyle name="20% — akcent 2" xfId="9157" builtinId="34" hidden="1"/>
    <cellStyle name="20% — akcent 2" xfId="9196" builtinId="34" hidden="1"/>
    <cellStyle name="20% — akcent 2" xfId="9235" builtinId="34" hidden="1"/>
    <cellStyle name="20% — akcent 2" xfId="9274" builtinId="34" hidden="1"/>
    <cellStyle name="20% — akcent 2" xfId="9314" builtinId="34" hidden="1"/>
    <cellStyle name="20% — akcent 2" xfId="9354" builtinId="34" hidden="1"/>
    <cellStyle name="20% — akcent 2" xfId="9393" builtinId="34" hidden="1"/>
    <cellStyle name="20% — akcent 2" xfId="9433" builtinId="34" hidden="1"/>
    <cellStyle name="20% — akcent 2" xfId="9472" builtinId="34" hidden="1"/>
    <cellStyle name="20% — akcent 2" xfId="9512" builtinId="34" hidden="1"/>
    <cellStyle name="20% — akcent 2" xfId="9551" builtinId="34" hidden="1"/>
    <cellStyle name="20% — akcent 2" xfId="9590" builtinId="34" hidden="1"/>
    <cellStyle name="20% — akcent 2" xfId="3282" builtinId="34" hidden="1"/>
    <cellStyle name="20% — akcent 2" xfId="9631" builtinId="34" hidden="1"/>
    <cellStyle name="20% — akcent 2" xfId="9672" builtinId="34" hidden="1"/>
    <cellStyle name="20% — akcent 2" xfId="9711" builtinId="34" hidden="1"/>
    <cellStyle name="20% — akcent 2" xfId="9750" builtinId="34" hidden="1"/>
    <cellStyle name="20% — akcent 2" xfId="9789" builtinId="34" hidden="1"/>
    <cellStyle name="20% — akcent 2" xfId="9829" builtinId="34" hidden="1"/>
    <cellStyle name="20% — akcent 2" xfId="9868" builtinId="34" hidden="1"/>
    <cellStyle name="20% — akcent 2" xfId="9909" builtinId="34" hidden="1"/>
    <cellStyle name="20% — akcent 2" xfId="9948" builtinId="34" hidden="1"/>
    <cellStyle name="20% — akcent 2" xfId="9987" builtinId="34" hidden="1"/>
    <cellStyle name="20% — akcent 2" xfId="10026" builtinId="34" hidden="1"/>
    <cellStyle name="20% — akcent 2" xfId="10066" builtinId="34" hidden="1"/>
    <cellStyle name="20% — akcent 2" xfId="10106" builtinId="34" hidden="1"/>
    <cellStyle name="20% — akcent 2" xfId="10145" builtinId="34" hidden="1"/>
    <cellStyle name="20% — akcent 2" xfId="10185" builtinId="34" hidden="1"/>
    <cellStyle name="20% — akcent 2" xfId="10224" builtinId="34" hidden="1"/>
    <cellStyle name="20% — akcent 2" xfId="10264" builtinId="34" hidden="1"/>
    <cellStyle name="20% — akcent 2" xfId="10303" builtinId="34" hidden="1"/>
    <cellStyle name="20% — akcent 2" xfId="10342" builtinId="34" hidden="1"/>
    <cellStyle name="20% — akcent 2" xfId="10381" builtinId="34" hidden="1"/>
    <cellStyle name="20% — akcent 2" xfId="10540" builtinId="34" hidden="1"/>
    <cellStyle name="20% — akcent 2" xfId="10581" builtinId="34" hidden="1"/>
    <cellStyle name="20% — akcent 2" xfId="10620" builtinId="34" hidden="1"/>
    <cellStyle name="20% — akcent 2" xfId="10659" builtinId="34" hidden="1"/>
    <cellStyle name="20% — akcent 2" xfId="10698" builtinId="34" hidden="1"/>
    <cellStyle name="20% — akcent 2" xfId="10738" builtinId="34" hidden="1"/>
    <cellStyle name="20% — akcent 2" xfId="10777" builtinId="34" hidden="1"/>
    <cellStyle name="20% — akcent 2" xfId="10818" builtinId="34" hidden="1"/>
    <cellStyle name="20% — akcent 2" xfId="10857" builtinId="34" hidden="1"/>
    <cellStyle name="20% — akcent 2" xfId="10896" builtinId="34" hidden="1"/>
    <cellStyle name="20% — akcent 2" xfId="10935" builtinId="34" hidden="1"/>
    <cellStyle name="20% — akcent 2" xfId="10975" builtinId="34" hidden="1"/>
    <cellStyle name="20% — akcent 2" xfId="11015" builtinId="34" hidden="1"/>
    <cellStyle name="20% — akcent 2" xfId="11054" builtinId="34" hidden="1"/>
    <cellStyle name="20% — akcent 2" xfId="11094" builtinId="34" hidden="1"/>
    <cellStyle name="20% — akcent 2" xfId="11134" builtinId="34" hidden="1"/>
    <cellStyle name="20% — akcent 2" xfId="11174" builtinId="34" hidden="1"/>
    <cellStyle name="20% — akcent 2" xfId="11213" builtinId="34" hidden="1"/>
    <cellStyle name="20% — akcent 2" xfId="11252" builtinId="34" hidden="1"/>
    <cellStyle name="20% — akcent 2" xfId="10501" builtinId="34" hidden="1"/>
    <cellStyle name="20% — akcent 2" xfId="11285" builtinId="34" hidden="1"/>
    <cellStyle name="20% — akcent 2" xfId="11326" builtinId="34" hidden="1"/>
    <cellStyle name="20% — akcent 2" xfId="11365" builtinId="34" hidden="1"/>
    <cellStyle name="20% — akcent 2" xfId="11404" builtinId="34" hidden="1"/>
    <cellStyle name="20% — akcent 2" xfId="11443" builtinId="34" hidden="1"/>
    <cellStyle name="20% — akcent 2" xfId="11483" builtinId="34" hidden="1"/>
    <cellStyle name="20% — akcent 2" xfId="11522" builtinId="34" hidden="1"/>
    <cellStyle name="20% — akcent 2" xfId="11563" builtinId="34" hidden="1"/>
    <cellStyle name="20% — akcent 2" xfId="11602" builtinId="34" hidden="1"/>
    <cellStyle name="20% — akcent 2" xfId="11641" builtinId="34" hidden="1"/>
    <cellStyle name="20% — akcent 2" xfId="11680" builtinId="34" hidden="1"/>
    <cellStyle name="20% — akcent 2" xfId="11720" builtinId="34" hidden="1"/>
    <cellStyle name="20% — akcent 2" xfId="11760" builtinId="34" hidden="1"/>
    <cellStyle name="20% — akcent 2" xfId="11799" builtinId="34" hidden="1"/>
    <cellStyle name="20% — akcent 2" xfId="11839" builtinId="34" hidden="1"/>
    <cellStyle name="20% — akcent 2" xfId="11878" builtinId="34" hidden="1"/>
    <cellStyle name="20% — akcent 2" xfId="11918" builtinId="34" hidden="1"/>
    <cellStyle name="20% — akcent 2" xfId="11957" builtinId="34" hidden="1"/>
    <cellStyle name="20% — akcent 2" xfId="11996" builtinId="34" hidden="1"/>
    <cellStyle name="20% — akcent 2" xfId="10434" builtinId="34" hidden="1"/>
    <cellStyle name="20% — akcent 2" xfId="10472" builtinId="34" hidden="1"/>
    <cellStyle name="20% — akcent 2" xfId="12042" builtinId="34" hidden="1"/>
    <cellStyle name="20% — akcent 2" xfId="12081" builtinId="34" hidden="1"/>
    <cellStyle name="20% — akcent 2" xfId="12120" builtinId="34" hidden="1"/>
    <cellStyle name="20% — akcent 2" xfId="12159" builtinId="34" hidden="1"/>
    <cellStyle name="20% — akcent 2" xfId="12199" builtinId="34" hidden="1"/>
    <cellStyle name="20% — akcent 2" xfId="12238" builtinId="34" hidden="1"/>
    <cellStyle name="20% — akcent 2" xfId="12279" builtinId="34" hidden="1"/>
    <cellStyle name="20% — akcent 2" xfId="12318" builtinId="34" hidden="1"/>
    <cellStyle name="20% — akcent 2" xfId="12357" builtinId="34" hidden="1"/>
    <cellStyle name="20% — akcent 2" xfId="12396" builtinId="34" hidden="1"/>
    <cellStyle name="20% — akcent 2" xfId="12436" builtinId="34" hidden="1"/>
    <cellStyle name="20% — akcent 2" xfId="12476" builtinId="34" hidden="1"/>
    <cellStyle name="20% — akcent 2" xfId="12515" builtinId="34" hidden="1"/>
    <cellStyle name="20% — akcent 2" xfId="12555" builtinId="34" hidden="1"/>
    <cellStyle name="20% — akcent 2" xfId="12594" builtinId="34" hidden="1"/>
    <cellStyle name="20% — akcent 2" xfId="12634" builtinId="34" hidden="1"/>
    <cellStyle name="20% — akcent 2" xfId="12673" builtinId="34" hidden="1"/>
    <cellStyle name="20% — akcent 2" xfId="12712" builtinId="34" hidden="1"/>
    <cellStyle name="20% — akcent 2" xfId="12751" builtinId="34" hidden="1"/>
    <cellStyle name="20% — akcent 2" xfId="12791" builtinId="34" hidden="1"/>
    <cellStyle name="20% — akcent 2" xfId="12832" builtinId="34" hidden="1"/>
    <cellStyle name="20% — akcent 2" xfId="12871" builtinId="34" hidden="1"/>
    <cellStyle name="20% — akcent 2" xfId="12910" builtinId="34" hidden="1"/>
    <cellStyle name="20% — akcent 2" xfId="12949" builtinId="34" hidden="1"/>
    <cellStyle name="20% — akcent 2" xfId="12989" builtinId="34" hidden="1"/>
    <cellStyle name="20% — akcent 2" xfId="13028" builtinId="34" hidden="1"/>
    <cellStyle name="20% — akcent 2" xfId="13069" builtinId="34" hidden="1"/>
    <cellStyle name="20% — akcent 2" xfId="13108" builtinId="34" hidden="1"/>
    <cellStyle name="20% — akcent 2" xfId="13147" builtinId="34" hidden="1"/>
    <cellStyle name="20% — akcent 2" xfId="13186" builtinId="34" hidden="1"/>
    <cellStyle name="20% — akcent 2" xfId="13226" builtinId="34" hidden="1"/>
    <cellStyle name="20% — akcent 2" xfId="13266" builtinId="34" hidden="1"/>
    <cellStyle name="20% — akcent 2" xfId="13305" builtinId="34" hidden="1"/>
    <cellStyle name="20% — akcent 2" xfId="13345" builtinId="34" hidden="1"/>
    <cellStyle name="20% — akcent 2" xfId="13384" builtinId="34" hidden="1"/>
    <cellStyle name="20% — akcent 2" xfId="13424" builtinId="34" hidden="1"/>
    <cellStyle name="20% — akcent 2" xfId="13463" builtinId="34" hidden="1"/>
    <cellStyle name="20% — akcent 2" xfId="13502" builtinId="34" hidden="1"/>
    <cellStyle name="20% — akcent 2" xfId="13541" builtinId="34" hidden="1"/>
    <cellStyle name="20% — akcent 2" xfId="13700" builtinId="34" hidden="1"/>
    <cellStyle name="20% — akcent 2" xfId="13741" builtinId="34" hidden="1"/>
    <cellStyle name="20% — akcent 2" xfId="13780" builtinId="34" hidden="1"/>
    <cellStyle name="20% — akcent 2" xfId="13819" builtinId="34" hidden="1"/>
    <cellStyle name="20% — akcent 2" xfId="13858" builtinId="34" hidden="1"/>
    <cellStyle name="20% — akcent 2" xfId="13898" builtinId="34" hidden="1"/>
    <cellStyle name="20% — akcent 2" xfId="13937" builtinId="34" hidden="1"/>
    <cellStyle name="20% — akcent 2" xfId="13978" builtinId="34" hidden="1"/>
    <cellStyle name="20% — akcent 2" xfId="14017" builtinId="34" hidden="1"/>
    <cellStyle name="20% — akcent 2" xfId="14056" builtinId="34" hidden="1"/>
    <cellStyle name="20% — akcent 2" xfId="14095" builtinId="34" hidden="1"/>
    <cellStyle name="20% — akcent 2" xfId="14135" builtinId="34" hidden="1"/>
    <cellStyle name="20% — akcent 2" xfId="14175" builtinId="34" hidden="1"/>
    <cellStyle name="20% — akcent 2" xfId="14214" builtinId="34" hidden="1"/>
    <cellStyle name="20% — akcent 2" xfId="14254" builtinId="34" hidden="1"/>
    <cellStyle name="20% — akcent 2" xfId="14294" builtinId="34" hidden="1"/>
    <cellStyle name="20% — akcent 2" xfId="14334" builtinId="34" hidden="1"/>
    <cellStyle name="20% — akcent 2" xfId="14373" builtinId="34" hidden="1"/>
    <cellStyle name="20% — akcent 2" xfId="14412" builtinId="34" hidden="1"/>
    <cellStyle name="20% — akcent 2" xfId="13661" builtinId="34" hidden="1"/>
    <cellStyle name="20% — akcent 2" xfId="14445" builtinId="34" hidden="1"/>
    <cellStyle name="20% — akcent 2" xfId="14486" builtinId="34" hidden="1"/>
    <cellStyle name="20% — akcent 2" xfId="14525" builtinId="34" hidden="1"/>
    <cellStyle name="20% — akcent 2" xfId="14564" builtinId="34" hidden="1"/>
    <cellStyle name="20% — akcent 2" xfId="14603" builtinId="34" hidden="1"/>
    <cellStyle name="20% — akcent 2" xfId="14643" builtinId="34" hidden="1"/>
    <cellStyle name="20% — akcent 2" xfId="14682" builtinId="34" hidden="1"/>
    <cellStyle name="20% — akcent 2" xfId="14723" builtinId="34" hidden="1"/>
    <cellStyle name="20% — akcent 2" xfId="14762" builtinId="34" hidden="1"/>
    <cellStyle name="20% — akcent 2" xfId="14801" builtinId="34" hidden="1"/>
    <cellStyle name="20% — akcent 2" xfId="14840" builtinId="34" hidden="1"/>
    <cellStyle name="20% — akcent 2" xfId="14880" builtinId="34" hidden="1"/>
    <cellStyle name="20% — akcent 2" xfId="14920" builtinId="34" hidden="1"/>
    <cellStyle name="20% — akcent 2" xfId="14959" builtinId="34" hidden="1"/>
    <cellStyle name="20% — akcent 2" xfId="14999" builtinId="34" hidden="1"/>
    <cellStyle name="20% — akcent 2" xfId="15038" builtinId="34" hidden="1"/>
    <cellStyle name="20% — akcent 2" xfId="15078" builtinId="34" hidden="1"/>
    <cellStyle name="20% — akcent 2" xfId="15117" builtinId="34" hidden="1"/>
    <cellStyle name="20% — akcent 2" xfId="15156" builtinId="34" hidden="1"/>
    <cellStyle name="20% — akcent 2" xfId="13594" builtinId="34" hidden="1"/>
    <cellStyle name="20% — akcent 2" xfId="13632" builtinId="34" hidden="1"/>
    <cellStyle name="20% — akcent 2" xfId="15202" builtinId="34" hidden="1"/>
    <cellStyle name="20% — akcent 2" xfId="15241" builtinId="34" hidden="1"/>
    <cellStyle name="20% — akcent 2" xfId="15280" builtinId="34" hidden="1"/>
    <cellStyle name="20% — akcent 2" xfId="15319" builtinId="34" hidden="1"/>
    <cellStyle name="20% — akcent 2" xfId="15359" builtinId="34" hidden="1"/>
    <cellStyle name="20% — akcent 2" xfId="15398" builtinId="34" hidden="1"/>
    <cellStyle name="20% — akcent 2" xfId="15439" builtinId="34" hidden="1"/>
    <cellStyle name="20% — akcent 2" xfId="15478" builtinId="34" hidden="1"/>
    <cellStyle name="20% — akcent 2" xfId="15517" builtinId="34" hidden="1"/>
    <cellStyle name="20% — akcent 2" xfId="15556" builtinId="34" hidden="1"/>
    <cellStyle name="20% — akcent 2" xfId="15596" builtinId="34" hidden="1"/>
    <cellStyle name="20% — akcent 2" xfId="15636" builtinId="34" hidden="1"/>
    <cellStyle name="20% — akcent 2" xfId="15675" builtinId="34" hidden="1"/>
    <cellStyle name="20% — akcent 2" xfId="15715" builtinId="34" hidden="1"/>
    <cellStyle name="20% — akcent 2" xfId="15754" builtinId="34" hidden="1"/>
    <cellStyle name="20% — akcent 2" xfId="15794" builtinId="34" hidden="1"/>
    <cellStyle name="20% — akcent 2" xfId="15833" builtinId="34" hidden="1"/>
    <cellStyle name="20% — akcent 2" xfId="15872" builtinId="34" hidden="1"/>
    <cellStyle name="20% — akcent 2" xfId="3230" builtinId="34" hidden="1"/>
    <cellStyle name="20% — akcent 2" xfId="3280" builtinId="34" hidden="1"/>
    <cellStyle name="20% — akcent 2" xfId="15926" builtinId="34" hidden="1"/>
    <cellStyle name="20% — akcent 2" xfId="15965" builtinId="34" hidden="1"/>
    <cellStyle name="20% — akcent 2" xfId="16004" builtinId="34" hidden="1"/>
    <cellStyle name="20% — akcent 2" xfId="16043" builtinId="34" hidden="1"/>
    <cellStyle name="20% — akcent 2" xfId="16083" builtinId="34" hidden="1"/>
    <cellStyle name="20% — akcent 2" xfId="16122" builtinId="34" hidden="1"/>
    <cellStyle name="20% — akcent 2" xfId="16163" builtinId="34" hidden="1"/>
    <cellStyle name="20% — akcent 2" xfId="16202" builtinId="34" hidden="1"/>
    <cellStyle name="20% — akcent 2" xfId="16241" builtinId="34" hidden="1"/>
    <cellStyle name="20% — akcent 2" xfId="16280" builtinId="34" hidden="1"/>
    <cellStyle name="20% — akcent 2" xfId="16320" builtinId="34" hidden="1"/>
    <cellStyle name="20% — akcent 2" xfId="16360" builtinId="34" hidden="1"/>
    <cellStyle name="20% — akcent 2" xfId="16399" builtinId="34" hidden="1"/>
    <cellStyle name="20% — akcent 2" xfId="16439" builtinId="34" hidden="1"/>
    <cellStyle name="20% — akcent 2" xfId="16478" builtinId="34" hidden="1"/>
    <cellStyle name="20% — akcent 2" xfId="16518" builtinId="34" hidden="1"/>
    <cellStyle name="20% — akcent 2" xfId="16557" builtinId="34" hidden="1"/>
    <cellStyle name="20% — akcent 2" xfId="16596" builtinId="34" hidden="1"/>
    <cellStyle name="20% — akcent 2" xfId="16635" builtinId="34" hidden="1"/>
    <cellStyle name="20% — akcent 2" xfId="16794" builtinId="34" hidden="1"/>
    <cellStyle name="20% — akcent 2" xfId="16835" builtinId="34" hidden="1"/>
    <cellStyle name="20% — akcent 2" xfId="16874" builtinId="34" hidden="1"/>
    <cellStyle name="20% — akcent 2" xfId="16913" builtinId="34" hidden="1"/>
    <cellStyle name="20% — akcent 2" xfId="16952" builtinId="34" hidden="1"/>
    <cellStyle name="20% — akcent 2" xfId="16992" builtinId="34" hidden="1"/>
    <cellStyle name="20% — akcent 2" xfId="17031" builtinId="34" hidden="1"/>
    <cellStyle name="20% — akcent 2" xfId="17072" builtinId="34" hidden="1"/>
    <cellStyle name="20% — akcent 2" xfId="17111" builtinId="34" hidden="1"/>
    <cellStyle name="20% — akcent 2" xfId="17150" builtinId="34" hidden="1"/>
    <cellStyle name="20% — akcent 2" xfId="17189" builtinId="34" hidden="1"/>
    <cellStyle name="20% — akcent 2" xfId="17229" builtinId="34" hidden="1"/>
    <cellStyle name="20% — akcent 2" xfId="17269" builtinId="34" hidden="1"/>
    <cellStyle name="20% — akcent 2" xfId="17308" builtinId="34" hidden="1"/>
    <cellStyle name="20% — akcent 2" xfId="17348" builtinId="34" hidden="1"/>
    <cellStyle name="20% — akcent 2" xfId="17388" builtinId="34" hidden="1"/>
    <cellStyle name="20% — akcent 2" xfId="17428" builtinId="34" hidden="1"/>
    <cellStyle name="20% — akcent 2" xfId="17467" builtinId="34" hidden="1"/>
    <cellStyle name="20% — akcent 2" xfId="17506" builtinId="34" hidden="1"/>
    <cellStyle name="20% — akcent 2" xfId="16755" builtinId="34" hidden="1"/>
    <cellStyle name="20% — akcent 2" xfId="17539" builtinId="34" hidden="1"/>
    <cellStyle name="20% — akcent 2" xfId="17580" builtinId="34" hidden="1"/>
    <cellStyle name="20% — akcent 2" xfId="17619" builtinId="34" hidden="1"/>
    <cellStyle name="20% — akcent 2" xfId="17658" builtinId="34" hidden="1"/>
    <cellStyle name="20% — akcent 2" xfId="17697" builtinId="34" hidden="1"/>
    <cellStyle name="20% — akcent 2" xfId="17737" builtinId="34" hidden="1"/>
    <cellStyle name="20% — akcent 2" xfId="17776" builtinId="34" hidden="1"/>
    <cellStyle name="20% — akcent 2" xfId="17817" builtinId="34" hidden="1"/>
    <cellStyle name="20% — akcent 2" xfId="17856" builtinId="34" hidden="1"/>
    <cellStyle name="20% — akcent 2" xfId="17895" builtinId="34" hidden="1"/>
    <cellStyle name="20% — akcent 2" xfId="17934" builtinId="34" hidden="1"/>
    <cellStyle name="20% — akcent 2" xfId="17974" builtinId="34" hidden="1"/>
    <cellStyle name="20% — akcent 2" xfId="18014" builtinId="34" hidden="1"/>
    <cellStyle name="20% — akcent 2" xfId="18053" builtinId="34" hidden="1"/>
    <cellStyle name="20% — akcent 2" xfId="18093" builtinId="34" hidden="1"/>
    <cellStyle name="20% — akcent 2" xfId="18132" builtinId="34" hidden="1"/>
    <cellStyle name="20% — akcent 2" xfId="18172" builtinId="34" hidden="1"/>
    <cellStyle name="20% — akcent 2" xfId="18211" builtinId="34" hidden="1"/>
    <cellStyle name="20% — akcent 2" xfId="18250" builtinId="34" hidden="1"/>
    <cellStyle name="20% — akcent 2" xfId="16688" builtinId="34" hidden="1"/>
    <cellStyle name="20% — akcent 2" xfId="16726" builtinId="34" hidden="1"/>
    <cellStyle name="20% — akcent 2" xfId="18296" builtinId="34" hidden="1"/>
    <cellStyle name="20% — akcent 2" xfId="18335" builtinId="34" hidden="1"/>
    <cellStyle name="20% — akcent 2" xfId="18374" builtinId="34" hidden="1"/>
    <cellStyle name="20% — akcent 2" xfId="18413" builtinId="34" hidden="1"/>
    <cellStyle name="20% — akcent 2" xfId="18453" builtinId="34" hidden="1"/>
    <cellStyle name="20% — akcent 2" xfId="18492" builtinId="34" hidden="1"/>
    <cellStyle name="20% — akcent 2" xfId="18533" builtinId="34" hidden="1"/>
    <cellStyle name="20% — akcent 2" xfId="18572" builtinId="34" hidden="1"/>
    <cellStyle name="20% — akcent 2" xfId="18611" builtinId="34" hidden="1"/>
    <cellStyle name="20% — akcent 2" xfId="18650" builtinId="34" hidden="1"/>
    <cellStyle name="20% — akcent 2" xfId="18690" builtinId="34" hidden="1"/>
    <cellStyle name="20% — akcent 2" xfId="18730" builtinId="34" hidden="1"/>
    <cellStyle name="20% — akcent 2" xfId="18769" builtinId="34" hidden="1"/>
    <cellStyle name="20% — akcent 2" xfId="18809" builtinId="34" hidden="1"/>
    <cellStyle name="20% — akcent 2" xfId="18848" builtinId="34" hidden="1"/>
    <cellStyle name="20% — akcent 2" xfId="18888" builtinId="34" hidden="1"/>
    <cellStyle name="20% — akcent 2" xfId="18927" builtinId="34" hidden="1"/>
    <cellStyle name="20% — akcent 2" xfId="18966" builtinId="34" hidden="1"/>
    <cellStyle name="20% — akcent 2" xfId="3263" builtinId="34" hidden="1"/>
    <cellStyle name="20% — akcent 2" xfId="19088" builtinId="34" hidden="1"/>
    <cellStyle name="20% — akcent 2" xfId="19129" builtinId="34" hidden="1"/>
    <cellStyle name="20% — akcent 2" xfId="19168" builtinId="34" hidden="1"/>
    <cellStyle name="20% — akcent 2" xfId="19207" builtinId="34" hidden="1"/>
    <cellStyle name="20% — akcent 2" xfId="19246" builtinId="34" hidden="1"/>
    <cellStyle name="20% — akcent 2" xfId="19286" builtinId="34" hidden="1"/>
    <cellStyle name="20% — akcent 2" xfId="19325" builtinId="34" hidden="1"/>
    <cellStyle name="20% — akcent 2" xfId="19366" builtinId="34" hidden="1"/>
    <cellStyle name="20% — akcent 2" xfId="19405" builtinId="34" hidden="1"/>
    <cellStyle name="20% — akcent 2" xfId="19444" builtinId="34" hidden="1"/>
    <cellStyle name="20% — akcent 2" xfId="19483" builtinId="34" hidden="1"/>
    <cellStyle name="20% — akcent 2" xfId="19523" builtinId="34" hidden="1"/>
    <cellStyle name="20% — akcent 2" xfId="19563" builtinId="34" hidden="1"/>
    <cellStyle name="20% — akcent 2" xfId="19602" builtinId="34" hidden="1"/>
    <cellStyle name="20% — akcent 2" xfId="19642" builtinId="34" hidden="1"/>
    <cellStyle name="20% — akcent 2" xfId="19681" builtinId="34" hidden="1"/>
    <cellStyle name="20% — akcent 2" xfId="19721" builtinId="34" hidden="1"/>
    <cellStyle name="20% — akcent 2" xfId="19760" builtinId="34" hidden="1"/>
    <cellStyle name="20% — akcent 2" xfId="19799" builtinId="34" hidden="1"/>
    <cellStyle name="20% — akcent 2" xfId="19850" builtinId="34" hidden="1"/>
    <cellStyle name="20% — akcent 2" xfId="20009" builtinId="34" hidden="1"/>
    <cellStyle name="20% — akcent 2" xfId="20050" builtinId="34" hidden="1"/>
    <cellStyle name="20% — akcent 2" xfId="20089" builtinId="34" hidden="1"/>
    <cellStyle name="20% — akcent 2" xfId="20128" builtinId="34" hidden="1"/>
    <cellStyle name="20% — akcent 2" xfId="20167" builtinId="34" hidden="1"/>
    <cellStyle name="20% — akcent 2" xfId="20207" builtinId="34" hidden="1"/>
    <cellStyle name="20% — akcent 2" xfId="20246" builtinId="34" hidden="1"/>
    <cellStyle name="20% — akcent 2" xfId="20287" builtinId="34" hidden="1"/>
    <cellStyle name="20% — akcent 2" xfId="20326" builtinId="34" hidden="1"/>
    <cellStyle name="20% — akcent 2" xfId="20365" builtinId="34" hidden="1"/>
    <cellStyle name="20% — akcent 2" xfId="20404" builtinId="34" hidden="1"/>
    <cellStyle name="20% — akcent 2" xfId="20444" builtinId="34" hidden="1"/>
    <cellStyle name="20% — akcent 2" xfId="20484" builtinId="34" hidden="1"/>
    <cellStyle name="20% — akcent 2" xfId="20523" builtinId="34" hidden="1"/>
    <cellStyle name="20% — akcent 2" xfId="20563" builtinId="34" hidden="1"/>
    <cellStyle name="20% — akcent 2" xfId="20603" builtinId="34" hidden="1"/>
    <cellStyle name="20% — akcent 2" xfId="20643" builtinId="34" hidden="1"/>
    <cellStyle name="20% — akcent 2" xfId="20682" builtinId="34" hidden="1"/>
    <cellStyle name="20% — akcent 2" xfId="20721" builtinId="34" hidden="1"/>
    <cellStyle name="20% — akcent 2" xfId="19970" builtinId="34" hidden="1"/>
    <cellStyle name="20% — akcent 2" xfId="20754" builtinId="34" hidden="1"/>
    <cellStyle name="20% — akcent 2" xfId="20795" builtinId="34" hidden="1"/>
    <cellStyle name="20% — akcent 2" xfId="20834" builtinId="34" hidden="1"/>
    <cellStyle name="20% — akcent 2" xfId="20873" builtinId="34" hidden="1"/>
    <cellStyle name="20% — akcent 2" xfId="20912" builtinId="34" hidden="1"/>
    <cellStyle name="20% — akcent 2" xfId="20952" builtinId="34" hidden="1"/>
    <cellStyle name="20% — akcent 2" xfId="20991" builtinId="34" hidden="1"/>
    <cellStyle name="20% — akcent 2" xfId="21032" builtinId="34" hidden="1"/>
    <cellStyle name="20% — akcent 2" xfId="21071" builtinId="34" hidden="1"/>
    <cellStyle name="20% — akcent 2" xfId="21110" builtinId="34" hidden="1"/>
    <cellStyle name="20% — akcent 2" xfId="21149" builtinId="34" hidden="1"/>
    <cellStyle name="20% — akcent 2" xfId="21189" builtinId="34" hidden="1"/>
    <cellStyle name="20% — akcent 2" xfId="21229" builtinId="34" hidden="1"/>
    <cellStyle name="20% — akcent 2" xfId="21268" builtinId="34" hidden="1"/>
    <cellStyle name="20% — akcent 2" xfId="21308" builtinId="34" hidden="1"/>
    <cellStyle name="20% — akcent 2" xfId="21347" builtinId="34" hidden="1"/>
    <cellStyle name="20% — akcent 2" xfId="21387" builtinId="34" hidden="1"/>
    <cellStyle name="20% — akcent 2" xfId="21426" builtinId="34" hidden="1"/>
    <cellStyle name="20% — akcent 2" xfId="21465" builtinId="34" hidden="1"/>
    <cellStyle name="20% — akcent 2" xfId="19903" builtinId="34" hidden="1"/>
    <cellStyle name="20% — akcent 2" xfId="19941" builtinId="34" hidden="1"/>
    <cellStyle name="20% — akcent 2" xfId="21511" builtinId="34" hidden="1"/>
    <cellStyle name="20% — akcent 2" xfId="21550" builtinId="34" hidden="1"/>
    <cellStyle name="20% — akcent 2" xfId="21589" builtinId="34" hidden="1"/>
    <cellStyle name="20% — akcent 2" xfId="21628" builtinId="34" hidden="1"/>
    <cellStyle name="20% — akcent 2" xfId="21668" builtinId="34" hidden="1"/>
    <cellStyle name="20% — akcent 2" xfId="21707" builtinId="34" hidden="1"/>
    <cellStyle name="20% — akcent 2" xfId="21748" builtinId="34" hidden="1"/>
    <cellStyle name="20% — akcent 2" xfId="21787" builtinId="34" hidden="1"/>
    <cellStyle name="20% — akcent 2" xfId="21826" builtinId="34" hidden="1"/>
    <cellStyle name="20% — akcent 2" xfId="21865" builtinId="34" hidden="1"/>
    <cellStyle name="20% — akcent 2" xfId="21905" builtinId="34" hidden="1"/>
    <cellStyle name="20% — akcent 2" xfId="21945" builtinId="34" hidden="1"/>
    <cellStyle name="20% — akcent 2" xfId="21984" builtinId="34" hidden="1"/>
    <cellStyle name="20% — akcent 2" xfId="22024" builtinId="34" hidden="1"/>
    <cellStyle name="20% — akcent 2" xfId="22063" builtinId="34" hidden="1"/>
    <cellStyle name="20% — akcent 2" xfId="22103" builtinId="34" hidden="1"/>
    <cellStyle name="20% — akcent 2" xfId="22142" builtinId="34" hidden="1"/>
    <cellStyle name="20% — akcent 2" xfId="22181" builtinId="34" hidden="1"/>
    <cellStyle name="20% — akcent 2" xfId="22220" builtinId="34" hidden="1"/>
    <cellStyle name="20% — akcent 2" xfId="22260" builtinId="34" hidden="1"/>
    <cellStyle name="20% — akcent 2" xfId="22301" builtinId="34" hidden="1"/>
    <cellStyle name="20% — akcent 2" xfId="22340" builtinId="34" hidden="1"/>
    <cellStyle name="20% — akcent 2" xfId="22379" builtinId="34" hidden="1"/>
    <cellStyle name="20% — akcent 2" xfId="22418" builtinId="34" hidden="1"/>
    <cellStyle name="20% — akcent 2" xfId="22458" builtinId="34" hidden="1"/>
    <cellStyle name="20% — akcent 2" xfId="22497" builtinId="34" hidden="1"/>
    <cellStyle name="20% — akcent 2" xfId="22538" builtinId="34" hidden="1"/>
    <cellStyle name="20% — akcent 2" xfId="22577" builtinId="34" hidden="1"/>
    <cellStyle name="20% — akcent 2" xfId="22616" builtinId="34" hidden="1"/>
    <cellStyle name="20% — akcent 2" xfId="22655" builtinId="34" hidden="1"/>
    <cellStyle name="20% — akcent 2" xfId="22695" builtinId="34" hidden="1"/>
    <cellStyle name="20% — akcent 2" xfId="22735" builtinId="34" hidden="1"/>
    <cellStyle name="20% — akcent 2" xfId="22774" builtinId="34" hidden="1"/>
    <cellStyle name="20% — akcent 2" xfId="22814" builtinId="34" hidden="1"/>
    <cellStyle name="20% — akcent 2" xfId="22853" builtinId="34" hidden="1"/>
    <cellStyle name="20% — akcent 2" xfId="22893" builtinId="34" hidden="1"/>
    <cellStyle name="20% — akcent 2" xfId="22932" builtinId="34" hidden="1"/>
    <cellStyle name="20% — akcent 2" xfId="22971" builtinId="34" hidden="1"/>
    <cellStyle name="20% — akcent 2" xfId="23010" builtinId="34" hidden="1"/>
    <cellStyle name="20% — akcent 2" xfId="23169" builtinId="34" hidden="1"/>
    <cellStyle name="20% — akcent 2" xfId="23210" builtinId="34" hidden="1"/>
    <cellStyle name="20% — akcent 2" xfId="23249" builtinId="34" hidden="1"/>
    <cellStyle name="20% — akcent 2" xfId="23288" builtinId="34" hidden="1"/>
    <cellStyle name="20% — akcent 2" xfId="23327" builtinId="34" hidden="1"/>
    <cellStyle name="20% — akcent 2" xfId="23367" builtinId="34" hidden="1"/>
    <cellStyle name="20% — akcent 2" xfId="23406" builtinId="34" hidden="1"/>
    <cellStyle name="20% — akcent 2" xfId="23447" builtinId="34" hidden="1"/>
    <cellStyle name="20% — akcent 2" xfId="23486" builtinId="34" hidden="1"/>
    <cellStyle name="20% — akcent 2" xfId="23525" builtinId="34" hidden="1"/>
    <cellStyle name="20% — akcent 2" xfId="23564" builtinId="34" hidden="1"/>
    <cellStyle name="20% — akcent 2" xfId="23604" builtinId="34" hidden="1"/>
    <cellStyle name="20% — akcent 2" xfId="23644" builtinId="34" hidden="1"/>
    <cellStyle name="20% — akcent 2" xfId="23683" builtinId="34" hidden="1"/>
    <cellStyle name="20% — akcent 2" xfId="23723" builtinId="34" hidden="1"/>
    <cellStyle name="20% — akcent 2" xfId="23763" builtinId="34" hidden="1"/>
    <cellStyle name="20% — akcent 2" xfId="23803" builtinId="34" hidden="1"/>
    <cellStyle name="20% — akcent 2" xfId="23842" builtinId="34" hidden="1"/>
    <cellStyle name="20% — akcent 2" xfId="23881" builtinId="34" hidden="1"/>
    <cellStyle name="20% — akcent 2" xfId="23130" builtinId="34" hidden="1"/>
    <cellStyle name="20% — akcent 2" xfId="23914" builtinId="34" hidden="1"/>
    <cellStyle name="20% — akcent 2" xfId="23955" builtinId="34" hidden="1"/>
    <cellStyle name="20% — akcent 2" xfId="23994" builtinId="34" hidden="1"/>
    <cellStyle name="20% — akcent 2" xfId="24033" builtinId="34" hidden="1"/>
    <cellStyle name="20% — akcent 2" xfId="24072" builtinId="34" hidden="1"/>
    <cellStyle name="20% — akcent 2" xfId="24112" builtinId="34" hidden="1"/>
    <cellStyle name="20% — akcent 2" xfId="24151" builtinId="34" hidden="1"/>
    <cellStyle name="20% — akcent 2" xfId="24192" builtinId="34" hidden="1"/>
    <cellStyle name="20% — akcent 2" xfId="24231" builtinId="34" hidden="1"/>
    <cellStyle name="20% — akcent 2" xfId="24270" builtinId="34" hidden="1"/>
    <cellStyle name="20% — akcent 2" xfId="24309" builtinId="34" hidden="1"/>
    <cellStyle name="20% — akcent 2" xfId="24349" builtinId="34" hidden="1"/>
    <cellStyle name="20% — akcent 2" xfId="24389" builtinId="34" hidden="1"/>
    <cellStyle name="20% — akcent 2" xfId="24428" builtinId="34" hidden="1"/>
    <cellStyle name="20% — akcent 2" xfId="24468" builtinId="34" hidden="1"/>
    <cellStyle name="20% — akcent 2" xfId="24507" builtinId="34" hidden="1"/>
    <cellStyle name="20% — akcent 2" xfId="24547" builtinId="34" hidden="1"/>
    <cellStyle name="20% — akcent 2" xfId="24586" builtinId="34" hidden="1"/>
    <cellStyle name="20% — akcent 2" xfId="24625" builtinId="34" hidden="1"/>
    <cellStyle name="20% — akcent 2" xfId="23063" builtinId="34" hidden="1"/>
    <cellStyle name="20% — akcent 2" xfId="23101" builtinId="34" hidden="1"/>
    <cellStyle name="20% — akcent 2" xfId="24671" builtinId="34" hidden="1"/>
    <cellStyle name="20% — akcent 2" xfId="24710" builtinId="34" hidden="1"/>
    <cellStyle name="20% — akcent 2" xfId="24749" builtinId="34" hidden="1"/>
    <cellStyle name="20% — akcent 2" xfId="24788" builtinId="34" hidden="1"/>
    <cellStyle name="20% — akcent 2" xfId="24828" builtinId="34" hidden="1"/>
    <cellStyle name="20% — akcent 2" xfId="24867" builtinId="34" hidden="1"/>
    <cellStyle name="20% — akcent 2" xfId="24908" builtinId="34" hidden="1"/>
    <cellStyle name="20% — akcent 2" xfId="24947" builtinId="34" hidden="1"/>
    <cellStyle name="20% — akcent 2" xfId="24986" builtinId="34" hidden="1"/>
    <cellStyle name="20% — akcent 2" xfId="25025" builtinId="34" hidden="1"/>
    <cellStyle name="20% — akcent 2" xfId="25065" builtinId="34" hidden="1"/>
    <cellStyle name="20% — akcent 2" xfId="25105" builtinId="34" hidden="1"/>
    <cellStyle name="20% — akcent 2" xfId="25144" builtinId="34" hidden="1"/>
    <cellStyle name="20% — akcent 2" xfId="25184" builtinId="34" hidden="1"/>
    <cellStyle name="20% — akcent 2" xfId="25223" builtinId="34" hidden="1"/>
    <cellStyle name="20% — akcent 2" xfId="25263" builtinId="34" hidden="1"/>
    <cellStyle name="20% — akcent 2" xfId="25302" builtinId="34" hidden="1"/>
    <cellStyle name="20% — akcent 2" xfId="25341" builtinId="34" hidden="1"/>
    <cellStyle name="20% — akcent 2" xfId="19049" builtinId="34" hidden="1"/>
    <cellStyle name="20% — akcent 2" xfId="19018" builtinId="34" hidden="1"/>
    <cellStyle name="20% — akcent 2" xfId="25368" builtinId="34" hidden="1"/>
    <cellStyle name="20% — akcent 2" xfId="25407" builtinId="34" hidden="1"/>
    <cellStyle name="20% — akcent 2" xfId="25446" builtinId="34" hidden="1"/>
    <cellStyle name="20% — akcent 2" xfId="25485" builtinId="34" hidden="1"/>
    <cellStyle name="20% — akcent 2" xfId="25525" builtinId="34" hidden="1"/>
    <cellStyle name="20% — akcent 2" xfId="25564" builtinId="34" hidden="1"/>
    <cellStyle name="20% — akcent 2" xfId="25605" builtinId="34" hidden="1"/>
    <cellStyle name="20% — akcent 2" xfId="25644" builtinId="34" hidden="1"/>
    <cellStyle name="20% — akcent 2" xfId="25683" builtinId="34" hidden="1"/>
    <cellStyle name="20% — akcent 2" xfId="25722" builtinId="34" hidden="1"/>
    <cellStyle name="20% — akcent 2" xfId="25762" builtinId="34" hidden="1"/>
    <cellStyle name="20% — akcent 2" xfId="25802" builtinId="34" hidden="1"/>
    <cellStyle name="20% — akcent 2" xfId="25841" builtinId="34" hidden="1"/>
    <cellStyle name="20% — akcent 2" xfId="25881" builtinId="34" hidden="1"/>
    <cellStyle name="20% — akcent 2" xfId="25920" builtinId="34" hidden="1"/>
    <cellStyle name="20% — akcent 2" xfId="25960" builtinId="34" hidden="1"/>
    <cellStyle name="20% — akcent 2" xfId="25999" builtinId="34" hidden="1"/>
    <cellStyle name="20% — akcent 2" xfId="26038" builtinId="34" hidden="1"/>
    <cellStyle name="20% — akcent 2" xfId="26077" builtinId="34" hidden="1"/>
    <cellStyle name="20% — akcent 2" xfId="26236" builtinId="34" hidden="1"/>
    <cellStyle name="20% — akcent 2" xfId="26277" builtinId="34" hidden="1"/>
    <cellStyle name="20% — akcent 2" xfId="26316" builtinId="34" hidden="1"/>
    <cellStyle name="20% — akcent 2" xfId="26355" builtinId="34" hidden="1"/>
    <cellStyle name="20% — akcent 2" xfId="26394" builtinId="34" hidden="1"/>
    <cellStyle name="20% — akcent 2" xfId="26434" builtinId="34" hidden="1"/>
    <cellStyle name="20% — akcent 2" xfId="26473" builtinId="34" hidden="1"/>
    <cellStyle name="20% — akcent 2" xfId="26514" builtinId="34" hidden="1"/>
    <cellStyle name="20% — akcent 2" xfId="26553" builtinId="34" hidden="1"/>
    <cellStyle name="20% — akcent 2" xfId="26592" builtinId="34" hidden="1"/>
    <cellStyle name="20% — akcent 2" xfId="26631" builtinId="34" hidden="1"/>
    <cellStyle name="20% — akcent 2" xfId="26671" builtinId="34" hidden="1"/>
    <cellStyle name="20% — akcent 2" xfId="26711" builtinId="34" hidden="1"/>
    <cellStyle name="20% — akcent 2" xfId="26750" builtinId="34" hidden="1"/>
    <cellStyle name="20% — akcent 2" xfId="26790" builtinId="34" hidden="1"/>
    <cellStyle name="20% — akcent 2" xfId="26830" builtinId="34" hidden="1"/>
    <cellStyle name="20% — akcent 2" xfId="26870" builtinId="34" hidden="1"/>
    <cellStyle name="20% — akcent 2" xfId="26909" builtinId="34" hidden="1"/>
    <cellStyle name="20% — akcent 2" xfId="26948" builtinId="34" hidden="1"/>
    <cellStyle name="20% — akcent 2" xfId="26197" builtinId="34" hidden="1"/>
    <cellStyle name="20% — akcent 2" xfId="26981" builtinId="34" hidden="1"/>
    <cellStyle name="20% — akcent 2" xfId="27022" builtinId="34" hidden="1"/>
    <cellStyle name="20% — akcent 2" xfId="27061" builtinId="34" hidden="1"/>
    <cellStyle name="20% — akcent 2" xfId="27100" builtinId="34" hidden="1"/>
    <cellStyle name="20% — akcent 2" xfId="27139" builtinId="34" hidden="1"/>
    <cellStyle name="20% — akcent 2" xfId="27179" builtinId="34" hidden="1"/>
    <cellStyle name="20% — akcent 2" xfId="27218" builtinId="34" hidden="1"/>
    <cellStyle name="20% — akcent 2" xfId="27259" builtinId="34" hidden="1"/>
    <cellStyle name="20% — akcent 2" xfId="27298" builtinId="34" hidden="1"/>
    <cellStyle name="20% — akcent 2" xfId="27337" builtinId="34" hidden="1"/>
    <cellStyle name="20% — akcent 2" xfId="27376" builtinId="34" hidden="1"/>
    <cellStyle name="20% — akcent 2" xfId="27416" builtinId="34" hidden="1"/>
    <cellStyle name="20% — akcent 2" xfId="27456" builtinId="34" hidden="1"/>
    <cellStyle name="20% — akcent 2" xfId="27495" builtinId="34" hidden="1"/>
    <cellStyle name="20% — akcent 2" xfId="27535" builtinId="34" hidden="1"/>
    <cellStyle name="20% — akcent 2" xfId="27574" builtinId="34" hidden="1"/>
    <cellStyle name="20% — akcent 2" xfId="27614" builtinId="34" hidden="1"/>
    <cellStyle name="20% — akcent 2" xfId="27653" builtinId="34" hidden="1"/>
    <cellStyle name="20% — akcent 2" xfId="27692" builtinId="34" hidden="1"/>
    <cellStyle name="20% — akcent 2" xfId="26130" builtinId="34" hidden="1"/>
    <cellStyle name="20% — akcent 2" xfId="26168" builtinId="34" hidden="1"/>
    <cellStyle name="20% — akcent 2" xfId="27738" builtinId="34" hidden="1"/>
    <cellStyle name="20% — akcent 2" xfId="27777" builtinId="34" hidden="1"/>
    <cellStyle name="20% — akcent 2" xfId="27816" builtinId="34" hidden="1"/>
    <cellStyle name="20% — akcent 2" xfId="27855" builtinId="34" hidden="1"/>
    <cellStyle name="20% — akcent 2" xfId="27895" builtinId="34" hidden="1"/>
    <cellStyle name="20% — akcent 2" xfId="27934" builtinId="34" hidden="1"/>
    <cellStyle name="20% — akcent 2" xfId="27975" builtinId="34" hidden="1"/>
    <cellStyle name="20% — akcent 2" xfId="28014" builtinId="34" hidden="1"/>
    <cellStyle name="20% — akcent 2" xfId="28053" builtinId="34" hidden="1"/>
    <cellStyle name="20% — akcent 2" xfId="28092" builtinId="34" hidden="1"/>
    <cellStyle name="20% — akcent 2" xfId="28132" builtinId="34" hidden="1"/>
    <cellStyle name="20% — akcent 2" xfId="28172" builtinId="34" hidden="1"/>
    <cellStyle name="20% — akcent 2" xfId="28211" builtinId="34" hidden="1"/>
    <cellStyle name="20% — akcent 2" xfId="28251" builtinId="34" hidden="1"/>
    <cellStyle name="20% — akcent 2" xfId="28290" builtinId="34" hidden="1"/>
    <cellStyle name="20% — akcent 2" xfId="28330" builtinId="34" hidden="1"/>
    <cellStyle name="20% — akcent 2" xfId="28369" builtinId="34" hidden="1"/>
    <cellStyle name="20% — akcent 2" xfId="28408" builtinId="34" hidden="1"/>
    <cellStyle name="20% — akcent 2" xfId="28447" builtinId="34" hidden="1"/>
    <cellStyle name="20% — akcent 2" xfId="28571" builtinId="34" hidden="1"/>
    <cellStyle name="20% — akcent 2" xfId="28614" builtinId="34" hidden="1"/>
    <cellStyle name="20% — akcent 2" xfId="28653" builtinId="34" hidden="1"/>
    <cellStyle name="20% — akcent 2" xfId="28692" builtinId="34" hidden="1"/>
    <cellStyle name="20% — akcent 2" xfId="28731" builtinId="34" hidden="1"/>
    <cellStyle name="20% — akcent 2" xfId="28771" builtinId="34" hidden="1"/>
    <cellStyle name="20% — akcent 2" xfId="28810" builtinId="34" hidden="1"/>
    <cellStyle name="20% — akcent 2" xfId="28851" builtinId="34" hidden="1"/>
    <cellStyle name="20% — akcent 2" xfId="28890" builtinId="34" hidden="1"/>
    <cellStyle name="20% — akcent 2" xfId="28929" builtinId="34" hidden="1"/>
    <cellStyle name="20% — akcent 2" xfId="28968" builtinId="34" hidden="1"/>
    <cellStyle name="20% — akcent 2" xfId="29010" builtinId="34" hidden="1"/>
    <cellStyle name="20% — akcent 2" xfId="29050" builtinId="34" hidden="1"/>
    <cellStyle name="20% — akcent 2" xfId="29089" builtinId="34" hidden="1"/>
    <cellStyle name="20% — akcent 2" xfId="29129" builtinId="34" hidden="1"/>
    <cellStyle name="20% — akcent 2" xfId="29169" builtinId="34" hidden="1"/>
    <cellStyle name="20% — akcent 2" xfId="29209" builtinId="34" hidden="1"/>
    <cellStyle name="20% — akcent 2" xfId="29248" builtinId="34" hidden="1"/>
    <cellStyle name="20% — akcent 2" xfId="29287" builtinId="34" hidden="1"/>
    <cellStyle name="20% — akcent 2" xfId="29337" builtinId="34" hidden="1"/>
    <cellStyle name="20% — akcent 2" xfId="29496" builtinId="34" hidden="1"/>
    <cellStyle name="20% — akcent 2" xfId="29539" builtinId="34" hidden="1"/>
    <cellStyle name="20% — akcent 2" xfId="29578" builtinId="34" hidden="1"/>
    <cellStyle name="20% — akcent 2" xfId="29617" builtinId="34" hidden="1"/>
    <cellStyle name="20% — akcent 2" xfId="29656" builtinId="34" hidden="1"/>
    <cellStyle name="20% — akcent 2" xfId="29696" builtinId="34" hidden="1"/>
    <cellStyle name="20% — akcent 2" xfId="29735" builtinId="34" hidden="1"/>
    <cellStyle name="20% — akcent 2" xfId="29776" builtinId="34" hidden="1"/>
    <cellStyle name="20% — akcent 2" xfId="29815" builtinId="34" hidden="1"/>
    <cellStyle name="20% — akcent 2" xfId="29854" builtinId="34" hidden="1"/>
    <cellStyle name="20% — akcent 2" xfId="29893" builtinId="34" hidden="1"/>
    <cellStyle name="20% — akcent 2" xfId="29935" builtinId="34" hidden="1"/>
    <cellStyle name="20% — akcent 2" xfId="29975" builtinId="34" hidden="1"/>
    <cellStyle name="20% — akcent 2" xfId="30014" builtinId="34" hidden="1"/>
    <cellStyle name="20% — akcent 2" xfId="30054" builtinId="34" hidden="1"/>
    <cellStyle name="20% — akcent 2" xfId="30094" builtinId="34" hidden="1"/>
    <cellStyle name="20% — akcent 2" xfId="30134" builtinId="34" hidden="1"/>
    <cellStyle name="20% — akcent 2" xfId="30173" builtinId="34" hidden="1"/>
    <cellStyle name="20% — akcent 2" xfId="30212" builtinId="34" hidden="1"/>
    <cellStyle name="20% — akcent 2" xfId="29457" builtinId="34" hidden="1"/>
    <cellStyle name="20% — akcent 2" xfId="30245" builtinId="34" hidden="1"/>
    <cellStyle name="20% — akcent 2" xfId="30286" builtinId="34" hidden="1"/>
    <cellStyle name="20% — akcent 2" xfId="30325" builtinId="34" hidden="1"/>
    <cellStyle name="20% — akcent 2" xfId="30364" builtinId="34" hidden="1"/>
    <cellStyle name="20% — akcent 2" xfId="30403" builtinId="34" hidden="1"/>
    <cellStyle name="20% — akcent 2" xfId="30443" builtinId="34" hidden="1"/>
    <cellStyle name="20% — akcent 2" xfId="30482" builtinId="34" hidden="1"/>
    <cellStyle name="20% — akcent 2" xfId="30523" builtinId="34" hidden="1"/>
    <cellStyle name="20% — akcent 2" xfId="30562" builtinId="34" hidden="1"/>
    <cellStyle name="20% — akcent 2" xfId="30601" builtinId="34" hidden="1"/>
    <cellStyle name="20% — akcent 2" xfId="30640" builtinId="34" hidden="1"/>
    <cellStyle name="20% — akcent 2" xfId="30680" builtinId="34" hidden="1"/>
    <cellStyle name="20% — akcent 2" xfId="30720" builtinId="34" hidden="1"/>
    <cellStyle name="20% — akcent 2" xfId="30759" builtinId="34" hidden="1"/>
    <cellStyle name="20% — akcent 2" xfId="30799" builtinId="34" hidden="1"/>
    <cellStyle name="20% — akcent 2" xfId="30838" builtinId="34" hidden="1"/>
    <cellStyle name="20% — akcent 2" xfId="30878" builtinId="34" hidden="1"/>
    <cellStyle name="20% — akcent 2" xfId="30917" builtinId="34" hidden="1"/>
    <cellStyle name="20% — akcent 2" xfId="30956" builtinId="34" hidden="1"/>
    <cellStyle name="20% — akcent 2" xfId="29390" builtinId="34" hidden="1"/>
    <cellStyle name="20% — akcent 2" xfId="29428" builtinId="34" hidden="1"/>
    <cellStyle name="20% — akcent 2" xfId="31002" builtinId="34" hidden="1"/>
    <cellStyle name="20% — akcent 2" xfId="31041" builtinId="34" hidden="1"/>
    <cellStyle name="20% — akcent 2" xfId="31080" builtinId="34" hidden="1"/>
    <cellStyle name="20% — akcent 2" xfId="31119" builtinId="34" hidden="1"/>
    <cellStyle name="20% — akcent 2" xfId="31159" builtinId="34" hidden="1"/>
    <cellStyle name="20% — akcent 2" xfId="31198" builtinId="34" hidden="1"/>
    <cellStyle name="20% — akcent 2" xfId="31239" builtinId="34" hidden="1"/>
    <cellStyle name="20% — akcent 2" xfId="31278" builtinId="34" hidden="1"/>
    <cellStyle name="20% — akcent 2" xfId="31317" builtinId="34" hidden="1"/>
    <cellStyle name="20% — akcent 2" xfId="31356" builtinId="34" hidden="1"/>
    <cellStyle name="20% — akcent 2" xfId="31396" builtinId="34" hidden="1"/>
    <cellStyle name="20% — akcent 2" xfId="31436" builtinId="34" hidden="1"/>
    <cellStyle name="20% — akcent 2" xfId="31475" builtinId="34" hidden="1"/>
    <cellStyle name="20% — akcent 2" xfId="31515" builtinId="34" hidden="1"/>
    <cellStyle name="20% — akcent 2" xfId="31554" builtinId="34" hidden="1"/>
    <cellStyle name="20% — akcent 2" xfId="31594" builtinId="34" hidden="1"/>
    <cellStyle name="20% — akcent 2" xfId="31633" builtinId="34" hidden="1"/>
    <cellStyle name="20% — akcent 2" xfId="31672" builtinId="34" hidden="1"/>
    <cellStyle name="20% — akcent 2" xfId="28532" builtinId="34" hidden="1"/>
    <cellStyle name="20% — akcent 2" xfId="28471" builtinId="34" hidden="1"/>
    <cellStyle name="20% — akcent 2" xfId="31726" builtinId="34" hidden="1"/>
    <cellStyle name="20% — akcent 2" xfId="31765" builtinId="34" hidden="1"/>
    <cellStyle name="20% — akcent 2" xfId="31804" builtinId="34" hidden="1"/>
    <cellStyle name="20% — akcent 2" xfId="31843" builtinId="34" hidden="1"/>
    <cellStyle name="20% — akcent 2" xfId="31883" builtinId="34" hidden="1"/>
    <cellStyle name="20% — akcent 2" xfId="31922" builtinId="34" hidden="1"/>
    <cellStyle name="20% — akcent 2" xfId="31963" builtinId="34" hidden="1"/>
    <cellStyle name="20% — akcent 2" xfId="32002" builtinId="34" hidden="1"/>
    <cellStyle name="20% — akcent 2" xfId="32041" builtinId="34" hidden="1"/>
    <cellStyle name="20% — akcent 2" xfId="32080" builtinId="34" hidden="1"/>
    <cellStyle name="20% — akcent 2" xfId="32120" builtinId="34" hidden="1"/>
    <cellStyle name="20% — akcent 2" xfId="32160" builtinId="34" hidden="1"/>
    <cellStyle name="20% — akcent 2" xfId="32199" builtinId="34" hidden="1"/>
    <cellStyle name="20% — akcent 2" xfId="32239" builtinId="34" hidden="1"/>
    <cellStyle name="20% — akcent 2" xfId="32278" builtinId="34" hidden="1"/>
    <cellStyle name="20% — akcent 2" xfId="32318" builtinId="34" hidden="1"/>
    <cellStyle name="20% — akcent 2" xfId="32357" builtinId="34" hidden="1"/>
    <cellStyle name="20% — akcent 2" xfId="32396" builtinId="34" hidden="1"/>
    <cellStyle name="20% — akcent 2" xfId="32435" builtinId="34" hidden="1"/>
    <cellStyle name="20% — akcent 2" xfId="32594" builtinId="34" hidden="1"/>
    <cellStyle name="20% — akcent 2" xfId="32635" builtinId="34" hidden="1"/>
    <cellStyle name="20% — akcent 2" xfId="32674" builtinId="34" hidden="1"/>
    <cellStyle name="20% — akcent 2" xfId="32713" builtinId="34" hidden="1"/>
    <cellStyle name="20% — akcent 2" xfId="32752" builtinId="34" hidden="1"/>
    <cellStyle name="20% — akcent 2" xfId="32792" builtinId="34" hidden="1"/>
    <cellStyle name="20% — akcent 2" xfId="32831" builtinId="34" hidden="1"/>
    <cellStyle name="20% — akcent 2" xfId="32872" builtinId="34" hidden="1"/>
    <cellStyle name="20% — akcent 2" xfId="32911" builtinId="34" hidden="1"/>
    <cellStyle name="20% — akcent 2" xfId="32950" builtinId="34" hidden="1"/>
    <cellStyle name="20% — akcent 2" xfId="32989" builtinId="34" hidden="1"/>
    <cellStyle name="20% — akcent 2" xfId="33029" builtinId="34" hidden="1"/>
    <cellStyle name="20% — akcent 2" xfId="33069" builtinId="34" hidden="1"/>
    <cellStyle name="20% — akcent 2" xfId="33108" builtinId="34" hidden="1"/>
    <cellStyle name="20% — akcent 2" xfId="33148" builtinId="34" hidden="1"/>
    <cellStyle name="20% — akcent 2" xfId="33188" builtinId="34" hidden="1"/>
    <cellStyle name="20% — akcent 2" xfId="33228" builtinId="34" hidden="1"/>
    <cellStyle name="20% — akcent 2" xfId="33267" builtinId="34" hidden="1"/>
    <cellStyle name="20% — akcent 2" xfId="33306" builtinId="34" hidden="1"/>
    <cellStyle name="20% — akcent 2" xfId="32555" builtinId="34" hidden="1"/>
    <cellStyle name="20% — akcent 2" xfId="33339" builtinId="34" hidden="1"/>
    <cellStyle name="20% — akcent 2" xfId="33380" builtinId="34" hidden="1"/>
    <cellStyle name="20% — akcent 2" xfId="33419" builtinId="34" hidden="1"/>
    <cellStyle name="20% — akcent 2" xfId="33458" builtinId="34" hidden="1"/>
    <cellStyle name="20% — akcent 2" xfId="33497" builtinId="34" hidden="1"/>
    <cellStyle name="20% — akcent 2" xfId="33537" builtinId="34" hidden="1"/>
    <cellStyle name="20% — akcent 2" xfId="33576" builtinId="34" hidden="1"/>
    <cellStyle name="20% — akcent 2" xfId="33617" builtinId="34" hidden="1"/>
    <cellStyle name="20% — akcent 2" xfId="33656" builtinId="34" hidden="1"/>
    <cellStyle name="20% — akcent 2" xfId="33695" builtinId="34" hidden="1"/>
    <cellStyle name="20% — akcent 2" xfId="33734" builtinId="34" hidden="1"/>
    <cellStyle name="20% — akcent 2" xfId="33774" builtinId="34" hidden="1"/>
    <cellStyle name="20% — akcent 2" xfId="33814" builtinId="34" hidden="1"/>
    <cellStyle name="20% — akcent 2" xfId="33853" builtinId="34" hidden="1"/>
    <cellStyle name="20% — akcent 2" xfId="33893" builtinId="34" hidden="1"/>
    <cellStyle name="20% — akcent 2" xfId="33932" builtinId="34" hidden="1"/>
    <cellStyle name="20% — akcent 2" xfId="33972" builtinId="34" hidden="1"/>
    <cellStyle name="20% — akcent 2" xfId="34011" builtinId="34" hidden="1"/>
    <cellStyle name="20% — akcent 2" xfId="34050" builtinId="34" hidden="1"/>
    <cellStyle name="20% — akcent 2" xfId="32488" builtinId="34" hidden="1"/>
    <cellStyle name="20% — akcent 2" xfId="32526" builtinId="34" hidden="1"/>
    <cellStyle name="20% — akcent 2" xfId="34096" builtinId="34" hidden="1"/>
    <cellStyle name="20% — akcent 2" xfId="34135" builtinId="34" hidden="1"/>
    <cellStyle name="20% — akcent 2" xfId="34174" builtinId="34" hidden="1"/>
    <cellStyle name="20% — akcent 2" xfId="34213" builtinId="34" hidden="1"/>
    <cellStyle name="20% — akcent 2" xfId="34253" builtinId="34" hidden="1"/>
    <cellStyle name="20% — akcent 2" xfId="34292" builtinId="34" hidden="1"/>
    <cellStyle name="20% — akcent 2" xfId="34333" builtinId="34" hidden="1"/>
    <cellStyle name="20% — akcent 2" xfId="34372" builtinId="34" hidden="1"/>
    <cellStyle name="20% — akcent 2" xfId="34411" builtinId="34" hidden="1"/>
    <cellStyle name="20% — akcent 2" xfId="34450" builtinId="34" hidden="1"/>
    <cellStyle name="20% — akcent 2" xfId="34490" builtinId="34" hidden="1"/>
    <cellStyle name="20% — akcent 2" xfId="34530" builtinId="34" hidden="1"/>
    <cellStyle name="20% — akcent 2" xfId="34569" builtinId="34" hidden="1"/>
    <cellStyle name="20% — akcent 2" xfId="34609" builtinId="34" hidden="1"/>
    <cellStyle name="20% — akcent 2" xfId="34648" builtinId="34" hidden="1"/>
    <cellStyle name="20% — akcent 2" xfId="34688" builtinId="34" hidden="1"/>
    <cellStyle name="20% — akcent 2" xfId="34727" builtinId="34" hidden="1"/>
    <cellStyle name="20% — akcent 2" xfId="34766" builtinId="34" hidden="1"/>
    <cellStyle name="20% — akcent 2" xfId="28493" builtinId="34" hidden="1"/>
    <cellStyle name="20% — akcent 2" xfId="34807" builtinId="34" hidden="1"/>
    <cellStyle name="20% — akcent 2" xfId="34848" builtinId="34" hidden="1"/>
    <cellStyle name="20% — akcent 2" xfId="34887" builtinId="34" hidden="1"/>
    <cellStyle name="20% — akcent 2" xfId="34926" builtinId="34" hidden="1"/>
    <cellStyle name="20% — akcent 2" xfId="34965" builtinId="34" hidden="1"/>
    <cellStyle name="20% — akcent 2" xfId="35005" builtinId="34" hidden="1"/>
    <cellStyle name="20% — akcent 2" xfId="35044" builtinId="34" hidden="1"/>
    <cellStyle name="20% — akcent 2" xfId="35085" builtinId="34" hidden="1"/>
    <cellStyle name="20% — akcent 2" xfId="35124" builtinId="34" hidden="1"/>
    <cellStyle name="20% — akcent 2" xfId="35163" builtinId="34" hidden="1"/>
    <cellStyle name="20% — akcent 2" xfId="35202" builtinId="34" hidden="1"/>
    <cellStyle name="20% — akcent 2" xfId="35242" builtinId="34" hidden="1"/>
    <cellStyle name="20% — akcent 2" xfId="35282" builtinId="34" hidden="1"/>
    <cellStyle name="20% — akcent 2" xfId="35321" builtinId="34" hidden="1"/>
    <cellStyle name="20% — akcent 2" xfId="35361" builtinId="34" hidden="1"/>
    <cellStyle name="20% — akcent 2" xfId="35400" builtinId="34" hidden="1"/>
    <cellStyle name="20% — akcent 2" xfId="35440" builtinId="34" hidden="1"/>
    <cellStyle name="20% — akcent 2" xfId="35479" builtinId="34" hidden="1"/>
    <cellStyle name="20% — akcent 2" xfId="35518" builtinId="34" hidden="1"/>
    <cellStyle name="20% — akcent 2" xfId="35557" builtinId="34" hidden="1"/>
    <cellStyle name="20% — akcent 2" xfId="35716" builtinId="34" hidden="1"/>
    <cellStyle name="20% — akcent 2" xfId="35757" builtinId="34" hidden="1"/>
    <cellStyle name="20% — akcent 2" xfId="35796" builtinId="34" hidden="1"/>
    <cellStyle name="20% — akcent 2" xfId="35835" builtinId="34" hidden="1"/>
    <cellStyle name="20% — akcent 2" xfId="35874" builtinId="34" hidden="1"/>
    <cellStyle name="20% — akcent 2" xfId="35914" builtinId="34" hidden="1"/>
    <cellStyle name="20% — akcent 2" xfId="35953" builtinId="34" hidden="1"/>
    <cellStyle name="20% — akcent 2" xfId="35994" builtinId="34" hidden="1"/>
    <cellStyle name="20% — akcent 2" xfId="36033" builtinId="34" hidden="1"/>
    <cellStyle name="20% — akcent 2" xfId="36072" builtinId="34" hidden="1"/>
    <cellStyle name="20% — akcent 2" xfId="36111" builtinId="34" hidden="1"/>
    <cellStyle name="20% — akcent 2" xfId="36151" builtinId="34" hidden="1"/>
    <cellStyle name="20% — akcent 2" xfId="36191" builtinId="34" hidden="1"/>
    <cellStyle name="20% — akcent 2" xfId="36230" builtinId="34" hidden="1"/>
    <cellStyle name="20% — akcent 2" xfId="36270" builtinId="34" hidden="1"/>
    <cellStyle name="20% — akcent 2" xfId="36310" builtinId="34" hidden="1"/>
    <cellStyle name="20% — akcent 2" xfId="36350" builtinId="34" hidden="1"/>
    <cellStyle name="20% — akcent 2" xfId="36389" builtinId="34" hidden="1"/>
    <cellStyle name="20% — akcent 2" xfId="36428" builtinId="34" hidden="1"/>
    <cellStyle name="20% — akcent 2" xfId="35677" builtinId="34" hidden="1"/>
    <cellStyle name="20% — akcent 2" xfId="36461" builtinId="34" hidden="1"/>
    <cellStyle name="20% — akcent 2" xfId="36502" builtinId="34" hidden="1"/>
    <cellStyle name="20% — akcent 2" xfId="36541" builtinId="34" hidden="1"/>
    <cellStyle name="20% — akcent 2" xfId="36580" builtinId="34" hidden="1"/>
    <cellStyle name="20% — akcent 2" xfId="36619" builtinId="34" hidden="1"/>
    <cellStyle name="20% — akcent 2" xfId="36659" builtinId="34" hidden="1"/>
    <cellStyle name="20% — akcent 2" xfId="36698" builtinId="34" hidden="1"/>
    <cellStyle name="20% — akcent 2" xfId="36739" builtinId="34" hidden="1"/>
    <cellStyle name="20% — akcent 2" xfId="36778" builtinId="34" hidden="1"/>
    <cellStyle name="20% — akcent 2" xfId="36817" builtinId="34" hidden="1"/>
    <cellStyle name="20% — akcent 2" xfId="36856" builtinId="34" hidden="1"/>
    <cellStyle name="20% — akcent 2" xfId="36896" builtinId="34" hidden="1"/>
    <cellStyle name="20% — akcent 2" xfId="36936" builtinId="34" hidden="1"/>
    <cellStyle name="20% — akcent 2" xfId="36975" builtinId="34" hidden="1"/>
    <cellStyle name="20% — akcent 2" xfId="37015" builtinId="34" hidden="1"/>
    <cellStyle name="20% — akcent 2" xfId="37054" builtinId="34" hidden="1"/>
    <cellStyle name="20% — akcent 2" xfId="37094" builtinId="34" hidden="1"/>
    <cellStyle name="20% — akcent 2" xfId="37133" builtinId="34" hidden="1"/>
    <cellStyle name="20% — akcent 2" xfId="37172" builtinId="34" hidden="1"/>
    <cellStyle name="20% — akcent 2" xfId="35610" builtinId="34" hidden="1"/>
    <cellStyle name="20% — akcent 2" xfId="35648" builtinId="34" hidden="1"/>
    <cellStyle name="20% — akcent 2" xfId="37218" builtinId="34" hidden="1"/>
    <cellStyle name="20% — akcent 2" xfId="37257" builtinId="34" hidden="1"/>
    <cellStyle name="20% — akcent 2" xfId="37296" builtinId="34" hidden="1"/>
    <cellStyle name="20% — akcent 2" xfId="37335" builtinId="34" hidden="1"/>
    <cellStyle name="20% — akcent 2" xfId="37375" builtinId="34" hidden="1"/>
    <cellStyle name="20% — akcent 2" xfId="37414" builtinId="34" hidden="1"/>
    <cellStyle name="20% — akcent 2" xfId="37455" builtinId="34" hidden="1"/>
    <cellStyle name="20% — akcent 2" xfId="37494" builtinId="34" hidden="1"/>
    <cellStyle name="20% — akcent 2" xfId="37533" builtinId="34" hidden="1"/>
    <cellStyle name="20% — akcent 2" xfId="37572" builtinId="34" hidden="1"/>
    <cellStyle name="20% — akcent 2" xfId="37612" builtinId="34" hidden="1"/>
    <cellStyle name="20% — akcent 2" xfId="37652" builtinId="34" hidden="1"/>
    <cellStyle name="20% — akcent 2" xfId="37691" builtinId="34" hidden="1"/>
    <cellStyle name="20% — akcent 2" xfId="37731" builtinId="34" hidden="1"/>
    <cellStyle name="20% — akcent 2" xfId="37770" builtinId="34" hidden="1"/>
    <cellStyle name="20% — akcent 2" xfId="37810" builtinId="34" hidden="1"/>
    <cellStyle name="20% — akcent 2" xfId="37849" builtinId="34" hidden="1"/>
    <cellStyle name="20% — akcent 2" xfId="37888" builtinId="34" hidden="1"/>
    <cellStyle name="20% — akcent 2" xfId="37927" builtinId="34" hidden="1"/>
    <cellStyle name="20% — akcent 2" xfId="37967" builtinId="34" hidden="1"/>
    <cellStyle name="20% — akcent 2" xfId="38008" builtinId="34" hidden="1"/>
    <cellStyle name="20% — akcent 2" xfId="38047" builtinId="34" hidden="1"/>
    <cellStyle name="20% — akcent 2" xfId="38086" builtinId="34" hidden="1"/>
    <cellStyle name="20% — akcent 2" xfId="38125" builtinId="34" hidden="1"/>
    <cellStyle name="20% — akcent 2" xfId="38165" builtinId="34" hidden="1"/>
    <cellStyle name="20% — akcent 2" xfId="38204" builtinId="34" hidden="1"/>
    <cellStyle name="20% — akcent 2" xfId="38245" builtinId="34" hidden="1"/>
    <cellStyle name="20% — akcent 2" xfId="38284" builtinId="34" hidden="1"/>
    <cellStyle name="20% — akcent 2" xfId="38323" builtinId="34" hidden="1"/>
    <cellStyle name="20% — akcent 2" xfId="38362" builtinId="34" hidden="1"/>
    <cellStyle name="20% — akcent 2" xfId="38402" builtinId="34" hidden="1"/>
    <cellStyle name="20% — akcent 2" xfId="38442" builtinId="34" hidden="1"/>
    <cellStyle name="20% — akcent 2" xfId="38481" builtinId="34" hidden="1"/>
    <cellStyle name="20% — akcent 2" xfId="38521" builtinId="34" hidden="1"/>
    <cellStyle name="20% — akcent 2" xfId="38560" builtinId="34" hidden="1"/>
    <cellStyle name="20% — akcent 2" xfId="38600" builtinId="34" hidden="1"/>
    <cellStyle name="20% — akcent 2" xfId="38639" builtinId="34" hidden="1"/>
    <cellStyle name="20% — akcent 2" xfId="38678" builtinId="34" hidden="1"/>
    <cellStyle name="20% — akcent 2" xfId="38717" builtinId="34" hidden="1"/>
    <cellStyle name="20% — akcent 2" xfId="38876" builtinId="34" hidden="1"/>
    <cellStyle name="20% — akcent 2" xfId="38917" builtinId="34" hidden="1"/>
    <cellStyle name="20% — akcent 2" xfId="38956" builtinId="34" hidden="1"/>
    <cellStyle name="20% — akcent 2" xfId="38995" builtinId="34" hidden="1"/>
    <cellStyle name="20% — akcent 2" xfId="39034" builtinId="34" hidden="1"/>
    <cellStyle name="20% — akcent 2" xfId="39074" builtinId="34" hidden="1"/>
    <cellStyle name="20% — akcent 2" xfId="39113" builtinId="34" hidden="1"/>
    <cellStyle name="20% — akcent 2" xfId="39154" builtinId="34" hidden="1"/>
    <cellStyle name="20% — akcent 2" xfId="39193" builtinId="34" hidden="1"/>
    <cellStyle name="20% — akcent 2" xfId="39232" builtinId="34" hidden="1"/>
    <cellStyle name="20% — akcent 2" xfId="39271" builtinId="34" hidden="1"/>
    <cellStyle name="20% — akcent 2" xfId="39311" builtinId="34" hidden="1"/>
    <cellStyle name="20% — akcent 2" xfId="39351" builtinId="34" hidden="1"/>
    <cellStyle name="20% — akcent 2" xfId="39390" builtinId="34" hidden="1"/>
    <cellStyle name="20% — akcent 2" xfId="39430" builtinId="34" hidden="1"/>
    <cellStyle name="20% — akcent 2" xfId="39470" builtinId="34" hidden="1"/>
    <cellStyle name="20% — akcent 2" xfId="39510" builtinId="34" hidden="1"/>
    <cellStyle name="20% — akcent 2" xfId="39549" builtinId="34" hidden="1"/>
    <cellStyle name="20% — akcent 2" xfId="39588" builtinId="34" hidden="1"/>
    <cellStyle name="20% — akcent 2" xfId="38837" builtinId="34" hidden="1"/>
    <cellStyle name="20% — akcent 2" xfId="39621" builtinId="34" hidden="1"/>
    <cellStyle name="20% — akcent 2" xfId="39662" builtinId="34" hidden="1"/>
    <cellStyle name="20% — akcent 2" xfId="39701" builtinId="34" hidden="1"/>
    <cellStyle name="20% — akcent 2" xfId="39740" builtinId="34" hidden="1"/>
    <cellStyle name="20% — akcent 2" xfId="39779" builtinId="34" hidden="1"/>
    <cellStyle name="20% — akcent 2" xfId="39819" builtinId="34" hidden="1"/>
    <cellStyle name="20% — akcent 2" xfId="39858" builtinId="34" hidden="1"/>
    <cellStyle name="20% — akcent 2" xfId="39899" builtinId="34" hidden="1"/>
    <cellStyle name="20% — akcent 2" xfId="39938" builtinId="34" hidden="1"/>
    <cellStyle name="20% — akcent 2" xfId="39977" builtinId="34" hidden="1"/>
    <cellStyle name="20% — akcent 2" xfId="40016" builtinId="34" hidden="1"/>
    <cellStyle name="20% — akcent 2" xfId="40056" builtinId="34" hidden="1"/>
    <cellStyle name="20% — akcent 2" xfId="40096" builtinId="34" hidden="1"/>
    <cellStyle name="20% — akcent 2" xfId="40135" builtinId="34" hidden="1"/>
    <cellStyle name="20% — akcent 2" xfId="40175" builtinId="34" hidden="1"/>
    <cellStyle name="20% — akcent 2" xfId="40214" builtinId="34" hidden="1"/>
    <cellStyle name="20% — akcent 2" xfId="40254" builtinId="34" hidden="1"/>
    <cellStyle name="20% — akcent 2" xfId="40293" builtinId="34" hidden="1"/>
    <cellStyle name="20% — akcent 2" xfId="40332" builtinId="34" hidden="1"/>
    <cellStyle name="20% — akcent 2" xfId="38770" builtinId="34" hidden="1"/>
    <cellStyle name="20% — akcent 2" xfId="38808" builtinId="34" hidden="1"/>
    <cellStyle name="20% — akcent 2" xfId="40378" builtinId="34" hidden="1"/>
    <cellStyle name="20% — akcent 2" xfId="40417" builtinId="34" hidden="1"/>
    <cellStyle name="20% — akcent 2" xfId="40456" builtinId="34" hidden="1"/>
    <cellStyle name="20% — akcent 2" xfId="40495" builtinId="34" hidden="1"/>
    <cellStyle name="20% — akcent 2" xfId="40535" builtinId="34" hidden="1"/>
    <cellStyle name="20% — akcent 2" xfId="40574" builtinId="34" hidden="1"/>
    <cellStyle name="20% — akcent 2" xfId="40615" builtinId="34" hidden="1"/>
    <cellStyle name="20% — akcent 2" xfId="40654" builtinId="34" hidden="1"/>
    <cellStyle name="20% — akcent 2" xfId="40693" builtinId="34" hidden="1"/>
    <cellStyle name="20% — akcent 2" xfId="40732" builtinId="34" hidden="1"/>
    <cellStyle name="20% — akcent 2" xfId="40772" builtinId="34" hidden="1"/>
    <cellStyle name="20% — akcent 2" xfId="40812" builtinId="34" hidden="1"/>
    <cellStyle name="20% — akcent 2" xfId="40851" builtinId="34" hidden="1"/>
    <cellStyle name="20% — akcent 2" xfId="40891" builtinId="34" hidden="1"/>
    <cellStyle name="20% — akcent 2" xfId="40930" builtinId="34" hidden="1"/>
    <cellStyle name="20% — akcent 2" xfId="40970" builtinId="34" hidden="1"/>
    <cellStyle name="20% — akcent 2" xfId="41009" builtinId="34" hidden="1"/>
    <cellStyle name="20% — akcent 2" xfId="41048" builtinId="34" hidden="1"/>
    <cellStyle name="20% — akcent 2" xfId="41108" builtinId="34" hidden="1"/>
    <cellStyle name="20% — akcent 2" xfId="41166" builtinId="34" hidden="1"/>
    <cellStyle name="20% — akcent 2" xfId="41207" builtinId="34" hidden="1"/>
    <cellStyle name="20% — akcent 2" xfId="41246" builtinId="34" hidden="1"/>
    <cellStyle name="20% — akcent 2" xfId="41285" builtinId="34" hidden="1"/>
    <cellStyle name="20% — akcent 2" xfId="41324" builtinId="34" hidden="1"/>
    <cellStyle name="20% — akcent 2" xfId="41364" builtinId="34" hidden="1"/>
    <cellStyle name="20% — akcent 2" xfId="41403" builtinId="34" hidden="1"/>
    <cellStyle name="20% — akcent 2" xfId="41444" builtinId="34" hidden="1"/>
    <cellStyle name="20% — akcent 2" xfId="41483" builtinId="34" hidden="1"/>
    <cellStyle name="20% — akcent 2" xfId="41522" builtinId="34" hidden="1"/>
    <cellStyle name="20% — akcent 2" xfId="41561" builtinId="34" hidden="1"/>
    <cellStyle name="20% — akcent 2" xfId="41601" builtinId="34" hidden="1"/>
    <cellStyle name="20% — akcent 2" xfId="41641" builtinId="34" hidden="1"/>
    <cellStyle name="20% — akcent 2" xfId="41680" builtinId="34" hidden="1"/>
    <cellStyle name="20% — akcent 2" xfId="41720" builtinId="34" hidden="1"/>
    <cellStyle name="20% — akcent 2" xfId="41759" builtinId="34" hidden="1"/>
    <cellStyle name="20% — akcent 2" xfId="41799" builtinId="34" hidden="1"/>
    <cellStyle name="20% — akcent 2" xfId="41838" builtinId="34" hidden="1"/>
    <cellStyle name="20% — akcent 2" xfId="41877" builtinId="34" hidden="1"/>
    <cellStyle name="20% — akcent 2" xfId="41135" builtinId="34" hidden="1"/>
    <cellStyle name="20% — akcent 2" xfId="41917" builtinId="34" hidden="1"/>
    <cellStyle name="20% — akcent 2" xfId="41958" builtinId="34" hidden="1"/>
    <cellStyle name="20% — akcent 2" xfId="41997" builtinId="34" hidden="1"/>
    <cellStyle name="20% — akcent 2" xfId="42036" builtinId="34" hidden="1"/>
    <cellStyle name="20% — akcent 2" xfId="42075" builtinId="34" hidden="1"/>
    <cellStyle name="20% — akcent 2" xfId="42115" builtinId="34" hidden="1"/>
    <cellStyle name="20% — akcent 2" xfId="42154" builtinId="34" hidden="1"/>
    <cellStyle name="20% — akcent 2" xfId="42195" builtinId="34" hidden="1"/>
    <cellStyle name="20% — akcent 2" xfId="42234" builtinId="34" hidden="1"/>
    <cellStyle name="20% — akcent 2" xfId="42273" builtinId="34" hidden="1"/>
    <cellStyle name="20% — akcent 2" xfId="42312" builtinId="34" hidden="1"/>
    <cellStyle name="20% — akcent 2" xfId="42352" builtinId="34" hidden="1"/>
    <cellStyle name="20% — akcent 2" xfId="42392" builtinId="34" hidden="1"/>
    <cellStyle name="20% — akcent 2" xfId="42431" builtinId="34" hidden="1"/>
    <cellStyle name="20% — akcent 2" xfId="42471" builtinId="34" hidden="1"/>
    <cellStyle name="20% — akcent 2" xfId="42510" builtinId="34" hidden="1"/>
    <cellStyle name="20% — akcent 2" xfId="42550" builtinId="34" hidden="1"/>
    <cellStyle name="20% — akcent 2" xfId="42589" builtinId="34" hidden="1"/>
    <cellStyle name="20% — akcent 2" xfId="42628" builtinId="34" hidden="1"/>
    <cellStyle name="20% — akcent 2" xfId="42692" builtinId="34" hidden="1"/>
    <cellStyle name="20% — akcent 2" xfId="42746" builtinId="34" hidden="1"/>
    <cellStyle name="20% — akcent 2" xfId="42787" builtinId="34" hidden="1"/>
    <cellStyle name="20% — akcent 2" xfId="42826" builtinId="34" hidden="1"/>
    <cellStyle name="20% — akcent 2" xfId="42865" builtinId="34" hidden="1"/>
    <cellStyle name="20% — akcent 2" xfId="42904" builtinId="34" hidden="1"/>
    <cellStyle name="20% — akcent 2" xfId="42944" builtinId="34" hidden="1"/>
    <cellStyle name="20% — akcent 2" xfId="42983" builtinId="34" hidden="1"/>
    <cellStyle name="20% — akcent 2" xfId="43024" builtinId="34" hidden="1"/>
    <cellStyle name="20% — akcent 2" xfId="43063" builtinId="34" hidden="1"/>
    <cellStyle name="20% — akcent 2" xfId="43102" builtinId="34" hidden="1"/>
    <cellStyle name="20% — akcent 2" xfId="43141" builtinId="34" hidden="1"/>
    <cellStyle name="20% — akcent 2" xfId="43181" builtinId="34" hidden="1"/>
    <cellStyle name="20% — akcent 2" xfId="43221" builtinId="34" hidden="1"/>
    <cellStyle name="20% — akcent 2" xfId="43260" builtinId="34" hidden="1"/>
    <cellStyle name="20% — akcent 2" xfId="43300" builtinId="34" hidden="1"/>
    <cellStyle name="20% — akcent 2" xfId="43339" builtinId="34" hidden="1"/>
    <cellStyle name="20% — akcent 2" xfId="43379" builtinId="34" hidden="1"/>
    <cellStyle name="20% — akcent 2" xfId="43418" builtinId="34" hidden="1"/>
    <cellStyle name="20% — akcent 2" xfId="43457" builtinId="34" hidden="1"/>
    <cellStyle name="20% — akcent 2" xfId="42720" builtinId="34" hidden="1"/>
    <cellStyle name="20% — akcent 2" xfId="43497" builtinId="34" hidden="1"/>
    <cellStyle name="20% — akcent 2" xfId="43538" builtinId="34" hidden="1"/>
    <cellStyle name="20% — akcent 2" xfId="43577" builtinId="34" hidden="1"/>
    <cellStyle name="20% — akcent 2" xfId="43616" builtinId="34" hidden="1"/>
    <cellStyle name="20% — akcent 2" xfId="43655" builtinId="34" hidden="1"/>
    <cellStyle name="20% — akcent 2" xfId="43695" builtinId="34" hidden="1"/>
    <cellStyle name="20% — akcent 2" xfId="43734" builtinId="34" hidden="1"/>
    <cellStyle name="20% — akcent 2" xfId="43775" builtinId="34" hidden="1"/>
    <cellStyle name="20% — akcent 2" xfId="43814" builtinId="34" hidden="1"/>
    <cellStyle name="20% — akcent 2" xfId="43853" builtinId="34" hidden="1"/>
    <cellStyle name="20% — akcent 2" xfId="43892" builtinId="34" hidden="1"/>
    <cellStyle name="20% — akcent 2" xfId="43932" builtinId="34" hidden="1"/>
    <cellStyle name="20% — akcent 2" xfId="43972" builtinId="34" hidden="1"/>
    <cellStyle name="20% — akcent 2" xfId="44011" builtinId="34" hidden="1"/>
    <cellStyle name="20% — akcent 2" xfId="44051" builtinId="34" hidden="1"/>
    <cellStyle name="20% — akcent 2" xfId="44090" builtinId="34" hidden="1"/>
    <cellStyle name="20% — akcent 2" xfId="44130" builtinId="34" hidden="1"/>
    <cellStyle name="20% — akcent 2" xfId="44169" builtinId="34" hidden="1"/>
    <cellStyle name="20% — akcent 2" xfId="44208" builtinId="34" hidden="1"/>
    <cellStyle name="20% — akcent 2" xfId="44272" builtinId="34" hidden="1"/>
    <cellStyle name="20% — akcent 2" xfId="44326" builtinId="34" hidden="1"/>
    <cellStyle name="20% — akcent 2" xfId="44367" builtinId="34" hidden="1"/>
    <cellStyle name="20% — akcent 2" xfId="44406" builtinId="34" hidden="1"/>
    <cellStyle name="20% — akcent 2" xfId="44445" builtinId="34" hidden="1"/>
    <cellStyle name="20% — akcent 2" xfId="44484" builtinId="34" hidden="1"/>
    <cellStyle name="20% — akcent 2" xfId="44524" builtinId="34" hidden="1"/>
    <cellStyle name="20% — akcent 2" xfId="44563" builtinId="34" hidden="1"/>
    <cellStyle name="20% — akcent 2" xfId="44604" builtinId="34" hidden="1"/>
    <cellStyle name="20% — akcent 2" xfId="44643" builtinId="34" hidden="1"/>
    <cellStyle name="20% — akcent 2" xfId="44682" builtinId="34" hidden="1"/>
    <cellStyle name="20% — akcent 2" xfId="44721" builtinId="34" hidden="1"/>
    <cellStyle name="20% — akcent 2" xfId="44761" builtinId="34" hidden="1"/>
    <cellStyle name="20% — akcent 2" xfId="44801" builtinId="34" hidden="1"/>
    <cellStyle name="20% — akcent 2" xfId="44840" builtinId="34" hidden="1"/>
    <cellStyle name="20% — akcent 2" xfId="44880" builtinId="34" hidden="1"/>
    <cellStyle name="20% — akcent 2" xfId="44919" builtinId="34" hidden="1"/>
    <cellStyle name="20% — akcent 2" xfId="44959" builtinId="34" hidden="1"/>
    <cellStyle name="20% — akcent 2" xfId="44998" builtinId="34" hidden="1"/>
    <cellStyle name="20% — akcent 2" xfId="45037" builtinId="34" hidden="1"/>
    <cellStyle name="20% — akcent 2" xfId="44247" builtinId="34" hidden="1"/>
    <cellStyle name="20% — akcent 2" xfId="45077" builtinId="34" hidden="1"/>
    <cellStyle name="20% — akcent 2" xfId="45118" builtinId="34" hidden="1"/>
    <cellStyle name="20% — akcent 2" xfId="45157" builtinId="34" hidden="1"/>
    <cellStyle name="20% — akcent 2" xfId="45196" builtinId="34" hidden="1"/>
    <cellStyle name="20% — akcent 2" xfId="45235" builtinId="34" hidden="1"/>
    <cellStyle name="20% — akcent 2" xfId="45275" builtinId="34" hidden="1"/>
    <cellStyle name="20% — akcent 2" xfId="45314" builtinId="34" hidden="1"/>
    <cellStyle name="20% — akcent 2" xfId="45355" builtinId="34" hidden="1"/>
    <cellStyle name="20% — akcent 2" xfId="45394" builtinId="34" hidden="1"/>
    <cellStyle name="20% — akcent 2" xfId="45433" builtinId="34" hidden="1"/>
    <cellStyle name="20% — akcent 2" xfId="45472" builtinId="34" hidden="1"/>
    <cellStyle name="20% — akcent 2" xfId="45512" builtinId="34" hidden="1"/>
    <cellStyle name="20% — akcent 2" xfId="45552" builtinId="34" hidden="1"/>
    <cellStyle name="20% — akcent 2" xfId="45591" builtinId="34" hidden="1"/>
    <cellStyle name="20% — akcent 2" xfId="45631" builtinId="34" hidden="1"/>
    <cellStyle name="20% — akcent 2" xfId="45670" builtinId="34" hidden="1"/>
    <cellStyle name="20% — akcent 2" xfId="45710" builtinId="34" hidden="1"/>
    <cellStyle name="20% — akcent 2" xfId="45749" builtinId="34" hidden="1"/>
    <cellStyle name="20% — akcent 2" xfId="45788" builtinId="34" hidden="1"/>
    <cellStyle name="20% — akcent 3" xfId="92" builtinId="38" hidden="1"/>
    <cellStyle name="20% — akcent 3" xfId="131" builtinId="38" hidden="1"/>
    <cellStyle name="20% — akcent 3" xfId="170" builtinId="38" hidden="1"/>
    <cellStyle name="20% — akcent 3" xfId="209" builtinId="38" hidden="1"/>
    <cellStyle name="20% — akcent 3" xfId="249" builtinId="38" hidden="1"/>
    <cellStyle name="20% — akcent 3" xfId="288" builtinId="38" hidden="1"/>
    <cellStyle name="20% — akcent 3" xfId="329" builtinId="38" hidden="1"/>
    <cellStyle name="20% — akcent 3" xfId="368" builtinId="38" hidden="1"/>
    <cellStyle name="20% — akcent 3" xfId="407" builtinId="38" hidden="1"/>
    <cellStyle name="20% — akcent 3" xfId="446" builtinId="38" hidden="1"/>
    <cellStyle name="20% — akcent 3" xfId="486" builtinId="38" hidden="1"/>
    <cellStyle name="20% — akcent 3" xfId="526" builtinId="38" hidden="1"/>
    <cellStyle name="20% — akcent 3" xfId="565" builtinId="38" hidden="1"/>
    <cellStyle name="20% — akcent 3" xfId="605" builtinId="38" hidden="1"/>
    <cellStyle name="20% — akcent 3" xfId="644" builtinId="38" hidden="1"/>
    <cellStyle name="20% — akcent 3" xfId="684" builtinId="38" hidden="1"/>
    <cellStyle name="20% — akcent 3" xfId="723" builtinId="38" hidden="1"/>
    <cellStyle name="20% — akcent 3" xfId="762" builtinId="38" hidden="1"/>
    <cellStyle name="20% — akcent 3" xfId="801" builtinId="38" hidden="1"/>
    <cellStyle name="20% — akcent 3" xfId="960" builtinId="38" hidden="1"/>
    <cellStyle name="20% — akcent 3" xfId="1001" builtinId="38" hidden="1"/>
    <cellStyle name="20% — akcent 3" xfId="1040" builtinId="38" hidden="1"/>
    <cellStyle name="20% — akcent 3" xfId="1079" builtinId="38" hidden="1"/>
    <cellStyle name="20% — akcent 3" xfId="1118" builtinId="38" hidden="1"/>
    <cellStyle name="20% — akcent 3" xfId="1158" builtinId="38" hidden="1"/>
    <cellStyle name="20% — akcent 3" xfId="1197" builtinId="38" hidden="1"/>
    <cellStyle name="20% — akcent 3" xfId="1238" builtinId="38" hidden="1"/>
    <cellStyle name="20% — akcent 3" xfId="1277" builtinId="38" hidden="1"/>
    <cellStyle name="20% — akcent 3" xfId="1316" builtinId="38" hidden="1"/>
    <cellStyle name="20% — akcent 3" xfId="1355" builtinId="38" hidden="1"/>
    <cellStyle name="20% — akcent 3" xfId="1395" builtinId="38" hidden="1"/>
    <cellStyle name="20% — akcent 3" xfId="1435" builtinId="38" hidden="1"/>
    <cellStyle name="20% — akcent 3" xfId="1474" builtinId="38" hidden="1"/>
    <cellStyle name="20% — akcent 3" xfId="1514" builtinId="38" hidden="1"/>
    <cellStyle name="20% — akcent 3" xfId="1554" builtinId="38" hidden="1"/>
    <cellStyle name="20% — akcent 3" xfId="1594" builtinId="38" hidden="1"/>
    <cellStyle name="20% — akcent 3" xfId="1633" builtinId="38" hidden="1"/>
    <cellStyle name="20% — akcent 3" xfId="1672" builtinId="38" hidden="1"/>
    <cellStyle name="20% — akcent 3" xfId="913" builtinId="38" hidden="1"/>
    <cellStyle name="20% — akcent 3" xfId="1705" builtinId="38" hidden="1"/>
    <cellStyle name="20% — akcent 3" xfId="1746" builtinId="38" hidden="1"/>
    <cellStyle name="20% — akcent 3" xfId="1785" builtinId="38" hidden="1"/>
    <cellStyle name="20% — akcent 3" xfId="1824" builtinId="38" hidden="1"/>
    <cellStyle name="20% — akcent 3" xfId="1863" builtinId="38" hidden="1"/>
    <cellStyle name="20% — akcent 3" xfId="1903" builtinId="38" hidden="1"/>
    <cellStyle name="20% — akcent 3" xfId="1942" builtinId="38" hidden="1"/>
    <cellStyle name="20% — akcent 3" xfId="1983" builtinId="38" hidden="1"/>
    <cellStyle name="20% — akcent 3" xfId="2022" builtinId="38" hidden="1"/>
    <cellStyle name="20% — akcent 3" xfId="2061" builtinId="38" hidden="1"/>
    <cellStyle name="20% — akcent 3" xfId="2100" builtinId="38" hidden="1"/>
    <cellStyle name="20% — akcent 3" xfId="2140" builtinId="38" hidden="1"/>
    <cellStyle name="20% — akcent 3" xfId="2180" builtinId="38" hidden="1"/>
    <cellStyle name="20% — akcent 3" xfId="2219" builtinId="38" hidden="1"/>
    <cellStyle name="20% — akcent 3" xfId="2259" builtinId="38" hidden="1"/>
    <cellStyle name="20% — akcent 3" xfId="2298" builtinId="38" hidden="1"/>
    <cellStyle name="20% — akcent 3" xfId="2338" builtinId="38" hidden="1"/>
    <cellStyle name="20% — akcent 3" xfId="2377" builtinId="38" hidden="1"/>
    <cellStyle name="20% — akcent 3" xfId="2416" builtinId="38" hidden="1"/>
    <cellStyle name="20% — akcent 3" xfId="854" builtinId="38" hidden="1"/>
    <cellStyle name="20% — akcent 3" xfId="1689" builtinId="38" hidden="1"/>
    <cellStyle name="20% — akcent 3" xfId="2462" builtinId="38" hidden="1"/>
    <cellStyle name="20% — akcent 3" xfId="2501" builtinId="38" hidden="1"/>
    <cellStyle name="20% — akcent 3" xfId="2540" builtinId="38" hidden="1"/>
    <cellStyle name="20% — akcent 3" xfId="2579" builtinId="38" hidden="1"/>
    <cellStyle name="20% — akcent 3" xfId="2619" builtinId="38" hidden="1"/>
    <cellStyle name="20% — akcent 3" xfId="2658" builtinId="38" hidden="1"/>
    <cellStyle name="20% — akcent 3" xfId="2699" builtinId="38" hidden="1"/>
    <cellStyle name="20% — akcent 3" xfId="2738" builtinId="38" hidden="1"/>
    <cellStyle name="20% — akcent 3" xfId="2777" builtinId="38" hidden="1"/>
    <cellStyle name="20% — akcent 3" xfId="2816" builtinId="38" hidden="1"/>
    <cellStyle name="20% — akcent 3" xfId="2856" builtinId="38" hidden="1"/>
    <cellStyle name="20% — akcent 3" xfId="2896" builtinId="38" hidden="1"/>
    <cellStyle name="20% — akcent 3" xfId="2935" builtinId="38" hidden="1"/>
    <cellStyle name="20% — akcent 3" xfId="2975" builtinId="38" hidden="1"/>
    <cellStyle name="20% — akcent 3" xfId="3014" builtinId="38" hidden="1"/>
    <cellStyle name="20% — akcent 3" xfId="3054" builtinId="38" hidden="1"/>
    <cellStyle name="20% — akcent 3" xfId="3093" builtinId="38" hidden="1"/>
    <cellStyle name="20% — akcent 3" xfId="3132" builtinId="38" hidden="1"/>
    <cellStyle name="20% — akcent 3" xfId="3171" builtinId="38" hidden="1"/>
    <cellStyle name="20% — akcent 3" xfId="3364" builtinId="38" hidden="1"/>
    <cellStyle name="20% — akcent 3" xfId="3409" builtinId="38" hidden="1"/>
    <cellStyle name="20% — akcent 3" xfId="3448" builtinId="38" hidden="1"/>
    <cellStyle name="20% — akcent 3" xfId="3487" builtinId="38" hidden="1"/>
    <cellStyle name="20% — akcent 3" xfId="3526" builtinId="38" hidden="1"/>
    <cellStyle name="20% — akcent 3" xfId="3566" builtinId="38" hidden="1"/>
    <cellStyle name="20% — akcent 3" xfId="3605" builtinId="38" hidden="1"/>
    <cellStyle name="20% — akcent 3" xfId="3646" builtinId="38" hidden="1"/>
    <cellStyle name="20% — akcent 3" xfId="3685" builtinId="38" hidden="1"/>
    <cellStyle name="20% — akcent 3" xfId="3724" builtinId="38" hidden="1"/>
    <cellStyle name="20% — akcent 3" xfId="3763" builtinId="38" hidden="1"/>
    <cellStyle name="20% — akcent 3" xfId="3807" builtinId="38" hidden="1"/>
    <cellStyle name="20% — akcent 3" xfId="3847" builtinId="38" hidden="1"/>
    <cellStyle name="20% — akcent 3" xfId="3886" builtinId="38" hidden="1"/>
    <cellStyle name="20% — akcent 3" xfId="3926" builtinId="38" hidden="1"/>
    <cellStyle name="20% — akcent 3" xfId="3966" builtinId="38" hidden="1"/>
    <cellStyle name="20% — akcent 3" xfId="4006" builtinId="38" hidden="1"/>
    <cellStyle name="20% — akcent 3" xfId="4045" builtinId="38" hidden="1"/>
    <cellStyle name="20% — akcent 3" xfId="4084" builtinId="38" hidden="1"/>
    <cellStyle name="20% — akcent 3" xfId="4141" builtinId="38" hidden="1"/>
    <cellStyle name="20% — akcent 3" xfId="4300" builtinId="38" hidden="1"/>
    <cellStyle name="20% — akcent 3" xfId="4345" builtinId="38" hidden="1"/>
    <cellStyle name="20% — akcent 3" xfId="4384" builtinId="38" hidden="1"/>
    <cellStyle name="20% — akcent 3" xfId="4423" builtinId="38" hidden="1"/>
    <cellStyle name="20% — akcent 3" xfId="4462" builtinId="38" hidden="1"/>
    <cellStyle name="20% — akcent 3" xfId="4502" builtinId="38" hidden="1"/>
    <cellStyle name="20% — akcent 3" xfId="4541" builtinId="38" hidden="1"/>
    <cellStyle name="20% — akcent 3" xfId="4582" builtinId="38" hidden="1"/>
    <cellStyle name="20% — akcent 3" xfId="4621" builtinId="38" hidden="1"/>
    <cellStyle name="20% — akcent 3" xfId="4660" builtinId="38" hidden="1"/>
    <cellStyle name="20% — akcent 3" xfId="4699" builtinId="38" hidden="1"/>
    <cellStyle name="20% — akcent 3" xfId="4743" builtinId="38" hidden="1"/>
    <cellStyle name="20% — akcent 3" xfId="4783" builtinId="38" hidden="1"/>
    <cellStyle name="20% — akcent 3" xfId="4822" builtinId="38" hidden="1"/>
    <cellStyle name="20% — akcent 3" xfId="4862" builtinId="38" hidden="1"/>
    <cellStyle name="20% — akcent 3" xfId="4902" builtinId="38" hidden="1"/>
    <cellStyle name="20% — akcent 3" xfId="4942" builtinId="38" hidden="1"/>
    <cellStyle name="20% — akcent 3" xfId="4981" builtinId="38" hidden="1"/>
    <cellStyle name="20% — akcent 3" xfId="5020" builtinId="38" hidden="1"/>
    <cellStyle name="20% — akcent 3" xfId="4253" builtinId="38" hidden="1"/>
    <cellStyle name="20% — akcent 3" xfId="5053" builtinId="38" hidden="1"/>
    <cellStyle name="20% — akcent 3" xfId="5094" builtinId="38" hidden="1"/>
    <cellStyle name="20% — akcent 3" xfId="5133" builtinId="38" hidden="1"/>
    <cellStyle name="20% — akcent 3" xfId="5172" builtinId="38" hidden="1"/>
    <cellStyle name="20% — akcent 3" xfId="5211" builtinId="38" hidden="1"/>
    <cellStyle name="20% — akcent 3" xfId="5251" builtinId="38" hidden="1"/>
    <cellStyle name="20% — akcent 3" xfId="5290" builtinId="38" hidden="1"/>
    <cellStyle name="20% — akcent 3" xfId="5331" builtinId="38" hidden="1"/>
    <cellStyle name="20% — akcent 3" xfId="5370" builtinId="38" hidden="1"/>
    <cellStyle name="20% — akcent 3" xfId="5409" builtinId="38" hidden="1"/>
    <cellStyle name="20% — akcent 3" xfId="5448" builtinId="38" hidden="1"/>
    <cellStyle name="20% — akcent 3" xfId="5488" builtinId="38" hidden="1"/>
    <cellStyle name="20% — akcent 3" xfId="5528" builtinId="38" hidden="1"/>
    <cellStyle name="20% — akcent 3" xfId="5567" builtinId="38" hidden="1"/>
    <cellStyle name="20% — akcent 3" xfId="5607" builtinId="38" hidden="1"/>
    <cellStyle name="20% — akcent 3" xfId="5646" builtinId="38" hidden="1"/>
    <cellStyle name="20% — akcent 3" xfId="5686" builtinId="38" hidden="1"/>
    <cellStyle name="20% — akcent 3" xfId="5725" builtinId="38" hidden="1"/>
    <cellStyle name="20% — akcent 3" xfId="5764" builtinId="38" hidden="1"/>
    <cellStyle name="20% — akcent 3" xfId="4194" builtinId="38" hidden="1"/>
    <cellStyle name="20% — akcent 3" xfId="5037" builtinId="38" hidden="1"/>
    <cellStyle name="20% — akcent 3" xfId="5810" builtinId="38" hidden="1"/>
    <cellStyle name="20% — akcent 3" xfId="5849" builtinId="38" hidden="1"/>
    <cellStyle name="20% — akcent 3" xfId="5888" builtinId="38" hidden="1"/>
    <cellStyle name="20% — akcent 3" xfId="5927" builtinId="38" hidden="1"/>
    <cellStyle name="20% — akcent 3" xfId="5967" builtinId="38" hidden="1"/>
    <cellStyle name="20% — akcent 3" xfId="6006" builtinId="38" hidden="1"/>
    <cellStyle name="20% — akcent 3" xfId="6047" builtinId="38" hidden="1"/>
    <cellStyle name="20% — akcent 3" xfId="6086" builtinId="38" hidden="1"/>
    <cellStyle name="20% — akcent 3" xfId="6125" builtinId="38" hidden="1"/>
    <cellStyle name="20% — akcent 3" xfId="6164" builtinId="38" hidden="1"/>
    <cellStyle name="20% — akcent 3" xfId="6204" builtinId="38" hidden="1"/>
    <cellStyle name="20% — akcent 3" xfId="6244" builtinId="38" hidden="1"/>
    <cellStyle name="20% — akcent 3" xfId="6283" builtinId="38" hidden="1"/>
    <cellStyle name="20% — akcent 3" xfId="6323" builtinId="38" hidden="1"/>
    <cellStyle name="20% — akcent 3" xfId="6362" builtinId="38" hidden="1"/>
    <cellStyle name="20% — akcent 3" xfId="6402" builtinId="38" hidden="1"/>
    <cellStyle name="20% — akcent 3" xfId="6441" builtinId="38" hidden="1"/>
    <cellStyle name="20% — akcent 3" xfId="6480" builtinId="38" hidden="1"/>
    <cellStyle name="20% — akcent 3" xfId="3317" builtinId="38" hidden="1"/>
    <cellStyle name="20% — akcent 3" xfId="3187" builtinId="38" hidden="1"/>
    <cellStyle name="20% — akcent 3" xfId="6536" builtinId="38" hidden="1"/>
    <cellStyle name="20% — akcent 3" xfId="6575" builtinId="38" hidden="1"/>
    <cellStyle name="20% — akcent 3" xfId="6614" builtinId="38" hidden="1"/>
    <cellStyle name="20% — akcent 3" xfId="6653" builtinId="38" hidden="1"/>
    <cellStyle name="20% — akcent 3" xfId="6693" builtinId="38" hidden="1"/>
    <cellStyle name="20% — akcent 3" xfId="6732" builtinId="38" hidden="1"/>
    <cellStyle name="20% — akcent 3" xfId="6773" builtinId="38" hidden="1"/>
    <cellStyle name="20% — akcent 3" xfId="6812" builtinId="38" hidden="1"/>
    <cellStyle name="20% — akcent 3" xfId="6851" builtinId="38" hidden="1"/>
    <cellStyle name="20% — akcent 3" xfId="6890" builtinId="38" hidden="1"/>
    <cellStyle name="20% — akcent 3" xfId="6932" builtinId="38" hidden="1"/>
    <cellStyle name="20% — akcent 3" xfId="6972" builtinId="38" hidden="1"/>
    <cellStyle name="20% — akcent 3" xfId="7011" builtinId="38" hidden="1"/>
    <cellStyle name="20% — akcent 3" xfId="7051" builtinId="38" hidden="1"/>
    <cellStyle name="20% — akcent 3" xfId="7091" builtinId="38" hidden="1"/>
    <cellStyle name="20% — akcent 3" xfId="7131" builtinId="38" hidden="1"/>
    <cellStyle name="20% — akcent 3" xfId="7170" builtinId="38" hidden="1"/>
    <cellStyle name="20% — akcent 3" xfId="7209" builtinId="38" hidden="1"/>
    <cellStyle name="20% — akcent 3" xfId="7259" builtinId="38" hidden="1"/>
    <cellStyle name="20% — akcent 3" xfId="7418" builtinId="38" hidden="1"/>
    <cellStyle name="20% — akcent 3" xfId="7461" builtinId="38" hidden="1"/>
    <cellStyle name="20% — akcent 3" xfId="7500" builtinId="38" hidden="1"/>
    <cellStyle name="20% — akcent 3" xfId="7539" builtinId="38" hidden="1"/>
    <cellStyle name="20% — akcent 3" xfId="7578" builtinId="38" hidden="1"/>
    <cellStyle name="20% — akcent 3" xfId="7618" builtinId="38" hidden="1"/>
    <cellStyle name="20% — akcent 3" xfId="7657" builtinId="38" hidden="1"/>
    <cellStyle name="20% — akcent 3" xfId="7698" builtinId="38" hidden="1"/>
    <cellStyle name="20% — akcent 3" xfId="7737" builtinId="38" hidden="1"/>
    <cellStyle name="20% — akcent 3" xfId="7776" builtinId="38" hidden="1"/>
    <cellStyle name="20% — akcent 3" xfId="7815" builtinId="38" hidden="1"/>
    <cellStyle name="20% — akcent 3" xfId="7857" builtinId="38" hidden="1"/>
    <cellStyle name="20% — akcent 3" xfId="7897" builtinId="38" hidden="1"/>
    <cellStyle name="20% — akcent 3" xfId="7936" builtinId="38" hidden="1"/>
    <cellStyle name="20% — akcent 3" xfId="7976" builtinId="38" hidden="1"/>
    <cellStyle name="20% — akcent 3" xfId="8016" builtinId="38" hidden="1"/>
    <cellStyle name="20% — akcent 3" xfId="8056" builtinId="38" hidden="1"/>
    <cellStyle name="20% — akcent 3" xfId="8095" builtinId="38" hidden="1"/>
    <cellStyle name="20% — akcent 3" xfId="8134" builtinId="38" hidden="1"/>
    <cellStyle name="20% — akcent 3" xfId="7371" builtinId="38" hidden="1"/>
    <cellStyle name="20% — akcent 3" xfId="8167" builtinId="38" hidden="1"/>
    <cellStyle name="20% — akcent 3" xfId="8208" builtinId="38" hidden="1"/>
    <cellStyle name="20% — akcent 3" xfId="8247" builtinId="38" hidden="1"/>
    <cellStyle name="20% — akcent 3" xfId="8286" builtinId="38" hidden="1"/>
    <cellStyle name="20% — akcent 3" xfId="8325" builtinId="38" hidden="1"/>
    <cellStyle name="20% — akcent 3" xfId="8365" builtinId="38" hidden="1"/>
    <cellStyle name="20% — akcent 3" xfId="8404" builtinId="38" hidden="1"/>
    <cellStyle name="20% — akcent 3" xfId="8445" builtinId="38" hidden="1"/>
    <cellStyle name="20% — akcent 3" xfId="8484" builtinId="38" hidden="1"/>
    <cellStyle name="20% — akcent 3" xfId="8523" builtinId="38" hidden="1"/>
    <cellStyle name="20% — akcent 3" xfId="8562" builtinId="38" hidden="1"/>
    <cellStyle name="20% — akcent 3" xfId="8602" builtinId="38" hidden="1"/>
    <cellStyle name="20% — akcent 3" xfId="8642" builtinId="38" hidden="1"/>
    <cellStyle name="20% — akcent 3" xfId="8681" builtinId="38" hidden="1"/>
    <cellStyle name="20% — akcent 3" xfId="8721" builtinId="38" hidden="1"/>
    <cellStyle name="20% — akcent 3" xfId="8760" builtinId="38" hidden="1"/>
    <cellStyle name="20% — akcent 3" xfId="8800" builtinId="38" hidden="1"/>
    <cellStyle name="20% — akcent 3" xfId="8839" builtinId="38" hidden="1"/>
    <cellStyle name="20% — akcent 3" xfId="8878" builtinId="38" hidden="1"/>
    <cellStyle name="20% — akcent 3" xfId="7312" builtinId="38" hidden="1"/>
    <cellStyle name="20% — akcent 3" xfId="8151" builtinId="38" hidden="1"/>
    <cellStyle name="20% — akcent 3" xfId="8924" builtinId="38" hidden="1"/>
    <cellStyle name="20% — akcent 3" xfId="8963" builtinId="38" hidden="1"/>
    <cellStyle name="20% — akcent 3" xfId="9002" builtinId="38" hidden="1"/>
    <cellStyle name="20% — akcent 3" xfId="9041" builtinId="38" hidden="1"/>
    <cellStyle name="20% — akcent 3" xfId="9081" builtinId="38" hidden="1"/>
    <cellStyle name="20% — akcent 3" xfId="9120" builtinId="38" hidden="1"/>
    <cellStyle name="20% — akcent 3" xfId="9161" builtinId="38" hidden="1"/>
    <cellStyle name="20% — akcent 3" xfId="9200" builtinId="38" hidden="1"/>
    <cellStyle name="20% — akcent 3" xfId="9239" builtinId="38" hidden="1"/>
    <cellStyle name="20% — akcent 3" xfId="9278" builtinId="38" hidden="1"/>
    <cellStyle name="20% — akcent 3" xfId="9318" builtinId="38" hidden="1"/>
    <cellStyle name="20% — akcent 3" xfId="9358" builtinId="38" hidden="1"/>
    <cellStyle name="20% — akcent 3" xfId="9397" builtinId="38" hidden="1"/>
    <cellStyle name="20% — akcent 3" xfId="9437" builtinId="38" hidden="1"/>
    <cellStyle name="20% — akcent 3" xfId="9476" builtinId="38" hidden="1"/>
    <cellStyle name="20% — akcent 3" xfId="9516" builtinId="38" hidden="1"/>
    <cellStyle name="20% — akcent 3" xfId="9555" builtinId="38" hidden="1"/>
    <cellStyle name="20% — akcent 3" xfId="9594" builtinId="38" hidden="1"/>
    <cellStyle name="20% — akcent 3" xfId="4717" builtinId="38" hidden="1"/>
    <cellStyle name="20% — akcent 3" xfId="9635" builtinId="38" hidden="1"/>
    <cellStyle name="20% — akcent 3" xfId="9676" builtinId="38" hidden="1"/>
    <cellStyle name="20% — akcent 3" xfId="9715" builtinId="38" hidden="1"/>
    <cellStyle name="20% — akcent 3" xfId="9754" builtinId="38" hidden="1"/>
    <cellStyle name="20% — akcent 3" xfId="9793" builtinId="38" hidden="1"/>
    <cellStyle name="20% — akcent 3" xfId="9833" builtinId="38" hidden="1"/>
    <cellStyle name="20% — akcent 3" xfId="9872" builtinId="38" hidden="1"/>
    <cellStyle name="20% — akcent 3" xfId="9913" builtinId="38" hidden="1"/>
    <cellStyle name="20% — akcent 3" xfId="9952" builtinId="38" hidden="1"/>
    <cellStyle name="20% — akcent 3" xfId="9991" builtinId="38" hidden="1"/>
    <cellStyle name="20% — akcent 3" xfId="10030" builtinId="38" hidden="1"/>
    <cellStyle name="20% — akcent 3" xfId="10070" builtinId="38" hidden="1"/>
    <cellStyle name="20% — akcent 3" xfId="10110" builtinId="38" hidden="1"/>
    <cellStyle name="20% — akcent 3" xfId="10149" builtinId="38" hidden="1"/>
    <cellStyle name="20% — akcent 3" xfId="10189" builtinId="38" hidden="1"/>
    <cellStyle name="20% — akcent 3" xfId="10228" builtinId="38" hidden="1"/>
    <cellStyle name="20% — akcent 3" xfId="10268" builtinId="38" hidden="1"/>
    <cellStyle name="20% — akcent 3" xfId="10307" builtinId="38" hidden="1"/>
    <cellStyle name="20% — akcent 3" xfId="10346" builtinId="38" hidden="1"/>
    <cellStyle name="20% — akcent 3" xfId="10385" builtinId="38" hidden="1"/>
    <cellStyle name="20% — akcent 3" xfId="10544" builtinId="38" hidden="1"/>
    <cellStyle name="20% — akcent 3" xfId="10585" builtinId="38" hidden="1"/>
    <cellStyle name="20% — akcent 3" xfId="10624" builtinId="38" hidden="1"/>
    <cellStyle name="20% — akcent 3" xfId="10663" builtinId="38" hidden="1"/>
    <cellStyle name="20% — akcent 3" xfId="10702" builtinId="38" hidden="1"/>
    <cellStyle name="20% — akcent 3" xfId="10742" builtinId="38" hidden="1"/>
    <cellStyle name="20% — akcent 3" xfId="10781" builtinId="38" hidden="1"/>
    <cellStyle name="20% — akcent 3" xfId="10822" builtinId="38" hidden="1"/>
    <cellStyle name="20% — akcent 3" xfId="10861" builtinId="38" hidden="1"/>
    <cellStyle name="20% — akcent 3" xfId="10900" builtinId="38" hidden="1"/>
    <cellStyle name="20% — akcent 3" xfId="10939" builtinId="38" hidden="1"/>
    <cellStyle name="20% — akcent 3" xfId="10979" builtinId="38" hidden="1"/>
    <cellStyle name="20% — akcent 3" xfId="11019" builtinId="38" hidden="1"/>
    <cellStyle name="20% — akcent 3" xfId="11058" builtinId="38" hidden="1"/>
    <cellStyle name="20% — akcent 3" xfId="11098" builtinId="38" hidden="1"/>
    <cellStyle name="20% — akcent 3" xfId="11138" builtinId="38" hidden="1"/>
    <cellStyle name="20% — akcent 3" xfId="11178" builtinId="38" hidden="1"/>
    <cellStyle name="20% — akcent 3" xfId="11217" builtinId="38" hidden="1"/>
    <cellStyle name="20% — akcent 3" xfId="11256" builtinId="38" hidden="1"/>
    <cellStyle name="20% — akcent 3" xfId="10497" builtinId="38" hidden="1"/>
    <cellStyle name="20% — akcent 3" xfId="11289" builtinId="38" hidden="1"/>
    <cellStyle name="20% — akcent 3" xfId="11330" builtinId="38" hidden="1"/>
    <cellStyle name="20% — akcent 3" xfId="11369" builtinId="38" hidden="1"/>
    <cellStyle name="20% — akcent 3" xfId="11408" builtinId="38" hidden="1"/>
    <cellStyle name="20% — akcent 3" xfId="11447" builtinId="38" hidden="1"/>
    <cellStyle name="20% — akcent 3" xfId="11487" builtinId="38" hidden="1"/>
    <cellStyle name="20% — akcent 3" xfId="11526" builtinId="38" hidden="1"/>
    <cellStyle name="20% — akcent 3" xfId="11567" builtinId="38" hidden="1"/>
    <cellStyle name="20% — akcent 3" xfId="11606" builtinId="38" hidden="1"/>
    <cellStyle name="20% — akcent 3" xfId="11645" builtinId="38" hidden="1"/>
    <cellStyle name="20% — akcent 3" xfId="11684" builtinId="38" hidden="1"/>
    <cellStyle name="20% — akcent 3" xfId="11724" builtinId="38" hidden="1"/>
    <cellStyle name="20% — akcent 3" xfId="11764" builtinId="38" hidden="1"/>
    <cellStyle name="20% — akcent 3" xfId="11803" builtinId="38" hidden="1"/>
    <cellStyle name="20% — akcent 3" xfId="11843" builtinId="38" hidden="1"/>
    <cellStyle name="20% — akcent 3" xfId="11882" builtinId="38" hidden="1"/>
    <cellStyle name="20% — akcent 3" xfId="11922" builtinId="38" hidden="1"/>
    <cellStyle name="20% — akcent 3" xfId="11961" builtinId="38" hidden="1"/>
    <cellStyle name="20% — akcent 3" xfId="12000" builtinId="38" hidden="1"/>
    <cellStyle name="20% — akcent 3" xfId="10438" builtinId="38" hidden="1"/>
    <cellStyle name="20% — akcent 3" xfId="11273" builtinId="38" hidden="1"/>
    <cellStyle name="20% — akcent 3" xfId="12046" builtinId="38" hidden="1"/>
    <cellStyle name="20% — akcent 3" xfId="12085" builtinId="38" hidden="1"/>
    <cellStyle name="20% — akcent 3" xfId="12124" builtinId="38" hidden="1"/>
    <cellStyle name="20% — akcent 3" xfId="12163" builtinId="38" hidden="1"/>
    <cellStyle name="20% — akcent 3" xfId="12203" builtinId="38" hidden="1"/>
    <cellStyle name="20% — akcent 3" xfId="12242" builtinId="38" hidden="1"/>
    <cellStyle name="20% — akcent 3" xfId="12283" builtinId="38" hidden="1"/>
    <cellStyle name="20% — akcent 3" xfId="12322" builtinId="38" hidden="1"/>
    <cellStyle name="20% — akcent 3" xfId="12361" builtinId="38" hidden="1"/>
    <cellStyle name="20% — akcent 3" xfId="12400" builtinId="38" hidden="1"/>
    <cellStyle name="20% — akcent 3" xfId="12440" builtinId="38" hidden="1"/>
    <cellStyle name="20% — akcent 3" xfId="12480" builtinId="38" hidden="1"/>
    <cellStyle name="20% — akcent 3" xfId="12519" builtinId="38" hidden="1"/>
    <cellStyle name="20% — akcent 3" xfId="12559" builtinId="38" hidden="1"/>
    <cellStyle name="20% — akcent 3" xfId="12598" builtinId="38" hidden="1"/>
    <cellStyle name="20% — akcent 3" xfId="12638" builtinId="38" hidden="1"/>
    <cellStyle name="20% — akcent 3" xfId="12677" builtinId="38" hidden="1"/>
    <cellStyle name="20% — akcent 3" xfId="12716" builtinId="38" hidden="1"/>
    <cellStyle name="20% — akcent 3" xfId="12755" builtinId="38" hidden="1"/>
    <cellStyle name="20% — akcent 3" xfId="12795" builtinId="38" hidden="1"/>
    <cellStyle name="20% — akcent 3" xfId="12836" builtinId="38" hidden="1"/>
    <cellStyle name="20% — akcent 3" xfId="12875" builtinId="38" hidden="1"/>
    <cellStyle name="20% — akcent 3" xfId="12914" builtinId="38" hidden="1"/>
    <cellStyle name="20% — akcent 3" xfId="12953" builtinId="38" hidden="1"/>
    <cellStyle name="20% — akcent 3" xfId="12993" builtinId="38" hidden="1"/>
    <cellStyle name="20% — akcent 3" xfId="13032" builtinId="38" hidden="1"/>
    <cellStyle name="20% — akcent 3" xfId="13073" builtinId="38" hidden="1"/>
    <cellStyle name="20% — akcent 3" xfId="13112" builtinId="38" hidden="1"/>
    <cellStyle name="20% — akcent 3" xfId="13151" builtinId="38" hidden="1"/>
    <cellStyle name="20% — akcent 3" xfId="13190" builtinId="38" hidden="1"/>
    <cellStyle name="20% — akcent 3" xfId="13230" builtinId="38" hidden="1"/>
    <cellStyle name="20% — akcent 3" xfId="13270" builtinId="38" hidden="1"/>
    <cellStyle name="20% — akcent 3" xfId="13309" builtinId="38" hidden="1"/>
    <cellStyle name="20% — akcent 3" xfId="13349" builtinId="38" hidden="1"/>
    <cellStyle name="20% — akcent 3" xfId="13388" builtinId="38" hidden="1"/>
    <cellStyle name="20% — akcent 3" xfId="13428" builtinId="38" hidden="1"/>
    <cellStyle name="20% — akcent 3" xfId="13467" builtinId="38" hidden="1"/>
    <cellStyle name="20% — akcent 3" xfId="13506" builtinId="38" hidden="1"/>
    <cellStyle name="20% — akcent 3" xfId="13545" builtinId="38" hidden="1"/>
    <cellStyle name="20% — akcent 3" xfId="13704" builtinId="38" hidden="1"/>
    <cellStyle name="20% — akcent 3" xfId="13745" builtinId="38" hidden="1"/>
    <cellStyle name="20% — akcent 3" xfId="13784" builtinId="38" hidden="1"/>
    <cellStyle name="20% — akcent 3" xfId="13823" builtinId="38" hidden="1"/>
    <cellStyle name="20% — akcent 3" xfId="13862" builtinId="38" hidden="1"/>
    <cellStyle name="20% — akcent 3" xfId="13902" builtinId="38" hidden="1"/>
    <cellStyle name="20% — akcent 3" xfId="13941" builtinId="38" hidden="1"/>
    <cellStyle name="20% — akcent 3" xfId="13982" builtinId="38" hidden="1"/>
    <cellStyle name="20% — akcent 3" xfId="14021" builtinId="38" hidden="1"/>
    <cellStyle name="20% — akcent 3" xfId="14060" builtinId="38" hidden="1"/>
    <cellStyle name="20% — akcent 3" xfId="14099" builtinId="38" hidden="1"/>
    <cellStyle name="20% — akcent 3" xfId="14139" builtinId="38" hidden="1"/>
    <cellStyle name="20% — akcent 3" xfId="14179" builtinId="38" hidden="1"/>
    <cellStyle name="20% — akcent 3" xfId="14218" builtinId="38" hidden="1"/>
    <cellStyle name="20% — akcent 3" xfId="14258" builtinId="38" hidden="1"/>
    <cellStyle name="20% — akcent 3" xfId="14298" builtinId="38" hidden="1"/>
    <cellStyle name="20% — akcent 3" xfId="14338" builtinId="38" hidden="1"/>
    <cellStyle name="20% — akcent 3" xfId="14377" builtinId="38" hidden="1"/>
    <cellStyle name="20% — akcent 3" xfId="14416" builtinId="38" hidden="1"/>
    <cellStyle name="20% — akcent 3" xfId="13657" builtinId="38" hidden="1"/>
    <cellStyle name="20% — akcent 3" xfId="14449" builtinId="38" hidden="1"/>
    <cellStyle name="20% — akcent 3" xfId="14490" builtinId="38" hidden="1"/>
    <cellStyle name="20% — akcent 3" xfId="14529" builtinId="38" hidden="1"/>
    <cellStyle name="20% — akcent 3" xfId="14568" builtinId="38" hidden="1"/>
    <cellStyle name="20% — akcent 3" xfId="14607" builtinId="38" hidden="1"/>
    <cellStyle name="20% — akcent 3" xfId="14647" builtinId="38" hidden="1"/>
    <cellStyle name="20% — akcent 3" xfId="14686" builtinId="38" hidden="1"/>
    <cellStyle name="20% — akcent 3" xfId="14727" builtinId="38" hidden="1"/>
    <cellStyle name="20% — akcent 3" xfId="14766" builtinId="38" hidden="1"/>
    <cellStyle name="20% — akcent 3" xfId="14805" builtinId="38" hidden="1"/>
    <cellStyle name="20% — akcent 3" xfId="14844" builtinId="38" hidden="1"/>
    <cellStyle name="20% — akcent 3" xfId="14884" builtinId="38" hidden="1"/>
    <cellStyle name="20% — akcent 3" xfId="14924" builtinId="38" hidden="1"/>
    <cellStyle name="20% — akcent 3" xfId="14963" builtinId="38" hidden="1"/>
    <cellStyle name="20% — akcent 3" xfId="15003" builtinId="38" hidden="1"/>
    <cellStyle name="20% — akcent 3" xfId="15042" builtinId="38" hidden="1"/>
    <cellStyle name="20% — akcent 3" xfId="15082" builtinId="38" hidden="1"/>
    <cellStyle name="20% — akcent 3" xfId="15121" builtinId="38" hidden="1"/>
    <cellStyle name="20% — akcent 3" xfId="15160" builtinId="38" hidden="1"/>
    <cellStyle name="20% — akcent 3" xfId="13598" builtinId="38" hidden="1"/>
    <cellStyle name="20% — akcent 3" xfId="14433" builtinId="38" hidden="1"/>
    <cellStyle name="20% — akcent 3" xfId="15206" builtinId="38" hidden="1"/>
    <cellStyle name="20% — akcent 3" xfId="15245" builtinId="38" hidden="1"/>
    <cellStyle name="20% — akcent 3" xfId="15284" builtinId="38" hidden="1"/>
    <cellStyle name="20% — akcent 3" xfId="15323" builtinId="38" hidden="1"/>
    <cellStyle name="20% — akcent 3" xfId="15363" builtinId="38" hidden="1"/>
    <cellStyle name="20% — akcent 3" xfId="15402" builtinId="38" hidden="1"/>
    <cellStyle name="20% — akcent 3" xfId="15443" builtinId="38" hidden="1"/>
    <cellStyle name="20% — akcent 3" xfId="15482" builtinId="38" hidden="1"/>
    <cellStyle name="20% — akcent 3" xfId="15521" builtinId="38" hidden="1"/>
    <cellStyle name="20% — akcent 3" xfId="15560" builtinId="38" hidden="1"/>
    <cellStyle name="20% — akcent 3" xfId="15600" builtinId="38" hidden="1"/>
    <cellStyle name="20% — akcent 3" xfId="15640" builtinId="38" hidden="1"/>
    <cellStyle name="20% — akcent 3" xfId="15679" builtinId="38" hidden="1"/>
    <cellStyle name="20% — akcent 3" xfId="15719" builtinId="38" hidden="1"/>
    <cellStyle name="20% — akcent 3" xfId="15758" builtinId="38" hidden="1"/>
    <cellStyle name="20% — akcent 3" xfId="15798" builtinId="38" hidden="1"/>
    <cellStyle name="20% — akcent 3" xfId="15837" builtinId="38" hidden="1"/>
    <cellStyle name="20% — akcent 3" xfId="15876" builtinId="38" hidden="1"/>
    <cellStyle name="20% — akcent 3" xfId="3234" builtinId="38" hidden="1"/>
    <cellStyle name="20% — akcent 3" xfId="3779" builtinId="38" hidden="1"/>
    <cellStyle name="20% — akcent 3" xfId="15930" builtinId="38" hidden="1"/>
    <cellStyle name="20% — akcent 3" xfId="15969" builtinId="38" hidden="1"/>
    <cellStyle name="20% — akcent 3" xfId="16008" builtinId="38" hidden="1"/>
    <cellStyle name="20% — akcent 3" xfId="16047" builtinId="38" hidden="1"/>
    <cellStyle name="20% — akcent 3" xfId="16087" builtinId="38" hidden="1"/>
    <cellStyle name="20% — akcent 3" xfId="16126" builtinId="38" hidden="1"/>
    <cellStyle name="20% — akcent 3" xfId="16167" builtinId="38" hidden="1"/>
    <cellStyle name="20% — akcent 3" xfId="16206" builtinId="38" hidden="1"/>
    <cellStyle name="20% — akcent 3" xfId="16245" builtinId="38" hidden="1"/>
    <cellStyle name="20% — akcent 3" xfId="16284" builtinId="38" hidden="1"/>
    <cellStyle name="20% — akcent 3" xfId="16324" builtinId="38" hidden="1"/>
    <cellStyle name="20% — akcent 3" xfId="16364" builtinId="38" hidden="1"/>
    <cellStyle name="20% — akcent 3" xfId="16403" builtinId="38" hidden="1"/>
    <cellStyle name="20% — akcent 3" xfId="16443" builtinId="38" hidden="1"/>
    <cellStyle name="20% — akcent 3" xfId="16482" builtinId="38" hidden="1"/>
    <cellStyle name="20% — akcent 3" xfId="16522" builtinId="38" hidden="1"/>
    <cellStyle name="20% — akcent 3" xfId="16561" builtinId="38" hidden="1"/>
    <cellStyle name="20% — akcent 3" xfId="16600" builtinId="38" hidden="1"/>
    <cellStyle name="20% — akcent 3" xfId="16639" builtinId="38" hidden="1"/>
    <cellStyle name="20% — akcent 3" xfId="16798" builtinId="38" hidden="1"/>
    <cellStyle name="20% — akcent 3" xfId="16839" builtinId="38" hidden="1"/>
    <cellStyle name="20% — akcent 3" xfId="16878" builtinId="38" hidden="1"/>
    <cellStyle name="20% — akcent 3" xfId="16917" builtinId="38" hidden="1"/>
    <cellStyle name="20% — akcent 3" xfId="16956" builtinId="38" hidden="1"/>
    <cellStyle name="20% — akcent 3" xfId="16996" builtinId="38" hidden="1"/>
    <cellStyle name="20% — akcent 3" xfId="17035" builtinId="38" hidden="1"/>
    <cellStyle name="20% — akcent 3" xfId="17076" builtinId="38" hidden="1"/>
    <cellStyle name="20% — akcent 3" xfId="17115" builtinId="38" hidden="1"/>
    <cellStyle name="20% — akcent 3" xfId="17154" builtinId="38" hidden="1"/>
    <cellStyle name="20% — akcent 3" xfId="17193" builtinId="38" hidden="1"/>
    <cellStyle name="20% — akcent 3" xfId="17233" builtinId="38" hidden="1"/>
    <cellStyle name="20% — akcent 3" xfId="17273" builtinId="38" hidden="1"/>
    <cellStyle name="20% — akcent 3" xfId="17312" builtinId="38" hidden="1"/>
    <cellStyle name="20% — akcent 3" xfId="17352" builtinId="38" hidden="1"/>
    <cellStyle name="20% — akcent 3" xfId="17392" builtinId="38" hidden="1"/>
    <cellStyle name="20% — akcent 3" xfId="17432" builtinId="38" hidden="1"/>
    <cellStyle name="20% — akcent 3" xfId="17471" builtinId="38" hidden="1"/>
    <cellStyle name="20% — akcent 3" xfId="17510" builtinId="38" hidden="1"/>
    <cellStyle name="20% — akcent 3" xfId="16751" builtinId="38" hidden="1"/>
    <cellStyle name="20% — akcent 3" xfId="17543" builtinId="38" hidden="1"/>
    <cellStyle name="20% — akcent 3" xfId="17584" builtinId="38" hidden="1"/>
    <cellStyle name="20% — akcent 3" xfId="17623" builtinId="38" hidden="1"/>
    <cellStyle name="20% — akcent 3" xfId="17662" builtinId="38" hidden="1"/>
    <cellStyle name="20% — akcent 3" xfId="17701" builtinId="38" hidden="1"/>
    <cellStyle name="20% — akcent 3" xfId="17741" builtinId="38" hidden="1"/>
    <cellStyle name="20% — akcent 3" xfId="17780" builtinId="38" hidden="1"/>
    <cellStyle name="20% — akcent 3" xfId="17821" builtinId="38" hidden="1"/>
    <cellStyle name="20% — akcent 3" xfId="17860" builtinId="38" hidden="1"/>
    <cellStyle name="20% — akcent 3" xfId="17899" builtinId="38" hidden="1"/>
    <cellStyle name="20% — akcent 3" xfId="17938" builtinId="38" hidden="1"/>
    <cellStyle name="20% — akcent 3" xfId="17978" builtinId="38" hidden="1"/>
    <cellStyle name="20% — akcent 3" xfId="18018" builtinId="38" hidden="1"/>
    <cellStyle name="20% — akcent 3" xfId="18057" builtinId="38" hidden="1"/>
    <cellStyle name="20% — akcent 3" xfId="18097" builtinId="38" hidden="1"/>
    <cellStyle name="20% — akcent 3" xfId="18136" builtinId="38" hidden="1"/>
    <cellStyle name="20% — akcent 3" xfId="18176" builtinId="38" hidden="1"/>
    <cellStyle name="20% — akcent 3" xfId="18215" builtinId="38" hidden="1"/>
    <cellStyle name="20% — akcent 3" xfId="18254" builtinId="38" hidden="1"/>
    <cellStyle name="20% — akcent 3" xfId="16692" builtinId="38" hidden="1"/>
    <cellStyle name="20% — akcent 3" xfId="17527" builtinId="38" hidden="1"/>
    <cellStyle name="20% — akcent 3" xfId="18300" builtinId="38" hidden="1"/>
    <cellStyle name="20% — akcent 3" xfId="18339" builtinId="38" hidden="1"/>
    <cellStyle name="20% — akcent 3" xfId="18378" builtinId="38" hidden="1"/>
    <cellStyle name="20% — akcent 3" xfId="18417" builtinId="38" hidden="1"/>
    <cellStyle name="20% — akcent 3" xfId="18457" builtinId="38" hidden="1"/>
    <cellStyle name="20% — akcent 3" xfId="18496" builtinId="38" hidden="1"/>
    <cellStyle name="20% — akcent 3" xfId="18537" builtinId="38" hidden="1"/>
    <cellStyle name="20% — akcent 3" xfId="18576" builtinId="38" hidden="1"/>
    <cellStyle name="20% — akcent 3" xfId="18615" builtinId="38" hidden="1"/>
    <cellStyle name="20% — akcent 3" xfId="18654" builtinId="38" hidden="1"/>
    <cellStyle name="20% — akcent 3" xfId="18694" builtinId="38" hidden="1"/>
    <cellStyle name="20% — akcent 3" xfId="18734" builtinId="38" hidden="1"/>
    <cellStyle name="20% — akcent 3" xfId="18773" builtinId="38" hidden="1"/>
    <cellStyle name="20% — akcent 3" xfId="18813" builtinId="38" hidden="1"/>
    <cellStyle name="20% — akcent 3" xfId="18852" builtinId="38" hidden="1"/>
    <cellStyle name="20% — akcent 3" xfId="18892" builtinId="38" hidden="1"/>
    <cellStyle name="20% — akcent 3" xfId="18931" builtinId="38" hidden="1"/>
    <cellStyle name="20% — akcent 3" xfId="18970" builtinId="38" hidden="1"/>
    <cellStyle name="20% — akcent 3" xfId="7831" builtinId="38" hidden="1"/>
    <cellStyle name="20% — akcent 3" xfId="19092" builtinId="38" hidden="1"/>
    <cellStyle name="20% — akcent 3" xfId="19133" builtinId="38" hidden="1"/>
    <cellStyle name="20% — akcent 3" xfId="19172" builtinId="38" hidden="1"/>
    <cellStyle name="20% — akcent 3" xfId="19211" builtinId="38" hidden="1"/>
    <cellStyle name="20% — akcent 3" xfId="19250" builtinId="38" hidden="1"/>
    <cellStyle name="20% — akcent 3" xfId="19290" builtinId="38" hidden="1"/>
    <cellStyle name="20% — akcent 3" xfId="19329" builtinId="38" hidden="1"/>
    <cellStyle name="20% — akcent 3" xfId="19370" builtinId="38" hidden="1"/>
    <cellStyle name="20% — akcent 3" xfId="19409" builtinId="38" hidden="1"/>
    <cellStyle name="20% — akcent 3" xfId="19448" builtinId="38" hidden="1"/>
    <cellStyle name="20% — akcent 3" xfId="19487" builtinId="38" hidden="1"/>
    <cellStyle name="20% — akcent 3" xfId="19527" builtinId="38" hidden="1"/>
    <cellStyle name="20% — akcent 3" xfId="19567" builtinId="38" hidden="1"/>
    <cellStyle name="20% — akcent 3" xfId="19606" builtinId="38" hidden="1"/>
    <cellStyle name="20% — akcent 3" xfId="19646" builtinId="38" hidden="1"/>
    <cellStyle name="20% — akcent 3" xfId="19685" builtinId="38" hidden="1"/>
    <cellStyle name="20% — akcent 3" xfId="19725" builtinId="38" hidden="1"/>
    <cellStyle name="20% — akcent 3" xfId="19764" builtinId="38" hidden="1"/>
    <cellStyle name="20% — akcent 3" xfId="19803" builtinId="38" hidden="1"/>
    <cellStyle name="20% — akcent 3" xfId="19854" builtinId="38" hidden="1"/>
    <cellStyle name="20% — akcent 3" xfId="20013" builtinId="38" hidden="1"/>
    <cellStyle name="20% — akcent 3" xfId="20054" builtinId="38" hidden="1"/>
    <cellStyle name="20% — akcent 3" xfId="20093" builtinId="38" hidden="1"/>
    <cellStyle name="20% — akcent 3" xfId="20132" builtinId="38" hidden="1"/>
    <cellStyle name="20% — akcent 3" xfId="20171" builtinId="38" hidden="1"/>
    <cellStyle name="20% — akcent 3" xfId="20211" builtinId="38" hidden="1"/>
    <cellStyle name="20% — akcent 3" xfId="20250" builtinId="38" hidden="1"/>
    <cellStyle name="20% — akcent 3" xfId="20291" builtinId="38" hidden="1"/>
    <cellStyle name="20% — akcent 3" xfId="20330" builtinId="38" hidden="1"/>
    <cellStyle name="20% — akcent 3" xfId="20369" builtinId="38" hidden="1"/>
    <cellStyle name="20% — akcent 3" xfId="20408" builtinId="38" hidden="1"/>
    <cellStyle name="20% — akcent 3" xfId="20448" builtinId="38" hidden="1"/>
    <cellStyle name="20% — akcent 3" xfId="20488" builtinId="38" hidden="1"/>
    <cellStyle name="20% — akcent 3" xfId="20527" builtinId="38" hidden="1"/>
    <cellStyle name="20% — akcent 3" xfId="20567" builtinId="38" hidden="1"/>
    <cellStyle name="20% — akcent 3" xfId="20607" builtinId="38" hidden="1"/>
    <cellStyle name="20% — akcent 3" xfId="20647" builtinId="38" hidden="1"/>
    <cellStyle name="20% — akcent 3" xfId="20686" builtinId="38" hidden="1"/>
    <cellStyle name="20% — akcent 3" xfId="20725" builtinId="38" hidden="1"/>
    <cellStyle name="20% — akcent 3" xfId="19966" builtinId="38" hidden="1"/>
    <cellStyle name="20% — akcent 3" xfId="20758" builtinId="38" hidden="1"/>
    <cellStyle name="20% — akcent 3" xfId="20799" builtinId="38" hidden="1"/>
    <cellStyle name="20% — akcent 3" xfId="20838" builtinId="38" hidden="1"/>
    <cellStyle name="20% — akcent 3" xfId="20877" builtinId="38" hidden="1"/>
    <cellStyle name="20% — akcent 3" xfId="20916" builtinId="38" hidden="1"/>
    <cellStyle name="20% — akcent 3" xfId="20956" builtinId="38" hidden="1"/>
    <cellStyle name="20% — akcent 3" xfId="20995" builtinId="38" hidden="1"/>
    <cellStyle name="20% — akcent 3" xfId="21036" builtinId="38" hidden="1"/>
    <cellStyle name="20% — akcent 3" xfId="21075" builtinId="38" hidden="1"/>
    <cellStyle name="20% — akcent 3" xfId="21114" builtinId="38" hidden="1"/>
    <cellStyle name="20% — akcent 3" xfId="21153" builtinId="38" hidden="1"/>
    <cellStyle name="20% — akcent 3" xfId="21193" builtinId="38" hidden="1"/>
    <cellStyle name="20% — akcent 3" xfId="21233" builtinId="38" hidden="1"/>
    <cellStyle name="20% — akcent 3" xfId="21272" builtinId="38" hidden="1"/>
    <cellStyle name="20% — akcent 3" xfId="21312" builtinId="38" hidden="1"/>
    <cellStyle name="20% — akcent 3" xfId="21351" builtinId="38" hidden="1"/>
    <cellStyle name="20% — akcent 3" xfId="21391" builtinId="38" hidden="1"/>
    <cellStyle name="20% — akcent 3" xfId="21430" builtinId="38" hidden="1"/>
    <cellStyle name="20% — akcent 3" xfId="21469" builtinId="38" hidden="1"/>
    <cellStyle name="20% — akcent 3" xfId="19907" builtinId="38" hidden="1"/>
    <cellStyle name="20% — akcent 3" xfId="20742" builtinId="38" hidden="1"/>
    <cellStyle name="20% — akcent 3" xfId="21515" builtinId="38" hidden="1"/>
    <cellStyle name="20% — akcent 3" xfId="21554" builtinId="38" hidden="1"/>
    <cellStyle name="20% — akcent 3" xfId="21593" builtinId="38" hidden="1"/>
    <cellStyle name="20% — akcent 3" xfId="21632" builtinId="38" hidden="1"/>
    <cellStyle name="20% — akcent 3" xfId="21672" builtinId="38" hidden="1"/>
    <cellStyle name="20% — akcent 3" xfId="21711" builtinId="38" hidden="1"/>
    <cellStyle name="20% — akcent 3" xfId="21752" builtinId="38" hidden="1"/>
    <cellStyle name="20% — akcent 3" xfId="21791" builtinId="38" hidden="1"/>
    <cellStyle name="20% — akcent 3" xfId="21830" builtinId="38" hidden="1"/>
    <cellStyle name="20% — akcent 3" xfId="21869" builtinId="38" hidden="1"/>
    <cellStyle name="20% — akcent 3" xfId="21909" builtinId="38" hidden="1"/>
    <cellStyle name="20% — akcent 3" xfId="21949" builtinId="38" hidden="1"/>
    <cellStyle name="20% — akcent 3" xfId="21988" builtinId="38" hidden="1"/>
    <cellStyle name="20% — akcent 3" xfId="22028" builtinId="38" hidden="1"/>
    <cellStyle name="20% — akcent 3" xfId="22067" builtinId="38" hidden="1"/>
    <cellStyle name="20% — akcent 3" xfId="22107" builtinId="38" hidden="1"/>
    <cellStyle name="20% — akcent 3" xfId="22146" builtinId="38" hidden="1"/>
    <cellStyle name="20% — akcent 3" xfId="22185" builtinId="38" hidden="1"/>
    <cellStyle name="20% — akcent 3" xfId="22224" builtinId="38" hidden="1"/>
    <cellStyle name="20% — akcent 3" xfId="22264" builtinId="38" hidden="1"/>
    <cellStyle name="20% — akcent 3" xfId="22305" builtinId="38" hidden="1"/>
    <cellStyle name="20% — akcent 3" xfId="22344" builtinId="38" hidden="1"/>
    <cellStyle name="20% — akcent 3" xfId="22383" builtinId="38" hidden="1"/>
    <cellStyle name="20% — akcent 3" xfId="22422" builtinId="38" hidden="1"/>
    <cellStyle name="20% — akcent 3" xfId="22462" builtinId="38" hidden="1"/>
    <cellStyle name="20% — akcent 3" xfId="22501" builtinId="38" hidden="1"/>
    <cellStyle name="20% — akcent 3" xfId="22542" builtinId="38" hidden="1"/>
    <cellStyle name="20% — akcent 3" xfId="22581" builtinId="38" hidden="1"/>
    <cellStyle name="20% — akcent 3" xfId="22620" builtinId="38" hidden="1"/>
    <cellStyle name="20% — akcent 3" xfId="22659" builtinId="38" hidden="1"/>
    <cellStyle name="20% — akcent 3" xfId="22699" builtinId="38" hidden="1"/>
    <cellStyle name="20% — akcent 3" xfId="22739" builtinId="38" hidden="1"/>
    <cellStyle name="20% — akcent 3" xfId="22778" builtinId="38" hidden="1"/>
    <cellStyle name="20% — akcent 3" xfId="22818" builtinId="38" hidden="1"/>
    <cellStyle name="20% — akcent 3" xfId="22857" builtinId="38" hidden="1"/>
    <cellStyle name="20% — akcent 3" xfId="22897" builtinId="38" hidden="1"/>
    <cellStyle name="20% — akcent 3" xfId="22936" builtinId="38" hidden="1"/>
    <cellStyle name="20% — akcent 3" xfId="22975" builtinId="38" hidden="1"/>
    <cellStyle name="20% — akcent 3" xfId="23014" builtinId="38" hidden="1"/>
    <cellStyle name="20% — akcent 3" xfId="23173" builtinId="38" hidden="1"/>
    <cellStyle name="20% — akcent 3" xfId="23214" builtinId="38" hidden="1"/>
    <cellStyle name="20% — akcent 3" xfId="23253" builtinId="38" hidden="1"/>
    <cellStyle name="20% — akcent 3" xfId="23292" builtinId="38" hidden="1"/>
    <cellStyle name="20% — akcent 3" xfId="23331" builtinId="38" hidden="1"/>
    <cellStyle name="20% — akcent 3" xfId="23371" builtinId="38" hidden="1"/>
    <cellStyle name="20% — akcent 3" xfId="23410" builtinId="38" hidden="1"/>
    <cellStyle name="20% — akcent 3" xfId="23451" builtinId="38" hidden="1"/>
    <cellStyle name="20% — akcent 3" xfId="23490" builtinId="38" hidden="1"/>
    <cellStyle name="20% — akcent 3" xfId="23529" builtinId="38" hidden="1"/>
    <cellStyle name="20% — akcent 3" xfId="23568" builtinId="38" hidden="1"/>
    <cellStyle name="20% — akcent 3" xfId="23608" builtinId="38" hidden="1"/>
    <cellStyle name="20% — akcent 3" xfId="23648" builtinId="38" hidden="1"/>
    <cellStyle name="20% — akcent 3" xfId="23687" builtinId="38" hidden="1"/>
    <cellStyle name="20% — akcent 3" xfId="23727" builtinId="38" hidden="1"/>
    <cellStyle name="20% — akcent 3" xfId="23767" builtinId="38" hidden="1"/>
    <cellStyle name="20% — akcent 3" xfId="23807" builtinId="38" hidden="1"/>
    <cellStyle name="20% — akcent 3" xfId="23846" builtinId="38" hidden="1"/>
    <cellStyle name="20% — akcent 3" xfId="23885" builtinId="38" hidden="1"/>
    <cellStyle name="20% — akcent 3" xfId="23126" builtinId="38" hidden="1"/>
    <cellStyle name="20% — akcent 3" xfId="23918" builtinId="38" hidden="1"/>
    <cellStyle name="20% — akcent 3" xfId="23959" builtinId="38" hidden="1"/>
    <cellStyle name="20% — akcent 3" xfId="23998" builtinId="38" hidden="1"/>
    <cellStyle name="20% — akcent 3" xfId="24037" builtinId="38" hidden="1"/>
    <cellStyle name="20% — akcent 3" xfId="24076" builtinId="38" hidden="1"/>
    <cellStyle name="20% — akcent 3" xfId="24116" builtinId="38" hidden="1"/>
    <cellStyle name="20% — akcent 3" xfId="24155" builtinId="38" hidden="1"/>
    <cellStyle name="20% — akcent 3" xfId="24196" builtinId="38" hidden="1"/>
    <cellStyle name="20% — akcent 3" xfId="24235" builtinId="38" hidden="1"/>
    <cellStyle name="20% — akcent 3" xfId="24274" builtinId="38" hidden="1"/>
    <cellStyle name="20% — akcent 3" xfId="24313" builtinId="38" hidden="1"/>
    <cellStyle name="20% — akcent 3" xfId="24353" builtinId="38" hidden="1"/>
    <cellStyle name="20% — akcent 3" xfId="24393" builtinId="38" hidden="1"/>
    <cellStyle name="20% — akcent 3" xfId="24432" builtinId="38" hidden="1"/>
    <cellStyle name="20% — akcent 3" xfId="24472" builtinId="38" hidden="1"/>
    <cellStyle name="20% — akcent 3" xfId="24511" builtinId="38" hidden="1"/>
    <cellStyle name="20% — akcent 3" xfId="24551" builtinId="38" hidden="1"/>
    <cellStyle name="20% — akcent 3" xfId="24590" builtinId="38" hidden="1"/>
    <cellStyle name="20% — akcent 3" xfId="24629" builtinId="38" hidden="1"/>
    <cellStyle name="20% — akcent 3" xfId="23067" builtinId="38" hidden="1"/>
    <cellStyle name="20% — akcent 3" xfId="23902" builtinId="38" hidden="1"/>
    <cellStyle name="20% — akcent 3" xfId="24675" builtinId="38" hidden="1"/>
    <cellStyle name="20% — akcent 3" xfId="24714" builtinId="38" hidden="1"/>
    <cellStyle name="20% — akcent 3" xfId="24753" builtinId="38" hidden="1"/>
    <cellStyle name="20% — akcent 3" xfId="24792" builtinId="38" hidden="1"/>
    <cellStyle name="20% — akcent 3" xfId="24832" builtinId="38" hidden="1"/>
    <cellStyle name="20% — akcent 3" xfId="24871" builtinId="38" hidden="1"/>
    <cellStyle name="20% — akcent 3" xfId="24912" builtinId="38" hidden="1"/>
    <cellStyle name="20% — akcent 3" xfId="24951" builtinId="38" hidden="1"/>
    <cellStyle name="20% — akcent 3" xfId="24990" builtinId="38" hidden="1"/>
    <cellStyle name="20% — akcent 3" xfId="25029" builtinId="38" hidden="1"/>
    <cellStyle name="20% — akcent 3" xfId="25069" builtinId="38" hidden="1"/>
    <cellStyle name="20% — akcent 3" xfId="25109" builtinId="38" hidden="1"/>
    <cellStyle name="20% — akcent 3" xfId="25148" builtinId="38" hidden="1"/>
    <cellStyle name="20% — akcent 3" xfId="25188" builtinId="38" hidden="1"/>
    <cellStyle name="20% — akcent 3" xfId="25227" builtinId="38" hidden="1"/>
    <cellStyle name="20% — akcent 3" xfId="25267" builtinId="38" hidden="1"/>
    <cellStyle name="20% — akcent 3" xfId="25306" builtinId="38" hidden="1"/>
    <cellStyle name="20% — akcent 3" xfId="25345" builtinId="38" hidden="1"/>
    <cellStyle name="20% — akcent 3" xfId="19045" builtinId="38" hidden="1"/>
    <cellStyle name="20% — akcent 3" xfId="19014" builtinId="38" hidden="1"/>
    <cellStyle name="20% — akcent 3" xfId="25372" builtinId="38" hidden="1"/>
    <cellStyle name="20% — akcent 3" xfId="25411" builtinId="38" hidden="1"/>
    <cellStyle name="20% — akcent 3" xfId="25450" builtinId="38" hidden="1"/>
    <cellStyle name="20% — akcent 3" xfId="25489" builtinId="38" hidden="1"/>
    <cellStyle name="20% — akcent 3" xfId="25529" builtinId="38" hidden="1"/>
    <cellStyle name="20% — akcent 3" xfId="25568" builtinId="38" hidden="1"/>
    <cellStyle name="20% — akcent 3" xfId="25609" builtinId="38" hidden="1"/>
    <cellStyle name="20% — akcent 3" xfId="25648" builtinId="38" hidden="1"/>
    <cellStyle name="20% — akcent 3" xfId="25687" builtinId="38" hidden="1"/>
    <cellStyle name="20% — akcent 3" xfId="25726" builtinId="38" hidden="1"/>
    <cellStyle name="20% — akcent 3" xfId="25766" builtinId="38" hidden="1"/>
    <cellStyle name="20% — akcent 3" xfId="25806" builtinId="38" hidden="1"/>
    <cellStyle name="20% — akcent 3" xfId="25845" builtinId="38" hidden="1"/>
    <cellStyle name="20% — akcent 3" xfId="25885" builtinId="38" hidden="1"/>
    <cellStyle name="20% — akcent 3" xfId="25924" builtinId="38" hidden="1"/>
    <cellStyle name="20% — akcent 3" xfId="25964" builtinId="38" hidden="1"/>
    <cellStyle name="20% — akcent 3" xfId="26003" builtinId="38" hidden="1"/>
    <cellStyle name="20% — akcent 3" xfId="26042" builtinId="38" hidden="1"/>
    <cellStyle name="20% — akcent 3" xfId="26081" builtinId="38" hidden="1"/>
    <cellStyle name="20% — akcent 3" xfId="26240" builtinId="38" hidden="1"/>
    <cellStyle name="20% — akcent 3" xfId="26281" builtinId="38" hidden="1"/>
    <cellStyle name="20% — akcent 3" xfId="26320" builtinId="38" hidden="1"/>
    <cellStyle name="20% — akcent 3" xfId="26359" builtinId="38" hidden="1"/>
    <cellStyle name="20% — akcent 3" xfId="26398" builtinId="38" hidden="1"/>
    <cellStyle name="20% — akcent 3" xfId="26438" builtinId="38" hidden="1"/>
    <cellStyle name="20% — akcent 3" xfId="26477" builtinId="38" hidden="1"/>
    <cellStyle name="20% — akcent 3" xfId="26518" builtinId="38" hidden="1"/>
    <cellStyle name="20% — akcent 3" xfId="26557" builtinId="38" hidden="1"/>
    <cellStyle name="20% — akcent 3" xfId="26596" builtinId="38" hidden="1"/>
    <cellStyle name="20% — akcent 3" xfId="26635" builtinId="38" hidden="1"/>
    <cellStyle name="20% — akcent 3" xfId="26675" builtinId="38" hidden="1"/>
    <cellStyle name="20% — akcent 3" xfId="26715" builtinId="38" hidden="1"/>
    <cellStyle name="20% — akcent 3" xfId="26754" builtinId="38" hidden="1"/>
    <cellStyle name="20% — akcent 3" xfId="26794" builtinId="38" hidden="1"/>
    <cellStyle name="20% — akcent 3" xfId="26834" builtinId="38" hidden="1"/>
    <cellStyle name="20% — akcent 3" xfId="26874" builtinId="38" hidden="1"/>
    <cellStyle name="20% — akcent 3" xfId="26913" builtinId="38" hidden="1"/>
    <cellStyle name="20% — akcent 3" xfId="26952" builtinId="38" hidden="1"/>
    <cellStyle name="20% — akcent 3" xfId="26193" builtinId="38" hidden="1"/>
    <cellStyle name="20% — akcent 3" xfId="26985" builtinId="38" hidden="1"/>
    <cellStyle name="20% — akcent 3" xfId="27026" builtinId="38" hidden="1"/>
    <cellStyle name="20% — akcent 3" xfId="27065" builtinId="38" hidden="1"/>
    <cellStyle name="20% — akcent 3" xfId="27104" builtinId="38" hidden="1"/>
    <cellStyle name="20% — akcent 3" xfId="27143" builtinId="38" hidden="1"/>
    <cellStyle name="20% — akcent 3" xfId="27183" builtinId="38" hidden="1"/>
    <cellStyle name="20% — akcent 3" xfId="27222" builtinId="38" hidden="1"/>
    <cellStyle name="20% — akcent 3" xfId="27263" builtinId="38" hidden="1"/>
    <cellStyle name="20% — akcent 3" xfId="27302" builtinId="38" hidden="1"/>
    <cellStyle name="20% — akcent 3" xfId="27341" builtinId="38" hidden="1"/>
    <cellStyle name="20% — akcent 3" xfId="27380" builtinId="38" hidden="1"/>
    <cellStyle name="20% — akcent 3" xfId="27420" builtinId="38" hidden="1"/>
    <cellStyle name="20% — akcent 3" xfId="27460" builtinId="38" hidden="1"/>
    <cellStyle name="20% — akcent 3" xfId="27499" builtinId="38" hidden="1"/>
    <cellStyle name="20% — akcent 3" xfId="27539" builtinId="38" hidden="1"/>
    <cellStyle name="20% — akcent 3" xfId="27578" builtinId="38" hidden="1"/>
    <cellStyle name="20% — akcent 3" xfId="27618" builtinId="38" hidden="1"/>
    <cellStyle name="20% — akcent 3" xfId="27657" builtinId="38" hidden="1"/>
    <cellStyle name="20% — akcent 3" xfId="27696" builtinId="38" hidden="1"/>
    <cellStyle name="20% — akcent 3" xfId="26134" builtinId="38" hidden="1"/>
    <cellStyle name="20% — akcent 3" xfId="26969" builtinId="38" hidden="1"/>
    <cellStyle name="20% — akcent 3" xfId="27742" builtinId="38" hidden="1"/>
    <cellStyle name="20% — akcent 3" xfId="27781" builtinId="38" hidden="1"/>
    <cellStyle name="20% — akcent 3" xfId="27820" builtinId="38" hidden="1"/>
    <cellStyle name="20% — akcent 3" xfId="27859" builtinId="38" hidden="1"/>
    <cellStyle name="20% — akcent 3" xfId="27899" builtinId="38" hidden="1"/>
    <cellStyle name="20% — akcent 3" xfId="27938" builtinId="38" hidden="1"/>
    <cellStyle name="20% — akcent 3" xfId="27979" builtinId="38" hidden="1"/>
    <cellStyle name="20% — akcent 3" xfId="28018" builtinId="38" hidden="1"/>
    <cellStyle name="20% — akcent 3" xfId="28057" builtinId="38" hidden="1"/>
    <cellStyle name="20% — akcent 3" xfId="28096" builtinId="38" hidden="1"/>
    <cellStyle name="20% — akcent 3" xfId="28136" builtinId="38" hidden="1"/>
    <cellStyle name="20% — akcent 3" xfId="28176" builtinId="38" hidden="1"/>
    <cellStyle name="20% — akcent 3" xfId="28215" builtinId="38" hidden="1"/>
    <cellStyle name="20% — akcent 3" xfId="28255" builtinId="38" hidden="1"/>
    <cellStyle name="20% — akcent 3" xfId="28294" builtinId="38" hidden="1"/>
    <cellStyle name="20% — akcent 3" xfId="28334" builtinId="38" hidden="1"/>
    <cellStyle name="20% — akcent 3" xfId="28373" builtinId="38" hidden="1"/>
    <cellStyle name="20% — akcent 3" xfId="28412" builtinId="38" hidden="1"/>
    <cellStyle name="20% — akcent 3" xfId="28451" builtinId="38" hidden="1"/>
    <cellStyle name="20% — akcent 3" xfId="28575" builtinId="38" hidden="1"/>
    <cellStyle name="20% — akcent 3" xfId="28618" builtinId="38" hidden="1"/>
    <cellStyle name="20% — akcent 3" xfId="28657" builtinId="38" hidden="1"/>
    <cellStyle name="20% — akcent 3" xfId="28696" builtinId="38" hidden="1"/>
    <cellStyle name="20% — akcent 3" xfId="28735" builtinId="38" hidden="1"/>
    <cellStyle name="20% — akcent 3" xfId="28775" builtinId="38" hidden="1"/>
    <cellStyle name="20% — akcent 3" xfId="28814" builtinId="38" hidden="1"/>
    <cellStyle name="20% — akcent 3" xfId="28855" builtinId="38" hidden="1"/>
    <cellStyle name="20% — akcent 3" xfId="28894" builtinId="38" hidden="1"/>
    <cellStyle name="20% — akcent 3" xfId="28933" builtinId="38" hidden="1"/>
    <cellStyle name="20% — akcent 3" xfId="28972" builtinId="38" hidden="1"/>
    <cellStyle name="20% — akcent 3" xfId="29014" builtinId="38" hidden="1"/>
    <cellStyle name="20% — akcent 3" xfId="29054" builtinId="38" hidden="1"/>
    <cellStyle name="20% — akcent 3" xfId="29093" builtinId="38" hidden="1"/>
    <cellStyle name="20% — akcent 3" xfId="29133" builtinId="38" hidden="1"/>
    <cellStyle name="20% — akcent 3" xfId="29173" builtinId="38" hidden="1"/>
    <cellStyle name="20% — akcent 3" xfId="29213" builtinId="38" hidden="1"/>
    <cellStyle name="20% — akcent 3" xfId="29252" builtinId="38" hidden="1"/>
    <cellStyle name="20% — akcent 3" xfId="29291" builtinId="38" hidden="1"/>
    <cellStyle name="20% — akcent 3" xfId="29341" builtinId="38" hidden="1"/>
    <cellStyle name="20% — akcent 3" xfId="29500" builtinId="38" hidden="1"/>
    <cellStyle name="20% — akcent 3" xfId="29543" builtinId="38" hidden="1"/>
    <cellStyle name="20% — akcent 3" xfId="29582" builtinId="38" hidden="1"/>
    <cellStyle name="20% — akcent 3" xfId="29621" builtinId="38" hidden="1"/>
    <cellStyle name="20% — akcent 3" xfId="29660" builtinId="38" hidden="1"/>
    <cellStyle name="20% — akcent 3" xfId="29700" builtinId="38" hidden="1"/>
    <cellStyle name="20% — akcent 3" xfId="29739" builtinId="38" hidden="1"/>
    <cellStyle name="20% — akcent 3" xfId="29780" builtinId="38" hidden="1"/>
    <cellStyle name="20% — akcent 3" xfId="29819" builtinId="38" hidden="1"/>
    <cellStyle name="20% — akcent 3" xfId="29858" builtinId="38" hidden="1"/>
    <cellStyle name="20% — akcent 3" xfId="29897" builtinId="38" hidden="1"/>
    <cellStyle name="20% — akcent 3" xfId="29939" builtinId="38" hidden="1"/>
    <cellStyle name="20% — akcent 3" xfId="29979" builtinId="38" hidden="1"/>
    <cellStyle name="20% — akcent 3" xfId="30018" builtinId="38" hidden="1"/>
    <cellStyle name="20% — akcent 3" xfId="30058" builtinId="38" hidden="1"/>
    <cellStyle name="20% — akcent 3" xfId="30098" builtinId="38" hidden="1"/>
    <cellStyle name="20% — akcent 3" xfId="30138" builtinId="38" hidden="1"/>
    <cellStyle name="20% — akcent 3" xfId="30177" builtinId="38" hidden="1"/>
    <cellStyle name="20% — akcent 3" xfId="30216" builtinId="38" hidden="1"/>
    <cellStyle name="20% — akcent 3" xfId="29453" builtinId="38" hidden="1"/>
    <cellStyle name="20% — akcent 3" xfId="30249" builtinId="38" hidden="1"/>
    <cellStyle name="20% — akcent 3" xfId="30290" builtinId="38" hidden="1"/>
    <cellStyle name="20% — akcent 3" xfId="30329" builtinId="38" hidden="1"/>
    <cellStyle name="20% — akcent 3" xfId="30368" builtinId="38" hidden="1"/>
    <cellStyle name="20% — akcent 3" xfId="30407" builtinId="38" hidden="1"/>
    <cellStyle name="20% — akcent 3" xfId="30447" builtinId="38" hidden="1"/>
    <cellStyle name="20% — akcent 3" xfId="30486" builtinId="38" hidden="1"/>
    <cellStyle name="20% — akcent 3" xfId="30527" builtinId="38" hidden="1"/>
    <cellStyle name="20% — akcent 3" xfId="30566" builtinId="38" hidden="1"/>
    <cellStyle name="20% — akcent 3" xfId="30605" builtinId="38" hidden="1"/>
    <cellStyle name="20% — akcent 3" xfId="30644" builtinId="38" hidden="1"/>
    <cellStyle name="20% — akcent 3" xfId="30684" builtinId="38" hidden="1"/>
    <cellStyle name="20% — akcent 3" xfId="30724" builtinId="38" hidden="1"/>
    <cellStyle name="20% — akcent 3" xfId="30763" builtinId="38" hidden="1"/>
    <cellStyle name="20% — akcent 3" xfId="30803" builtinId="38" hidden="1"/>
    <cellStyle name="20% — akcent 3" xfId="30842" builtinId="38" hidden="1"/>
    <cellStyle name="20% — akcent 3" xfId="30882" builtinId="38" hidden="1"/>
    <cellStyle name="20% — akcent 3" xfId="30921" builtinId="38" hidden="1"/>
    <cellStyle name="20% — akcent 3" xfId="30960" builtinId="38" hidden="1"/>
    <cellStyle name="20% — akcent 3" xfId="29394" builtinId="38" hidden="1"/>
    <cellStyle name="20% — akcent 3" xfId="30233" builtinId="38" hidden="1"/>
    <cellStyle name="20% — akcent 3" xfId="31006" builtinId="38" hidden="1"/>
    <cellStyle name="20% — akcent 3" xfId="31045" builtinId="38" hidden="1"/>
    <cellStyle name="20% — akcent 3" xfId="31084" builtinId="38" hidden="1"/>
    <cellStyle name="20% — akcent 3" xfId="31123" builtinId="38" hidden="1"/>
    <cellStyle name="20% — akcent 3" xfId="31163" builtinId="38" hidden="1"/>
    <cellStyle name="20% — akcent 3" xfId="31202" builtinId="38" hidden="1"/>
    <cellStyle name="20% — akcent 3" xfId="31243" builtinId="38" hidden="1"/>
    <cellStyle name="20% — akcent 3" xfId="31282" builtinId="38" hidden="1"/>
    <cellStyle name="20% — akcent 3" xfId="31321" builtinId="38" hidden="1"/>
    <cellStyle name="20% — akcent 3" xfId="31360" builtinId="38" hidden="1"/>
    <cellStyle name="20% — akcent 3" xfId="31400" builtinId="38" hidden="1"/>
    <cellStyle name="20% — akcent 3" xfId="31440" builtinId="38" hidden="1"/>
    <cellStyle name="20% — akcent 3" xfId="31479" builtinId="38" hidden="1"/>
    <cellStyle name="20% — akcent 3" xfId="31519" builtinId="38" hidden="1"/>
    <cellStyle name="20% — akcent 3" xfId="31558" builtinId="38" hidden="1"/>
    <cellStyle name="20% — akcent 3" xfId="31598" builtinId="38" hidden="1"/>
    <cellStyle name="20% — akcent 3" xfId="31637" builtinId="38" hidden="1"/>
    <cellStyle name="20% — akcent 3" xfId="31676" builtinId="38" hidden="1"/>
    <cellStyle name="20% — akcent 3" xfId="28528" builtinId="38" hidden="1"/>
    <cellStyle name="20% — akcent 3" xfId="28467" builtinId="38" hidden="1"/>
    <cellStyle name="20% — akcent 3" xfId="31730" builtinId="38" hidden="1"/>
    <cellStyle name="20% — akcent 3" xfId="31769" builtinId="38" hidden="1"/>
    <cellStyle name="20% — akcent 3" xfId="31808" builtinId="38" hidden="1"/>
    <cellStyle name="20% — akcent 3" xfId="31847" builtinId="38" hidden="1"/>
    <cellStyle name="20% — akcent 3" xfId="31887" builtinId="38" hidden="1"/>
    <cellStyle name="20% — akcent 3" xfId="31926" builtinId="38" hidden="1"/>
    <cellStyle name="20% — akcent 3" xfId="31967" builtinId="38" hidden="1"/>
    <cellStyle name="20% — akcent 3" xfId="32006" builtinId="38" hidden="1"/>
    <cellStyle name="20% — akcent 3" xfId="32045" builtinId="38" hidden="1"/>
    <cellStyle name="20% — akcent 3" xfId="32084" builtinId="38" hidden="1"/>
    <cellStyle name="20% — akcent 3" xfId="32124" builtinId="38" hidden="1"/>
    <cellStyle name="20% — akcent 3" xfId="32164" builtinId="38" hidden="1"/>
    <cellStyle name="20% — akcent 3" xfId="32203" builtinId="38" hidden="1"/>
    <cellStyle name="20% — akcent 3" xfId="32243" builtinId="38" hidden="1"/>
    <cellStyle name="20% — akcent 3" xfId="32282" builtinId="38" hidden="1"/>
    <cellStyle name="20% — akcent 3" xfId="32322" builtinId="38" hidden="1"/>
    <cellStyle name="20% — akcent 3" xfId="32361" builtinId="38" hidden="1"/>
    <cellStyle name="20% — akcent 3" xfId="32400" builtinId="38" hidden="1"/>
    <cellStyle name="20% — akcent 3" xfId="32439" builtinId="38" hidden="1"/>
    <cellStyle name="20% — akcent 3" xfId="32598" builtinId="38" hidden="1"/>
    <cellStyle name="20% — akcent 3" xfId="32639" builtinId="38" hidden="1"/>
    <cellStyle name="20% — akcent 3" xfId="32678" builtinId="38" hidden="1"/>
    <cellStyle name="20% — akcent 3" xfId="32717" builtinId="38" hidden="1"/>
    <cellStyle name="20% — akcent 3" xfId="32756" builtinId="38" hidden="1"/>
    <cellStyle name="20% — akcent 3" xfId="32796" builtinId="38" hidden="1"/>
    <cellStyle name="20% — akcent 3" xfId="32835" builtinId="38" hidden="1"/>
    <cellStyle name="20% — akcent 3" xfId="32876" builtinId="38" hidden="1"/>
    <cellStyle name="20% — akcent 3" xfId="32915" builtinId="38" hidden="1"/>
    <cellStyle name="20% — akcent 3" xfId="32954" builtinId="38" hidden="1"/>
    <cellStyle name="20% — akcent 3" xfId="32993" builtinId="38" hidden="1"/>
    <cellStyle name="20% — akcent 3" xfId="33033" builtinId="38" hidden="1"/>
    <cellStyle name="20% — akcent 3" xfId="33073" builtinId="38" hidden="1"/>
    <cellStyle name="20% — akcent 3" xfId="33112" builtinId="38" hidden="1"/>
    <cellStyle name="20% — akcent 3" xfId="33152" builtinId="38" hidden="1"/>
    <cellStyle name="20% — akcent 3" xfId="33192" builtinId="38" hidden="1"/>
    <cellStyle name="20% — akcent 3" xfId="33232" builtinId="38" hidden="1"/>
    <cellStyle name="20% — akcent 3" xfId="33271" builtinId="38" hidden="1"/>
    <cellStyle name="20% — akcent 3" xfId="33310" builtinId="38" hidden="1"/>
    <cellStyle name="20% — akcent 3" xfId="32551" builtinId="38" hidden="1"/>
    <cellStyle name="20% — akcent 3" xfId="33343" builtinId="38" hidden="1"/>
    <cellStyle name="20% — akcent 3" xfId="33384" builtinId="38" hidden="1"/>
    <cellStyle name="20% — akcent 3" xfId="33423" builtinId="38" hidden="1"/>
    <cellStyle name="20% — akcent 3" xfId="33462" builtinId="38" hidden="1"/>
    <cellStyle name="20% — akcent 3" xfId="33501" builtinId="38" hidden="1"/>
    <cellStyle name="20% — akcent 3" xfId="33541" builtinId="38" hidden="1"/>
    <cellStyle name="20% — akcent 3" xfId="33580" builtinId="38" hidden="1"/>
    <cellStyle name="20% — akcent 3" xfId="33621" builtinId="38" hidden="1"/>
    <cellStyle name="20% — akcent 3" xfId="33660" builtinId="38" hidden="1"/>
    <cellStyle name="20% — akcent 3" xfId="33699" builtinId="38" hidden="1"/>
    <cellStyle name="20% — akcent 3" xfId="33738" builtinId="38" hidden="1"/>
    <cellStyle name="20% — akcent 3" xfId="33778" builtinId="38" hidden="1"/>
    <cellStyle name="20% — akcent 3" xfId="33818" builtinId="38" hidden="1"/>
    <cellStyle name="20% — akcent 3" xfId="33857" builtinId="38" hidden="1"/>
    <cellStyle name="20% — akcent 3" xfId="33897" builtinId="38" hidden="1"/>
    <cellStyle name="20% — akcent 3" xfId="33936" builtinId="38" hidden="1"/>
    <cellStyle name="20% — akcent 3" xfId="33976" builtinId="38" hidden="1"/>
    <cellStyle name="20% — akcent 3" xfId="34015" builtinId="38" hidden="1"/>
    <cellStyle name="20% — akcent 3" xfId="34054" builtinId="38" hidden="1"/>
    <cellStyle name="20% — akcent 3" xfId="32492" builtinId="38" hidden="1"/>
    <cellStyle name="20% — akcent 3" xfId="33327" builtinId="38" hidden="1"/>
    <cellStyle name="20% — akcent 3" xfId="34100" builtinId="38" hidden="1"/>
    <cellStyle name="20% — akcent 3" xfId="34139" builtinId="38" hidden="1"/>
    <cellStyle name="20% — akcent 3" xfId="34178" builtinId="38" hidden="1"/>
    <cellStyle name="20% — akcent 3" xfId="34217" builtinId="38" hidden="1"/>
    <cellStyle name="20% — akcent 3" xfId="34257" builtinId="38" hidden="1"/>
    <cellStyle name="20% — akcent 3" xfId="34296" builtinId="38" hidden="1"/>
    <cellStyle name="20% — akcent 3" xfId="34337" builtinId="38" hidden="1"/>
    <cellStyle name="20% — akcent 3" xfId="34376" builtinId="38" hidden="1"/>
    <cellStyle name="20% — akcent 3" xfId="34415" builtinId="38" hidden="1"/>
    <cellStyle name="20% — akcent 3" xfId="34454" builtinId="38" hidden="1"/>
    <cellStyle name="20% — akcent 3" xfId="34494" builtinId="38" hidden="1"/>
    <cellStyle name="20% — akcent 3" xfId="34534" builtinId="38" hidden="1"/>
    <cellStyle name="20% — akcent 3" xfId="34573" builtinId="38" hidden="1"/>
    <cellStyle name="20% — akcent 3" xfId="34613" builtinId="38" hidden="1"/>
    <cellStyle name="20% — akcent 3" xfId="34652" builtinId="38" hidden="1"/>
    <cellStyle name="20% — akcent 3" xfId="34692" builtinId="38" hidden="1"/>
    <cellStyle name="20% — akcent 3" xfId="34731" builtinId="38" hidden="1"/>
    <cellStyle name="20% — akcent 3" xfId="34770" builtinId="38" hidden="1"/>
    <cellStyle name="20% — akcent 3" xfId="29913" builtinId="38" hidden="1"/>
    <cellStyle name="20% — akcent 3" xfId="34811" builtinId="38" hidden="1"/>
    <cellStyle name="20% — akcent 3" xfId="34852" builtinId="38" hidden="1"/>
    <cellStyle name="20% — akcent 3" xfId="34891" builtinId="38" hidden="1"/>
    <cellStyle name="20% — akcent 3" xfId="34930" builtinId="38" hidden="1"/>
    <cellStyle name="20% — akcent 3" xfId="34969" builtinId="38" hidden="1"/>
    <cellStyle name="20% — akcent 3" xfId="35009" builtinId="38" hidden="1"/>
    <cellStyle name="20% — akcent 3" xfId="35048" builtinId="38" hidden="1"/>
    <cellStyle name="20% — akcent 3" xfId="35089" builtinId="38" hidden="1"/>
    <cellStyle name="20% — akcent 3" xfId="35128" builtinId="38" hidden="1"/>
    <cellStyle name="20% — akcent 3" xfId="35167" builtinId="38" hidden="1"/>
    <cellStyle name="20% — akcent 3" xfId="35206" builtinId="38" hidden="1"/>
    <cellStyle name="20% — akcent 3" xfId="35246" builtinId="38" hidden="1"/>
    <cellStyle name="20% — akcent 3" xfId="35286" builtinId="38" hidden="1"/>
    <cellStyle name="20% — akcent 3" xfId="35325" builtinId="38" hidden="1"/>
    <cellStyle name="20% — akcent 3" xfId="35365" builtinId="38" hidden="1"/>
    <cellStyle name="20% — akcent 3" xfId="35404" builtinId="38" hidden="1"/>
    <cellStyle name="20% — akcent 3" xfId="35444" builtinId="38" hidden="1"/>
    <cellStyle name="20% — akcent 3" xfId="35483" builtinId="38" hidden="1"/>
    <cellStyle name="20% — akcent 3" xfId="35522" builtinId="38" hidden="1"/>
    <cellStyle name="20% — akcent 3" xfId="35561" builtinId="38" hidden="1"/>
    <cellStyle name="20% — akcent 3" xfId="35720" builtinId="38" hidden="1"/>
    <cellStyle name="20% — akcent 3" xfId="35761" builtinId="38" hidden="1"/>
    <cellStyle name="20% — akcent 3" xfId="35800" builtinId="38" hidden="1"/>
    <cellStyle name="20% — akcent 3" xfId="35839" builtinId="38" hidden="1"/>
    <cellStyle name="20% — akcent 3" xfId="35878" builtinId="38" hidden="1"/>
    <cellStyle name="20% — akcent 3" xfId="35918" builtinId="38" hidden="1"/>
    <cellStyle name="20% — akcent 3" xfId="35957" builtinId="38" hidden="1"/>
    <cellStyle name="20% — akcent 3" xfId="35998" builtinId="38" hidden="1"/>
    <cellStyle name="20% — akcent 3" xfId="36037" builtinId="38" hidden="1"/>
    <cellStyle name="20% — akcent 3" xfId="36076" builtinId="38" hidden="1"/>
    <cellStyle name="20% — akcent 3" xfId="36115" builtinId="38" hidden="1"/>
    <cellStyle name="20% — akcent 3" xfId="36155" builtinId="38" hidden="1"/>
    <cellStyle name="20% — akcent 3" xfId="36195" builtinId="38" hidden="1"/>
    <cellStyle name="20% — akcent 3" xfId="36234" builtinId="38" hidden="1"/>
    <cellStyle name="20% — akcent 3" xfId="36274" builtinId="38" hidden="1"/>
    <cellStyle name="20% — akcent 3" xfId="36314" builtinId="38" hidden="1"/>
    <cellStyle name="20% — akcent 3" xfId="36354" builtinId="38" hidden="1"/>
    <cellStyle name="20% — akcent 3" xfId="36393" builtinId="38" hidden="1"/>
    <cellStyle name="20% — akcent 3" xfId="36432" builtinId="38" hidden="1"/>
    <cellStyle name="20% — akcent 3" xfId="35673" builtinId="38" hidden="1"/>
    <cellStyle name="20% — akcent 3" xfId="36465" builtinId="38" hidden="1"/>
    <cellStyle name="20% — akcent 3" xfId="36506" builtinId="38" hidden="1"/>
    <cellStyle name="20% — akcent 3" xfId="36545" builtinId="38" hidden="1"/>
    <cellStyle name="20% — akcent 3" xfId="36584" builtinId="38" hidden="1"/>
    <cellStyle name="20% — akcent 3" xfId="36623" builtinId="38" hidden="1"/>
    <cellStyle name="20% — akcent 3" xfId="36663" builtinId="38" hidden="1"/>
    <cellStyle name="20% — akcent 3" xfId="36702" builtinId="38" hidden="1"/>
    <cellStyle name="20% — akcent 3" xfId="36743" builtinId="38" hidden="1"/>
    <cellStyle name="20% — akcent 3" xfId="36782" builtinId="38" hidden="1"/>
    <cellStyle name="20% — akcent 3" xfId="36821" builtinId="38" hidden="1"/>
    <cellStyle name="20% — akcent 3" xfId="36860" builtinId="38" hidden="1"/>
    <cellStyle name="20% — akcent 3" xfId="36900" builtinId="38" hidden="1"/>
    <cellStyle name="20% — akcent 3" xfId="36940" builtinId="38" hidden="1"/>
    <cellStyle name="20% — akcent 3" xfId="36979" builtinId="38" hidden="1"/>
    <cellStyle name="20% — akcent 3" xfId="37019" builtinId="38" hidden="1"/>
    <cellStyle name="20% — akcent 3" xfId="37058" builtinId="38" hidden="1"/>
    <cellStyle name="20% — akcent 3" xfId="37098" builtinId="38" hidden="1"/>
    <cellStyle name="20% — akcent 3" xfId="37137" builtinId="38" hidden="1"/>
    <cellStyle name="20% — akcent 3" xfId="37176" builtinId="38" hidden="1"/>
    <cellStyle name="20% — akcent 3" xfId="35614" builtinId="38" hidden="1"/>
    <cellStyle name="20% — akcent 3" xfId="36449" builtinId="38" hidden="1"/>
    <cellStyle name="20% — akcent 3" xfId="37222" builtinId="38" hidden="1"/>
    <cellStyle name="20% — akcent 3" xfId="37261" builtinId="38" hidden="1"/>
    <cellStyle name="20% — akcent 3" xfId="37300" builtinId="38" hidden="1"/>
    <cellStyle name="20% — akcent 3" xfId="37339" builtinId="38" hidden="1"/>
    <cellStyle name="20% — akcent 3" xfId="37379" builtinId="38" hidden="1"/>
    <cellStyle name="20% — akcent 3" xfId="37418" builtinId="38" hidden="1"/>
    <cellStyle name="20% — akcent 3" xfId="37459" builtinId="38" hidden="1"/>
    <cellStyle name="20% — akcent 3" xfId="37498" builtinId="38" hidden="1"/>
    <cellStyle name="20% — akcent 3" xfId="37537" builtinId="38" hidden="1"/>
    <cellStyle name="20% — akcent 3" xfId="37576" builtinId="38" hidden="1"/>
    <cellStyle name="20% — akcent 3" xfId="37616" builtinId="38" hidden="1"/>
    <cellStyle name="20% — akcent 3" xfId="37656" builtinId="38" hidden="1"/>
    <cellStyle name="20% — akcent 3" xfId="37695" builtinId="38" hidden="1"/>
    <cellStyle name="20% — akcent 3" xfId="37735" builtinId="38" hidden="1"/>
    <cellStyle name="20% — akcent 3" xfId="37774" builtinId="38" hidden="1"/>
    <cellStyle name="20% — akcent 3" xfId="37814" builtinId="38" hidden="1"/>
    <cellStyle name="20% — akcent 3" xfId="37853" builtinId="38" hidden="1"/>
    <cellStyle name="20% — akcent 3" xfId="37892" builtinId="38" hidden="1"/>
    <cellStyle name="20% — akcent 3" xfId="37931" builtinId="38" hidden="1"/>
    <cellStyle name="20% — akcent 3" xfId="37971" builtinId="38" hidden="1"/>
    <cellStyle name="20% — akcent 3" xfId="38012" builtinId="38" hidden="1"/>
    <cellStyle name="20% — akcent 3" xfId="38051" builtinId="38" hidden="1"/>
    <cellStyle name="20% — akcent 3" xfId="38090" builtinId="38" hidden="1"/>
    <cellStyle name="20% — akcent 3" xfId="38129" builtinId="38" hidden="1"/>
    <cellStyle name="20% — akcent 3" xfId="38169" builtinId="38" hidden="1"/>
    <cellStyle name="20% — akcent 3" xfId="38208" builtinId="38" hidden="1"/>
    <cellStyle name="20% — akcent 3" xfId="38249" builtinId="38" hidden="1"/>
    <cellStyle name="20% — akcent 3" xfId="38288" builtinId="38" hidden="1"/>
    <cellStyle name="20% — akcent 3" xfId="38327" builtinId="38" hidden="1"/>
    <cellStyle name="20% — akcent 3" xfId="38366" builtinId="38" hidden="1"/>
    <cellStyle name="20% — akcent 3" xfId="38406" builtinId="38" hidden="1"/>
    <cellStyle name="20% — akcent 3" xfId="38446" builtinId="38" hidden="1"/>
    <cellStyle name="20% — akcent 3" xfId="38485" builtinId="38" hidden="1"/>
    <cellStyle name="20% — akcent 3" xfId="38525" builtinId="38" hidden="1"/>
    <cellStyle name="20% — akcent 3" xfId="38564" builtinId="38" hidden="1"/>
    <cellStyle name="20% — akcent 3" xfId="38604" builtinId="38" hidden="1"/>
    <cellStyle name="20% — akcent 3" xfId="38643" builtinId="38" hidden="1"/>
    <cellStyle name="20% — akcent 3" xfId="38682" builtinId="38" hidden="1"/>
    <cellStyle name="20% — akcent 3" xfId="38721" builtinId="38" hidden="1"/>
    <cellStyle name="20% — akcent 3" xfId="38880" builtinId="38" hidden="1"/>
    <cellStyle name="20% — akcent 3" xfId="38921" builtinId="38" hidden="1"/>
    <cellStyle name="20% — akcent 3" xfId="38960" builtinId="38" hidden="1"/>
    <cellStyle name="20% — akcent 3" xfId="38999" builtinId="38" hidden="1"/>
    <cellStyle name="20% — akcent 3" xfId="39038" builtinId="38" hidden="1"/>
    <cellStyle name="20% — akcent 3" xfId="39078" builtinId="38" hidden="1"/>
    <cellStyle name="20% — akcent 3" xfId="39117" builtinId="38" hidden="1"/>
    <cellStyle name="20% — akcent 3" xfId="39158" builtinId="38" hidden="1"/>
    <cellStyle name="20% — akcent 3" xfId="39197" builtinId="38" hidden="1"/>
    <cellStyle name="20% — akcent 3" xfId="39236" builtinId="38" hidden="1"/>
    <cellStyle name="20% — akcent 3" xfId="39275" builtinId="38" hidden="1"/>
    <cellStyle name="20% — akcent 3" xfId="39315" builtinId="38" hidden="1"/>
    <cellStyle name="20% — akcent 3" xfId="39355" builtinId="38" hidden="1"/>
    <cellStyle name="20% — akcent 3" xfId="39394" builtinId="38" hidden="1"/>
    <cellStyle name="20% — akcent 3" xfId="39434" builtinId="38" hidden="1"/>
    <cellStyle name="20% — akcent 3" xfId="39474" builtinId="38" hidden="1"/>
    <cellStyle name="20% — akcent 3" xfId="39514" builtinId="38" hidden="1"/>
    <cellStyle name="20% — akcent 3" xfId="39553" builtinId="38" hidden="1"/>
    <cellStyle name="20% — akcent 3" xfId="39592" builtinId="38" hidden="1"/>
    <cellStyle name="20% — akcent 3" xfId="38833" builtinId="38" hidden="1"/>
    <cellStyle name="20% — akcent 3" xfId="39625" builtinId="38" hidden="1"/>
    <cellStyle name="20% — akcent 3" xfId="39666" builtinId="38" hidden="1"/>
    <cellStyle name="20% — akcent 3" xfId="39705" builtinId="38" hidden="1"/>
    <cellStyle name="20% — akcent 3" xfId="39744" builtinId="38" hidden="1"/>
    <cellStyle name="20% — akcent 3" xfId="39783" builtinId="38" hidden="1"/>
    <cellStyle name="20% — akcent 3" xfId="39823" builtinId="38" hidden="1"/>
    <cellStyle name="20% — akcent 3" xfId="39862" builtinId="38" hidden="1"/>
    <cellStyle name="20% — akcent 3" xfId="39903" builtinId="38" hidden="1"/>
    <cellStyle name="20% — akcent 3" xfId="39942" builtinId="38" hidden="1"/>
    <cellStyle name="20% — akcent 3" xfId="39981" builtinId="38" hidden="1"/>
    <cellStyle name="20% — akcent 3" xfId="40020" builtinId="38" hidden="1"/>
    <cellStyle name="20% — akcent 3" xfId="40060" builtinId="38" hidden="1"/>
    <cellStyle name="20% — akcent 3" xfId="40100" builtinId="38" hidden="1"/>
    <cellStyle name="20% — akcent 3" xfId="40139" builtinId="38" hidden="1"/>
    <cellStyle name="20% — akcent 3" xfId="40179" builtinId="38" hidden="1"/>
    <cellStyle name="20% — akcent 3" xfId="40218" builtinId="38" hidden="1"/>
    <cellStyle name="20% — akcent 3" xfId="40258" builtinId="38" hidden="1"/>
    <cellStyle name="20% — akcent 3" xfId="40297" builtinId="38" hidden="1"/>
    <cellStyle name="20% — akcent 3" xfId="40336" builtinId="38" hidden="1"/>
    <cellStyle name="20% — akcent 3" xfId="38774" builtinId="38" hidden="1"/>
    <cellStyle name="20% — akcent 3" xfId="39609" builtinId="38" hidden="1"/>
    <cellStyle name="20% — akcent 3" xfId="40382" builtinId="38" hidden="1"/>
    <cellStyle name="20% — akcent 3" xfId="40421" builtinId="38" hidden="1"/>
    <cellStyle name="20% — akcent 3" xfId="40460" builtinId="38" hidden="1"/>
    <cellStyle name="20% — akcent 3" xfId="40499" builtinId="38" hidden="1"/>
    <cellStyle name="20% — akcent 3" xfId="40539" builtinId="38" hidden="1"/>
    <cellStyle name="20% — akcent 3" xfId="40578" builtinId="38" hidden="1"/>
    <cellStyle name="20% — akcent 3" xfId="40619" builtinId="38" hidden="1"/>
    <cellStyle name="20% — akcent 3" xfId="40658" builtinId="38" hidden="1"/>
    <cellStyle name="20% — akcent 3" xfId="40697" builtinId="38" hidden="1"/>
    <cellStyle name="20% — akcent 3" xfId="40736" builtinId="38" hidden="1"/>
    <cellStyle name="20% — akcent 3" xfId="40776" builtinId="38" hidden="1"/>
    <cellStyle name="20% — akcent 3" xfId="40816" builtinId="38" hidden="1"/>
    <cellStyle name="20% — akcent 3" xfId="40855" builtinId="38" hidden="1"/>
    <cellStyle name="20% — akcent 3" xfId="40895" builtinId="38" hidden="1"/>
    <cellStyle name="20% — akcent 3" xfId="40934" builtinId="38" hidden="1"/>
    <cellStyle name="20% — akcent 3" xfId="40974" builtinId="38" hidden="1"/>
    <cellStyle name="20% — akcent 3" xfId="41013" builtinId="38" hidden="1"/>
    <cellStyle name="20% — akcent 3" xfId="41052" builtinId="38" hidden="1"/>
    <cellStyle name="20% — akcent 3" xfId="41112" builtinId="38" hidden="1"/>
    <cellStyle name="20% — akcent 3" xfId="41170" builtinId="38" hidden="1"/>
    <cellStyle name="20% — akcent 3" xfId="41211" builtinId="38" hidden="1"/>
    <cellStyle name="20% — akcent 3" xfId="41250" builtinId="38" hidden="1"/>
    <cellStyle name="20% — akcent 3" xfId="41289" builtinId="38" hidden="1"/>
    <cellStyle name="20% — akcent 3" xfId="41328" builtinId="38" hidden="1"/>
    <cellStyle name="20% — akcent 3" xfId="41368" builtinId="38" hidden="1"/>
    <cellStyle name="20% — akcent 3" xfId="41407" builtinId="38" hidden="1"/>
    <cellStyle name="20% — akcent 3" xfId="41448" builtinId="38" hidden="1"/>
    <cellStyle name="20% — akcent 3" xfId="41487" builtinId="38" hidden="1"/>
    <cellStyle name="20% — akcent 3" xfId="41526" builtinId="38" hidden="1"/>
    <cellStyle name="20% — akcent 3" xfId="41565" builtinId="38" hidden="1"/>
    <cellStyle name="20% — akcent 3" xfId="41605" builtinId="38" hidden="1"/>
    <cellStyle name="20% — akcent 3" xfId="41645" builtinId="38" hidden="1"/>
    <cellStyle name="20% — akcent 3" xfId="41684" builtinId="38" hidden="1"/>
    <cellStyle name="20% — akcent 3" xfId="41724" builtinId="38" hidden="1"/>
    <cellStyle name="20% — akcent 3" xfId="41763" builtinId="38" hidden="1"/>
    <cellStyle name="20% — akcent 3" xfId="41803" builtinId="38" hidden="1"/>
    <cellStyle name="20% — akcent 3" xfId="41842" builtinId="38" hidden="1"/>
    <cellStyle name="20% — akcent 3" xfId="41881" builtinId="38" hidden="1"/>
    <cellStyle name="20% — akcent 3" xfId="41133" builtinId="38" hidden="1"/>
    <cellStyle name="20% — akcent 3" xfId="41921" builtinId="38" hidden="1"/>
    <cellStyle name="20% — akcent 3" xfId="41962" builtinId="38" hidden="1"/>
    <cellStyle name="20% — akcent 3" xfId="42001" builtinId="38" hidden="1"/>
    <cellStyle name="20% — akcent 3" xfId="42040" builtinId="38" hidden="1"/>
    <cellStyle name="20% — akcent 3" xfId="42079" builtinId="38" hidden="1"/>
    <cellStyle name="20% — akcent 3" xfId="42119" builtinId="38" hidden="1"/>
    <cellStyle name="20% — akcent 3" xfId="42158" builtinId="38" hidden="1"/>
    <cellStyle name="20% — akcent 3" xfId="42199" builtinId="38" hidden="1"/>
    <cellStyle name="20% — akcent 3" xfId="42238" builtinId="38" hidden="1"/>
    <cellStyle name="20% — akcent 3" xfId="42277" builtinId="38" hidden="1"/>
    <cellStyle name="20% — akcent 3" xfId="42316" builtinId="38" hidden="1"/>
    <cellStyle name="20% — akcent 3" xfId="42356" builtinId="38" hidden="1"/>
    <cellStyle name="20% — akcent 3" xfId="42396" builtinId="38" hidden="1"/>
    <cellStyle name="20% — akcent 3" xfId="42435" builtinId="38" hidden="1"/>
    <cellStyle name="20% — akcent 3" xfId="42475" builtinId="38" hidden="1"/>
    <cellStyle name="20% — akcent 3" xfId="42514" builtinId="38" hidden="1"/>
    <cellStyle name="20% — akcent 3" xfId="42554" builtinId="38" hidden="1"/>
    <cellStyle name="20% — akcent 3" xfId="42593" builtinId="38" hidden="1"/>
    <cellStyle name="20% — akcent 3" xfId="42632" builtinId="38" hidden="1"/>
    <cellStyle name="20% — akcent 3" xfId="42696" builtinId="38" hidden="1"/>
    <cellStyle name="20% — akcent 3" xfId="42750" builtinId="38" hidden="1"/>
    <cellStyle name="20% — akcent 3" xfId="42791" builtinId="38" hidden="1"/>
    <cellStyle name="20% — akcent 3" xfId="42830" builtinId="38" hidden="1"/>
    <cellStyle name="20% — akcent 3" xfId="42869" builtinId="38" hidden="1"/>
    <cellStyle name="20% — akcent 3" xfId="42908" builtinId="38" hidden="1"/>
    <cellStyle name="20% — akcent 3" xfId="42948" builtinId="38" hidden="1"/>
    <cellStyle name="20% — akcent 3" xfId="42987" builtinId="38" hidden="1"/>
    <cellStyle name="20% — akcent 3" xfId="43028" builtinId="38" hidden="1"/>
    <cellStyle name="20% — akcent 3" xfId="43067" builtinId="38" hidden="1"/>
    <cellStyle name="20% — akcent 3" xfId="43106" builtinId="38" hidden="1"/>
    <cellStyle name="20% — akcent 3" xfId="43145" builtinId="38" hidden="1"/>
    <cellStyle name="20% — akcent 3" xfId="43185" builtinId="38" hidden="1"/>
    <cellStyle name="20% — akcent 3" xfId="43225" builtinId="38" hidden="1"/>
    <cellStyle name="20% — akcent 3" xfId="43264" builtinId="38" hidden="1"/>
    <cellStyle name="20% — akcent 3" xfId="43304" builtinId="38" hidden="1"/>
    <cellStyle name="20% — akcent 3" xfId="43343" builtinId="38" hidden="1"/>
    <cellStyle name="20% — akcent 3" xfId="43383" builtinId="38" hidden="1"/>
    <cellStyle name="20% — akcent 3" xfId="43422" builtinId="38" hidden="1"/>
    <cellStyle name="20% — akcent 3" xfId="43461" builtinId="38" hidden="1"/>
    <cellStyle name="20% — akcent 3" xfId="42718" builtinId="38" hidden="1"/>
    <cellStyle name="20% — akcent 3" xfId="43501" builtinId="38" hidden="1"/>
    <cellStyle name="20% — akcent 3" xfId="43542" builtinId="38" hidden="1"/>
    <cellStyle name="20% — akcent 3" xfId="43581" builtinId="38" hidden="1"/>
    <cellStyle name="20% — akcent 3" xfId="43620" builtinId="38" hidden="1"/>
    <cellStyle name="20% — akcent 3" xfId="43659" builtinId="38" hidden="1"/>
    <cellStyle name="20% — akcent 3" xfId="43699" builtinId="38" hidden="1"/>
    <cellStyle name="20% — akcent 3" xfId="43738" builtinId="38" hidden="1"/>
    <cellStyle name="20% — akcent 3" xfId="43779" builtinId="38" hidden="1"/>
    <cellStyle name="20% — akcent 3" xfId="43818" builtinId="38" hidden="1"/>
    <cellStyle name="20% — akcent 3" xfId="43857" builtinId="38" hidden="1"/>
    <cellStyle name="20% — akcent 3" xfId="43896" builtinId="38" hidden="1"/>
    <cellStyle name="20% — akcent 3" xfId="43936" builtinId="38" hidden="1"/>
    <cellStyle name="20% — akcent 3" xfId="43976" builtinId="38" hidden="1"/>
    <cellStyle name="20% — akcent 3" xfId="44015" builtinId="38" hidden="1"/>
    <cellStyle name="20% — akcent 3" xfId="44055" builtinId="38" hidden="1"/>
    <cellStyle name="20% — akcent 3" xfId="44094" builtinId="38" hidden="1"/>
    <cellStyle name="20% — akcent 3" xfId="44134" builtinId="38" hidden="1"/>
    <cellStyle name="20% — akcent 3" xfId="44173" builtinId="38" hidden="1"/>
    <cellStyle name="20% — akcent 3" xfId="44212" builtinId="38" hidden="1"/>
    <cellStyle name="20% — akcent 3" xfId="44276" builtinId="38" hidden="1"/>
    <cellStyle name="20% — akcent 3" xfId="44330" builtinId="38" hidden="1"/>
    <cellStyle name="20% — akcent 3" xfId="44371" builtinId="38" hidden="1"/>
    <cellStyle name="20% — akcent 3" xfId="44410" builtinId="38" hidden="1"/>
    <cellStyle name="20% — akcent 3" xfId="44449" builtinId="38" hidden="1"/>
    <cellStyle name="20% — akcent 3" xfId="44488" builtinId="38" hidden="1"/>
    <cellStyle name="20% — akcent 3" xfId="44528" builtinId="38" hidden="1"/>
    <cellStyle name="20% — akcent 3" xfId="44567" builtinId="38" hidden="1"/>
    <cellStyle name="20% — akcent 3" xfId="44608" builtinId="38" hidden="1"/>
    <cellStyle name="20% — akcent 3" xfId="44647" builtinId="38" hidden="1"/>
    <cellStyle name="20% — akcent 3" xfId="44686" builtinId="38" hidden="1"/>
    <cellStyle name="20% — akcent 3" xfId="44725" builtinId="38" hidden="1"/>
    <cellStyle name="20% — akcent 3" xfId="44765" builtinId="38" hidden="1"/>
    <cellStyle name="20% — akcent 3" xfId="44805" builtinId="38" hidden="1"/>
    <cellStyle name="20% — akcent 3" xfId="44844" builtinId="38" hidden="1"/>
    <cellStyle name="20% — akcent 3" xfId="44884" builtinId="38" hidden="1"/>
    <cellStyle name="20% — akcent 3" xfId="44923" builtinId="38" hidden="1"/>
    <cellStyle name="20% — akcent 3" xfId="44963" builtinId="38" hidden="1"/>
    <cellStyle name="20% — akcent 3" xfId="45002" builtinId="38" hidden="1"/>
    <cellStyle name="20% — akcent 3" xfId="45041" builtinId="38" hidden="1"/>
    <cellStyle name="20% — akcent 3" xfId="44298" builtinId="38" hidden="1"/>
    <cellStyle name="20% — akcent 3" xfId="45081" builtinId="38" hidden="1"/>
    <cellStyle name="20% — akcent 3" xfId="45122" builtinId="38" hidden="1"/>
    <cellStyle name="20% — akcent 3" xfId="45161" builtinId="38" hidden="1"/>
    <cellStyle name="20% — akcent 3" xfId="45200" builtinId="38" hidden="1"/>
    <cellStyle name="20% — akcent 3" xfId="45239" builtinId="38" hidden="1"/>
    <cellStyle name="20% — akcent 3" xfId="45279" builtinId="38" hidden="1"/>
    <cellStyle name="20% — akcent 3" xfId="45318" builtinId="38" hidden="1"/>
    <cellStyle name="20% — akcent 3" xfId="45359" builtinId="38" hidden="1"/>
    <cellStyle name="20% — akcent 3" xfId="45398" builtinId="38" hidden="1"/>
    <cellStyle name="20% — akcent 3" xfId="45437" builtinId="38" hidden="1"/>
    <cellStyle name="20% — akcent 3" xfId="45476" builtinId="38" hidden="1"/>
    <cellStyle name="20% — akcent 3" xfId="45516" builtinId="38" hidden="1"/>
    <cellStyle name="20% — akcent 3" xfId="45556" builtinId="38" hidden="1"/>
    <cellStyle name="20% — akcent 3" xfId="45595" builtinId="38" hidden="1"/>
    <cellStyle name="20% — akcent 3" xfId="45635" builtinId="38" hidden="1"/>
    <cellStyle name="20% — akcent 3" xfId="45674" builtinId="38" hidden="1"/>
    <cellStyle name="20% — akcent 3" xfId="45714" builtinId="38" hidden="1"/>
    <cellStyle name="20% — akcent 3" xfId="45753" builtinId="38" hidden="1"/>
    <cellStyle name="20% — akcent 3" xfId="45792" builtinId="38" hidden="1"/>
    <cellStyle name="20% — akcent 4" xfId="96" builtinId="42" hidden="1"/>
    <cellStyle name="20% — akcent 4" xfId="135" builtinId="42" hidden="1"/>
    <cellStyle name="20% — akcent 4" xfId="174" builtinId="42" hidden="1"/>
    <cellStyle name="20% — akcent 4" xfId="213" builtinId="42" hidden="1"/>
    <cellStyle name="20% — akcent 4" xfId="253" builtinId="42" hidden="1"/>
    <cellStyle name="20% — akcent 4" xfId="292" builtinId="42" hidden="1"/>
    <cellStyle name="20% — akcent 4" xfId="333" builtinId="42" hidden="1"/>
    <cellStyle name="20% — akcent 4" xfId="372" builtinId="42" hidden="1"/>
    <cellStyle name="20% — akcent 4" xfId="411" builtinId="42" hidden="1"/>
    <cellStyle name="20% — akcent 4" xfId="450" builtinId="42" hidden="1"/>
    <cellStyle name="20% — akcent 4" xfId="490" builtinId="42" hidden="1"/>
    <cellStyle name="20% — akcent 4" xfId="530" builtinId="42" hidden="1"/>
    <cellStyle name="20% — akcent 4" xfId="569" builtinId="42" hidden="1"/>
    <cellStyle name="20% — akcent 4" xfId="609" builtinId="42" hidden="1"/>
    <cellStyle name="20% — akcent 4" xfId="648" builtinId="42" hidden="1"/>
    <cellStyle name="20% — akcent 4" xfId="688" builtinId="42" hidden="1"/>
    <cellStyle name="20% — akcent 4" xfId="727" builtinId="42" hidden="1"/>
    <cellStyle name="20% — akcent 4" xfId="766" builtinId="42" hidden="1"/>
    <cellStyle name="20% — akcent 4" xfId="805" builtinId="42" hidden="1"/>
    <cellStyle name="20% — akcent 4" xfId="964" builtinId="42" hidden="1"/>
    <cellStyle name="20% — akcent 4" xfId="1005" builtinId="42" hidden="1"/>
    <cellStyle name="20% — akcent 4" xfId="1044" builtinId="42" hidden="1"/>
    <cellStyle name="20% — akcent 4" xfId="1083" builtinId="42" hidden="1"/>
    <cellStyle name="20% — akcent 4" xfId="1122" builtinId="42" hidden="1"/>
    <cellStyle name="20% — akcent 4" xfId="1162" builtinId="42" hidden="1"/>
    <cellStyle name="20% — akcent 4" xfId="1201" builtinId="42" hidden="1"/>
    <cellStyle name="20% — akcent 4" xfId="1242" builtinId="42" hidden="1"/>
    <cellStyle name="20% — akcent 4" xfId="1281" builtinId="42" hidden="1"/>
    <cellStyle name="20% — akcent 4" xfId="1320" builtinId="42" hidden="1"/>
    <cellStyle name="20% — akcent 4" xfId="1359" builtinId="42" hidden="1"/>
    <cellStyle name="20% — akcent 4" xfId="1399" builtinId="42" hidden="1"/>
    <cellStyle name="20% — akcent 4" xfId="1439" builtinId="42" hidden="1"/>
    <cellStyle name="20% — akcent 4" xfId="1478" builtinId="42" hidden="1"/>
    <cellStyle name="20% — akcent 4" xfId="1518" builtinId="42" hidden="1"/>
    <cellStyle name="20% — akcent 4" xfId="1558" builtinId="42" hidden="1"/>
    <cellStyle name="20% — akcent 4" xfId="1598" builtinId="42" hidden="1"/>
    <cellStyle name="20% — akcent 4" xfId="1637" builtinId="42" hidden="1"/>
    <cellStyle name="20% — akcent 4" xfId="1676" builtinId="42" hidden="1"/>
    <cellStyle name="20% — akcent 4" xfId="911" builtinId="42" hidden="1"/>
    <cellStyle name="20% — akcent 4" xfId="1709" builtinId="42" hidden="1"/>
    <cellStyle name="20% — akcent 4" xfId="1750" builtinId="42" hidden="1"/>
    <cellStyle name="20% — akcent 4" xfId="1789" builtinId="42" hidden="1"/>
    <cellStyle name="20% — akcent 4" xfId="1828" builtinId="42" hidden="1"/>
    <cellStyle name="20% — akcent 4" xfId="1867" builtinId="42" hidden="1"/>
    <cellStyle name="20% — akcent 4" xfId="1907" builtinId="42" hidden="1"/>
    <cellStyle name="20% — akcent 4" xfId="1946" builtinId="42" hidden="1"/>
    <cellStyle name="20% — akcent 4" xfId="1987" builtinId="42" hidden="1"/>
    <cellStyle name="20% — akcent 4" xfId="2026" builtinId="42" hidden="1"/>
    <cellStyle name="20% — akcent 4" xfId="2065" builtinId="42" hidden="1"/>
    <cellStyle name="20% — akcent 4" xfId="2104" builtinId="42" hidden="1"/>
    <cellStyle name="20% — akcent 4" xfId="2144" builtinId="42" hidden="1"/>
    <cellStyle name="20% — akcent 4" xfId="2184" builtinId="42" hidden="1"/>
    <cellStyle name="20% — akcent 4" xfId="2223" builtinId="42" hidden="1"/>
    <cellStyle name="20% — akcent 4" xfId="2263" builtinId="42" hidden="1"/>
    <cellStyle name="20% — akcent 4" xfId="2302" builtinId="42" hidden="1"/>
    <cellStyle name="20% — akcent 4" xfId="2342" builtinId="42" hidden="1"/>
    <cellStyle name="20% — akcent 4" xfId="2381" builtinId="42" hidden="1"/>
    <cellStyle name="20% — akcent 4" xfId="2420" builtinId="42" hidden="1"/>
    <cellStyle name="20% — akcent 4" xfId="856" builtinId="42" hidden="1"/>
    <cellStyle name="20% — akcent 4" xfId="1529" builtinId="42" hidden="1"/>
    <cellStyle name="20% — akcent 4" xfId="2466" builtinId="42" hidden="1"/>
    <cellStyle name="20% — akcent 4" xfId="2505" builtinId="42" hidden="1"/>
    <cellStyle name="20% — akcent 4" xfId="2544" builtinId="42" hidden="1"/>
    <cellStyle name="20% — akcent 4" xfId="2583" builtinId="42" hidden="1"/>
    <cellStyle name="20% — akcent 4" xfId="2623" builtinId="42" hidden="1"/>
    <cellStyle name="20% — akcent 4" xfId="2662" builtinId="42" hidden="1"/>
    <cellStyle name="20% — akcent 4" xfId="2703" builtinId="42" hidden="1"/>
    <cellStyle name="20% — akcent 4" xfId="2742" builtinId="42" hidden="1"/>
    <cellStyle name="20% — akcent 4" xfId="2781" builtinId="42" hidden="1"/>
    <cellStyle name="20% — akcent 4" xfId="2820" builtinId="42" hidden="1"/>
    <cellStyle name="20% — akcent 4" xfId="2860" builtinId="42" hidden="1"/>
    <cellStyle name="20% — akcent 4" xfId="2900" builtinId="42" hidden="1"/>
    <cellStyle name="20% — akcent 4" xfId="2939" builtinId="42" hidden="1"/>
    <cellStyle name="20% — akcent 4" xfId="2979" builtinId="42" hidden="1"/>
    <cellStyle name="20% — akcent 4" xfId="3018" builtinId="42" hidden="1"/>
    <cellStyle name="20% — akcent 4" xfId="3058" builtinId="42" hidden="1"/>
    <cellStyle name="20% — akcent 4" xfId="3097" builtinId="42" hidden="1"/>
    <cellStyle name="20% — akcent 4" xfId="3136" builtinId="42" hidden="1"/>
    <cellStyle name="20% — akcent 4" xfId="3175" builtinId="42" hidden="1"/>
    <cellStyle name="20% — akcent 4" xfId="3368" builtinId="42" hidden="1"/>
    <cellStyle name="20% — akcent 4" xfId="3413" builtinId="42" hidden="1"/>
    <cellStyle name="20% — akcent 4" xfId="3452" builtinId="42" hidden="1"/>
    <cellStyle name="20% — akcent 4" xfId="3491" builtinId="42" hidden="1"/>
    <cellStyle name="20% — akcent 4" xfId="3530" builtinId="42" hidden="1"/>
    <cellStyle name="20% — akcent 4" xfId="3570" builtinId="42" hidden="1"/>
    <cellStyle name="20% — akcent 4" xfId="3609" builtinId="42" hidden="1"/>
    <cellStyle name="20% — akcent 4" xfId="3650" builtinId="42" hidden="1"/>
    <cellStyle name="20% — akcent 4" xfId="3689" builtinId="42" hidden="1"/>
    <cellStyle name="20% — akcent 4" xfId="3728" builtinId="42" hidden="1"/>
    <cellStyle name="20% — akcent 4" xfId="3767" builtinId="42" hidden="1"/>
    <cellStyle name="20% — akcent 4" xfId="3811" builtinId="42" hidden="1"/>
    <cellStyle name="20% — akcent 4" xfId="3851" builtinId="42" hidden="1"/>
    <cellStyle name="20% — akcent 4" xfId="3890" builtinId="42" hidden="1"/>
    <cellStyle name="20% — akcent 4" xfId="3930" builtinId="42" hidden="1"/>
    <cellStyle name="20% — akcent 4" xfId="3970" builtinId="42" hidden="1"/>
    <cellStyle name="20% — akcent 4" xfId="4010" builtinId="42" hidden="1"/>
    <cellStyle name="20% — akcent 4" xfId="4049" builtinId="42" hidden="1"/>
    <cellStyle name="20% — akcent 4" xfId="4088" builtinId="42" hidden="1"/>
    <cellStyle name="20% — akcent 4" xfId="4145" builtinId="42" hidden="1"/>
    <cellStyle name="20% — akcent 4" xfId="4304" builtinId="42" hidden="1"/>
    <cellStyle name="20% — akcent 4" xfId="4349" builtinId="42" hidden="1"/>
    <cellStyle name="20% — akcent 4" xfId="4388" builtinId="42" hidden="1"/>
    <cellStyle name="20% — akcent 4" xfId="4427" builtinId="42" hidden="1"/>
    <cellStyle name="20% — akcent 4" xfId="4466" builtinId="42" hidden="1"/>
    <cellStyle name="20% — akcent 4" xfId="4506" builtinId="42" hidden="1"/>
    <cellStyle name="20% — akcent 4" xfId="4545" builtinId="42" hidden="1"/>
    <cellStyle name="20% — akcent 4" xfId="4586" builtinId="42" hidden="1"/>
    <cellStyle name="20% — akcent 4" xfId="4625" builtinId="42" hidden="1"/>
    <cellStyle name="20% — akcent 4" xfId="4664" builtinId="42" hidden="1"/>
    <cellStyle name="20% — akcent 4" xfId="4703" builtinId="42" hidden="1"/>
    <cellStyle name="20% — akcent 4" xfId="4747" builtinId="42" hidden="1"/>
    <cellStyle name="20% — akcent 4" xfId="4787" builtinId="42" hidden="1"/>
    <cellStyle name="20% — akcent 4" xfId="4826" builtinId="42" hidden="1"/>
    <cellStyle name="20% — akcent 4" xfId="4866" builtinId="42" hidden="1"/>
    <cellStyle name="20% — akcent 4" xfId="4906" builtinId="42" hidden="1"/>
    <cellStyle name="20% — akcent 4" xfId="4946" builtinId="42" hidden="1"/>
    <cellStyle name="20% — akcent 4" xfId="4985" builtinId="42" hidden="1"/>
    <cellStyle name="20% — akcent 4" xfId="5024" builtinId="42" hidden="1"/>
    <cellStyle name="20% — akcent 4" xfId="4251" builtinId="42" hidden="1"/>
    <cellStyle name="20% — akcent 4" xfId="5057" builtinId="42" hidden="1"/>
    <cellStyle name="20% — akcent 4" xfId="5098" builtinId="42" hidden="1"/>
    <cellStyle name="20% — akcent 4" xfId="5137" builtinId="42" hidden="1"/>
    <cellStyle name="20% — akcent 4" xfId="5176" builtinId="42" hidden="1"/>
    <cellStyle name="20% — akcent 4" xfId="5215" builtinId="42" hidden="1"/>
    <cellStyle name="20% — akcent 4" xfId="5255" builtinId="42" hidden="1"/>
    <cellStyle name="20% — akcent 4" xfId="5294" builtinId="42" hidden="1"/>
    <cellStyle name="20% — akcent 4" xfId="5335" builtinId="42" hidden="1"/>
    <cellStyle name="20% — akcent 4" xfId="5374" builtinId="42" hidden="1"/>
    <cellStyle name="20% — akcent 4" xfId="5413" builtinId="42" hidden="1"/>
    <cellStyle name="20% — akcent 4" xfId="5452" builtinId="42" hidden="1"/>
    <cellStyle name="20% — akcent 4" xfId="5492" builtinId="42" hidden="1"/>
    <cellStyle name="20% — akcent 4" xfId="5532" builtinId="42" hidden="1"/>
    <cellStyle name="20% — akcent 4" xfId="5571" builtinId="42" hidden="1"/>
    <cellStyle name="20% — akcent 4" xfId="5611" builtinId="42" hidden="1"/>
    <cellStyle name="20% — akcent 4" xfId="5650" builtinId="42" hidden="1"/>
    <cellStyle name="20% — akcent 4" xfId="5690" builtinId="42" hidden="1"/>
    <cellStyle name="20% — akcent 4" xfId="5729" builtinId="42" hidden="1"/>
    <cellStyle name="20% — akcent 4" xfId="5768" builtinId="42" hidden="1"/>
    <cellStyle name="20% — akcent 4" xfId="4196" builtinId="42" hidden="1"/>
    <cellStyle name="20% — akcent 4" xfId="4877" builtinId="42" hidden="1"/>
    <cellStyle name="20% — akcent 4" xfId="5814" builtinId="42" hidden="1"/>
    <cellStyle name="20% — akcent 4" xfId="5853" builtinId="42" hidden="1"/>
    <cellStyle name="20% — akcent 4" xfId="5892" builtinId="42" hidden="1"/>
    <cellStyle name="20% — akcent 4" xfId="5931" builtinId="42" hidden="1"/>
    <cellStyle name="20% — akcent 4" xfId="5971" builtinId="42" hidden="1"/>
    <cellStyle name="20% — akcent 4" xfId="6010" builtinId="42" hidden="1"/>
    <cellStyle name="20% — akcent 4" xfId="6051" builtinId="42" hidden="1"/>
    <cellStyle name="20% — akcent 4" xfId="6090" builtinId="42" hidden="1"/>
    <cellStyle name="20% — akcent 4" xfId="6129" builtinId="42" hidden="1"/>
    <cellStyle name="20% — akcent 4" xfId="6168" builtinId="42" hidden="1"/>
    <cellStyle name="20% — akcent 4" xfId="6208" builtinId="42" hidden="1"/>
    <cellStyle name="20% — akcent 4" xfId="6248" builtinId="42" hidden="1"/>
    <cellStyle name="20% — akcent 4" xfId="6287" builtinId="42" hidden="1"/>
    <cellStyle name="20% — akcent 4" xfId="6327" builtinId="42" hidden="1"/>
    <cellStyle name="20% — akcent 4" xfId="6366" builtinId="42" hidden="1"/>
    <cellStyle name="20% — akcent 4" xfId="6406" builtinId="42" hidden="1"/>
    <cellStyle name="20% — akcent 4" xfId="6445" builtinId="42" hidden="1"/>
    <cellStyle name="20% — akcent 4" xfId="6484" builtinId="42" hidden="1"/>
    <cellStyle name="20% — akcent 4" xfId="3315" builtinId="42" hidden="1"/>
    <cellStyle name="20% — akcent 4" xfId="6497" builtinId="42" hidden="1"/>
    <cellStyle name="20% — akcent 4" xfId="6540" builtinId="42" hidden="1"/>
    <cellStyle name="20% — akcent 4" xfId="6579" builtinId="42" hidden="1"/>
    <cellStyle name="20% — akcent 4" xfId="6618" builtinId="42" hidden="1"/>
    <cellStyle name="20% — akcent 4" xfId="6657" builtinId="42" hidden="1"/>
    <cellStyle name="20% — akcent 4" xfId="6697" builtinId="42" hidden="1"/>
    <cellStyle name="20% — akcent 4" xfId="6736" builtinId="42" hidden="1"/>
    <cellStyle name="20% — akcent 4" xfId="6777" builtinId="42" hidden="1"/>
    <cellStyle name="20% — akcent 4" xfId="6816" builtinId="42" hidden="1"/>
    <cellStyle name="20% — akcent 4" xfId="6855" builtinId="42" hidden="1"/>
    <cellStyle name="20% — akcent 4" xfId="6894" builtinId="42" hidden="1"/>
    <cellStyle name="20% — akcent 4" xfId="6936" builtinId="42" hidden="1"/>
    <cellStyle name="20% — akcent 4" xfId="6976" builtinId="42" hidden="1"/>
    <cellStyle name="20% — akcent 4" xfId="7015" builtinId="42" hidden="1"/>
    <cellStyle name="20% — akcent 4" xfId="7055" builtinId="42" hidden="1"/>
    <cellStyle name="20% — akcent 4" xfId="7095" builtinId="42" hidden="1"/>
    <cellStyle name="20% — akcent 4" xfId="7135" builtinId="42" hidden="1"/>
    <cellStyle name="20% — akcent 4" xfId="7174" builtinId="42" hidden="1"/>
    <cellStyle name="20% — akcent 4" xfId="7213" builtinId="42" hidden="1"/>
    <cellStyle name="20% — akcent 4" xfId="7263" builtinId="42" hidden="1"/>
    <cellStyle name="20% — akcent 4" xfId="7422" builtinId="42" hidden="1"/>
    <cellStyle name="20% — akcent 4" xfId="7465" builtinId="42" hidden="1"/>
    <cellStyle name="20% — akcent 4" xfId="7504" builtinId="42" hidden="1"/>
    <cellStyle name="20% — akcent 4" xfId="7543" builtinId="42" hidden="1"/>
    <cellStyle name="20% — akcent 4" xfId="7582" builtinId="42" hidden="1"/>
    <cellStyle name="20% — akcent 4" xfId="7622" builtinId="42" hidden="1"/>
    <cellStyle name="20% — akcent 4" xfId="7661" builtinId="42" hidden="1"/>
    <cellStyle name="20% — akcent 4" xfId="7702" builtinId="42" hidden="1"/>
    <cellStyle name="20% — akcent 4" xfId="7741" builtinId="42" hidden="1"/>
    <cellStyle name="20% — akcent 4" xfId="7780" builtinId="42" hidden="1"/>
    <cellStyle name="20% — akcent 4" xfId="7819" builtinId="42" hidden="1"/>
    <cellStyle name="20% — akcent 4" xfId="7861" builtinId="42" hidden="1"/>
    <cellStyle name="20% — akcent 4" xfId="7901" builtinId="42" hidden="1"/>
    <cellStyle name="20% — akcent 4" xfId="7940" builtinId="42" hidden="1"/>
    <cellStyle name="20% — akcent 4" xfId="7980" builtinId="42" hidden="1"/>
    <cellStyle name="20% — akcent 4" xfId="8020" builtinId="42" hidden="1"/>
    <cellStyle name="20% — akcent 4" xfId="8060" builtinId="42" hidden="1"/>
    <cellStyle name="20% — akcent 4" xfId="8099" builtinId="42" hidden="1"/>
    <cellStyle name="20% — akcent 4" xfId="8138" builtinId="42" hidden="1"/>
    <cellStyle name="20% — akcent 4" xfId="7369" builtinId="42" hidden="1"/>
    <cellStyle name="20% — akcent 4" xfId="8171" builtinId="42" hidden="1"/>
    <cellStyle name="20% — akcent 4" xfId="8212" builtinId="42" hidden="1"/>
    <cellStyle name="20% — akcent 4" xfId="8251" builtinId="42" hidden="1"/>
    <cellStyle name="20% — akcent 4" xfId="8290" builtinId="42" hidden="1"/>
    <cellStyle name="20% — akcent 4" xfId="8329" builtinId="42" hidden="1"/>
    <cellStyle name="20% — akcent 4" xfId="8369" builtinId="42" hidden="1"/>
    <cellStyle name="20% — akcent 4" xfId="8408" builtinId="42" hidden="1"/>
    <cellStyle name="20% — akcent 4" xfId="8449" builtinId="42" hidden="1"/>
    <cellStyle name="20% — akcent 4" xfId="8488" builtinId="42" hidden="1"/>
    <cellStyle name="20% — akcent 4" xfId="8527" builtinId="42" hidden="1"/>
    <cellStyle name="20% — akcent 4" xfId="8566" builtinId="42" hidden="1"/>
    <cellStyle name="20% — akcent 4" xfId="8606" builtinId="42" hidden="1"/>
    <cellStyle name="20% — akcent 4" xfId="8646" builtinId="42" hidden="1"/>
    <cellStyle name="20% — akcent 4" xfId="8685" builtinId="42" hidden="1"/>
    <cellStyle name="20% — akcent 4" xfId="8725" builtinId="42" hidden="1"/>
    <cellStyle name="20% — akcent 4" xfId="8764" builtinId="42" hidden="1"/>
    <cellStyle name="20% — akcent 4" xfId="8804" builtinId="42" hidden="1"/>
    <cellStyle name="20% — akcent 4" xfId="8843" builtinId="42" hidden="1"/>
    <cellStyle name="20% — akcent 4" xfId="8882" builtinId="42" hidden="1"/>
    <cellStyle name="20% — akcent 4" xfId="7314" builtinId="42" hidden="1"/>
    <cellStyle name="20% — akcent 4" xfId="7991" builtinId="42" hidden="1"/>
    <cellStyle name="20% — akcent 4" xfId="8928" builtinId="42" hidden="1"/>
    <cellStyle name="20% — akcent 4" xfId="8967" builtinId="42" hidden="1"/>
    <cellStyle name="20% — akcent 4" xfId="9006" builtinId="42" hidden="1"/>
    <cellStyle name="20% — akcent 4" xfId="9045" builtinId="42" hidden="1"/>
    <cellStyle name="20% — akcent 4" xfId="9085" builtinId="42" hidden="1"/>
    <cellStyle name="20% — akcent 4" xfId="9124" builtinId="42" hidden="1"/>
    <cellStyle name="20% — akcent 4" xfId="9165" builtinId="42" hidden="1"/>
    <cellStyle name="20% — akcent 4" xfId="9204" builtinId="42" hidden="1"/>
    <cellStyle name="20% — akcent 4" xfId="9243" builtinId="42" hidden="1"/>
    <cellStyle name="20% — akcent 4" xfId="9282" builtinId="42" hidden="1"/>
    <cellStyle name="20% — akcent 4" xfId="9322" builtinId="42" hidden="1"/>
    <cellStyle name="20% — akcent 4" xfId="9362" builtinId="42" hidden="1"/>
    <cellStyle name="20% — akcent 4" xfId="9401" builtinId="42" hidden="1"/>
    <cellStyle name="20% — akcent 4" xfId="9441" builtinId="42" hidden="1"/>
    <cellStyle name="20% — akcent 4" xfId="9480" builtinId="42" hidden="1"/>
    <cellStyle name="20% — akcent 4" xfId="9520" builtinId="42" hidden="1"/>
    <cellStyle name="20% — akcent 4" xfId="9559" builtinId="42" hidden="1"/>
    <cellStyle name="20% — akcent 4" xfId="9598" builtinId="42" hidden="1"/>
    <cellStyle name="20% — akcent 4" xfId="3287" builtinId="42" hidden="1"/>
    <cellStyle name="20% — akcent 4" xfId="9639" builtinId="42" hidden="1"/>
    <cellStyle name="20% — akcent 4" xfId="9680" builtinId="42" hidden="1"/>
    <cellStyle name="20% — akcent 4" xfId="9719" builtinId="42" hidden="1"/>
    <cellStyle name="20% — akcent 4" xfId="9758" builtinId="42" hidden="1"/>
    <cellStyle name="20% — akcent 4" xfId="9797" builtinId="42" hidden="1"/>
    <cellStyle name="20% — akcent 4" xfId="9837" builtinId="42" hidden="1"/>
    <cellStyle name="20% — akcent 4" xfId="9876" builtinId="42" hidden="1"/>
    <cellStyle name="20% — akcent 4" xfId="9917" builtinId="42" hidden="1"/>
    <cellStyle name="20% — akcent 4" xfId="9956" builtinId="42" hidden="1"/>
    <cellStyle name="20% — akcent 4" xfId="9995" builtinId="42" hidden="1"/>
    <cellStyle name="20% — akcent 4" xfId="10034" builtinId="42" hidden="1"/>
    <cellStyle name="20% — akcent 4" xfId="10074" builtinId="42" hidden="1"/>
    <cellStyle name="20% — akcent 4" xfId="10114" builtinId="42" hidden="1"/>
    <cellStyle name="20% — akcent 4" xfId="10153" builtinId="42" hidden="1"/>
    <cellStyle name="20% — akcent 4" xfId="10193" builtinId="42" hidden="1"/>
    <cellStyle name="20% — akcent 4" xfId="10232" builtinId="42" hidden="1"/>
    <cellStyle name="20% — akcent 4" xfId="10272" builtinId="42" hidden="1"/>
    <cellStyle name="20% — akcent 4" xfId="10311" builtinId="42" hidden="1"/>
    <cellStyle name="20% — akcent 4" xfId="10350" builtinId="42" hidden="1"/>
    <cellStyle name="20% — akcent 4" xfId="10389" builtinId="42" hidden="1"/>
    <cellStyle name="20% — akcent 4" xfId="10548" builtinId="42" hidden="1"/>
    <cellStyle name="20% — akcent 4" xfId="10589" builtinId="42" hidden="1"/>
    <cellStyle name="20% — akcent 4" xfId="10628" builtinId="42" hidden="1"/>
    <cellStyle name="20% — akcent 4" xfId="10667" builtinId="42" hidden="1"/>
    <cellStyle name="20% — akcent 4" xfId="10706" builtinId="42" hidden="1"/>
    <cellStyle name="20% — akcent 4" xfId="10746" builtinId="42" hidden="1"/>
    <cellStyle name="20% — akcent 4" xfId="10785" builtinId="42" hidden="1"/>
    <cellStyle name="20% — akcent 4" xfId="10826" builtinId="42" hidden="1"/>
    <cellStyle name="20% — akcent 4" xfId="10865" builtinId="42" hidden="1"/>
    <cellStyle name="20% — akcent 4" xfId="10904" builtinId="42" hidden="1"/>
    <cellStyle name="20% — akcent 4" xfId="10943" builtinId="42" hidden="1"/>
    <cellStyle name="20% — akcent 4" xfId="10983" builtinId="42" hidden="1"/>
    <cellStyle name="20% — akcent 4" xfId="11023" builtinId="42" hidden="1"/>
    <cellStyle name="20% — akcent 4" xfId="11062" builtinId="42" hidden="1"/>
    <cellStyle name="20% — akcent 4" xfId="11102" builtinId="42" hidden="1"/>
    <cellStyle name="20% — akcent 4" xfId="11142" builtinId="42" hidden="1"/>
    <cellStyle name="20% — akcent 4" xfId="11182" builtinId="42" hidden="1"/>
    <cellStyle name="20% — akcent 4" xfId="11221" builtinId="42" hidden="1"/>
    <cellStyle name="20% — akcent 4" xfId="11260" builtinId="42" hidden="1"/>
    <cellStyle name="20% — akcent 4" xfId="10495" builtinId="42" hidden="1"/>
    <cellStyle name="20% — akcent 4" xfId="11293" builtinId="42" hidden="1"/>
    <cellStyle name="20% — akcent 4" xfId="11334" builtinId="42" hidden="1"/>
    <cellStyle name="20% — akcent 4" xfId="11373" builtinId="42" hidden="1"/>
    <cellStyle name="20% — akcent 4" xfId="11412" builtinId="42" hidden="1"/>
    <cellStyle name="20% — akcent 4" xfId="11451" builtinId="42" hidden="1"/>
    <cellStyle name="20% — akcent 4" xfId="11491" builtinId="42" hidden="1"/>
    <cellStyle name="20% — akcent 4" xfId="11530" builtinId="42" hidden="1"/>
    <cellStyle name="20% — akcent 4" xfId="11571" builtinId="42" hidden="1"/>
    <cellStyle name="20% — akcent 4" xfId="11610" builtinId="42" hidden="1"/>
    <cellStyle name="20% — akcent 4" xfId="11649" builtinId="42" hidden="1"/>
    <cellStyle name="20% — akcent 4" xfId="11688" builtinId="42" hidden="1"/>
    <cellStyle name="20% — akcent 4" xfId="11728" builtinId="42" hidden="1"/>
    <cellStyle name="20% — akcent 4" xfId="11768" builtinId="42" hidden="1"/>
    <cellStyle name="20% — akcent 4" xfId="11807" builtinId="42" hidden="1"/>
    <cellStyle name="20% — akcent 4" xfId="11847" builtinId="42" hidden="1"/>
    <cellStyle name="20% — akcent 4" xfId="11886" builtinId="42" hidden="1"/>
    <cellStyle name="20% — akcent 4" xfId="11926" builtinId="42" hidden="1"/>
    <cellStyle name="20% — akcent 4" xfId="11965" builtinId="42" hidden="1"/>
    <cellStyle name="20% — akcent 4" xfId="12004" builtinId="42" hidden="1"/>
    <cellStyle name="20% — akcent 4" xfId="10440" builtinId="42" hidden="1"/>
    <cellStyle name="20% — akcent 4" xfId="11113" builtinId="42" hidden="1"/>
    <cellStyle name="20% — akcent 4" xfId="12050" builtinId="42" hidden="1"/>
    <cellStyle name="20% — akcent 4" xfId="12089" builtinId="42" hidden="1"/>
    <cellStyle name="20% — akcent 4" xfId="12128" builtinId="42" hidden="1"/>
    <cellStyle name="20% — akcent 4" xfId="12167" builtinId="42" hidden="1"/>
    <cellStyle name="20% — akcent 4" xfId="12207" builtinId="42" hidden="1"/>
    <cellStyle name="20% — akcent 4" xfId="12246" builtinId="42" hidden="1"/>
    <cellStyle name="20% — akcent 4" xfId="12287" builtinId="42" hidden="1"/>
    <cellStyle name="20% — akcent 4" xfId="12326" builtinId="42" hidden="1"/>
    <cellStyle name="20% — akcent 4" xfId="12365" builtinId="42" hidden="1"/>
    <cellStyle name="20% — akcent 4" xfId="12404" builtinId="42" hidden="1"/>
    <cellStyle name="20% — akcent 4" xfId="12444" builtinId="42" hidden="1"/>
    <cellStyle name="20% — akcent 4" xfId="12484" builtinId="42" hidden="1"/>
    <cellStyle name="20% — akcent 4" xfId="12523" builtinId="42" hidden="1"/>
    <cellStyle name="20% — akcent 4" xfId="12563" builtinId="42" hidden="1"/>
    <cellStyle name="20% — akcent 4" xfId="12602" builtinId="42" hidden="1"/>
    <cellStyle name="20% — akcent 4" xfId="12642" builtinId="42" hidden="1"/>
    <cellStyle name="20% — akcent 4" xfId="12681" builtinId="42" hidden="1"/>
    <cellStyle name="20% — akcent 4" xfId="12720" builtinId="42" hidden="1"/>
    <cellStyle name="20% — akcent 4" xfId="12759" builtinId="42" hidden="1"/>
    <cellStyle name="20% — akcent 4" xfId="12799" builtinId="42" hidden="1"/>
    <cellStyle name="20% — akcent 4" xfId="12840" builtinId="42" hidden="1"/>
    <cellStyle name="20% — akcent 4" xfId="12879" builtinId="42" hidden="1"/>
    <cellStyle name="20% — akcent 4" xfId="12918" builtinId="42" hidden="1"/>
    <cellStyle name="20% — akcent 4" xfId="12957" builtinId="42" hidden="1"/>
    <cellStyle name="20% — akcent 4" xfId="12997" builtinId="42" hidden="1"/>
    <cellStyle name="20% — akcent 4" xfId="13036" builtinId="42" hidden="1"/>
    <cellStyle name="20% — akcent 4" xfId="13077" builtinId="42" hidden="1"/>
    <cellStyle name="20% — akcent 4" xfId="13116" builtinId="42" hidden="1"/>
    <cellStyle name="20% — akcent 4" xfId="13155" builtinId="42" hidden="1"/>
    <cellStyle name="20% — akcent 4" xfId="13194" builtinId="42" hidden="1"/>
    <cellStyle name="20% — akcent 4" xfId="13234" builtinId="42" hidden="1"/>
    <cellStyle name="20% — akcent 4" xfId="13274" builtinId="42" hidden="1"/>
    <cellStyle name="20% — akcent 4" xfId="13313" builtinId="42" hidden="1"/>
    <cellStyle name="20% — akcent 4" xfId="13353" builtinId="42" hidden="1"/>
    <cellStyle name="20% — akcent 4" xfId="13392" builtinId="42" hidden="1"/>
    <cellStyle name="20% — akcent 4" xfId="13432" builtinId="42" hidden="1"/>
    <cellStyle name="20% — akcent 4" xfId="13471" builtinId="42" hidden="1"/>
    <cellStyle name="20% — akcent 4" xfId="13510" builtinId="42" hidden="1"/>
    <cellStyle name="20% — akcent 4" xfId="13549" builtinId="42" hidden="1"/>
    <cellStyle name="20% — akcent 4" xfId="13708" builtinId="42" hidden="1"/>
    <cellStyle name="20% — akcent 4" xfId="13749" builtinId="42" hidden="1"/>
    <cellStyle name="20% — akcent 4" xfId="13788" builtinId="42" hidden="1"/>
    <cellStyle name="20% — akcent 4" xfId="13827" builtinId="42" hidden="1"/>
    <cellStyle name="20% — akcent 4" xfId="13866" builtinId="42" hidden="1"/>
    <cellStyle name="20% — akcent 4" xfId="13906" builtinId="42" hidden="1"/>
    <cellStyle name="20% — akcent 4" xfId="13945" builtinId="42" hidden="1"/>
    <cellStyle name="20% — akcent 4" xfId="13986" builtinId="42" hidden="1"/>
    <cellStyle name="20% — akcent 4" xfId="14025" builtinId="42" hidden="1"/>
    <cellStyle name="20% — akcent 4" xfId="14064" builtinId="42" hidden="1"/>
    <cellStyle name="20% — akcent 4" xfId="14103" builtinId="42" hidden="1"/>
    <cellStyle name="20% — akcent 4" xfId="14143" builtinId="42" hidden="1"/>
    <cellStyle name="20% — akcent 4" xfId="14183" builtinId="42" hidden="1"/>
    <cellStyle name="20% — akcent 4" xfId="14222" builtinId="42" hidden="1"/>
    <cellStyle name="20% — akcent 4" xfId="14262" builtinId="42" hidden="1"/>
    <cellStyle name="20% — akcent 4" xfId="14302" builtinId="42" hidden="1"/>
    <cellStyle name="20% — akcent 4" xfId="14342" builtinId="42" hidden="1"/>
    <cellStyle name="20% — akcent 4" xfId="14381" builtinId="42" hidden="1"/>
    <cellStyle name="20% — akcent 4" xfId="14420" builtinId="42" hidden="1"/>
    <cellStyle name="20% — akcent 4" xfId="13655" builtinId="42" hidden="1"/>
    <cellStyle name="20% — akcent 4" xfId="14453" builtinId="42" hidden="1"/>
    <cellStyle name="20% — akcent 4" xfId="14494" builtinId="42" hidden="1"/>
    <cellStyle name="20% — akcent 4" xfId="14533" builtinId="42" hidden="1"/>
    <cellStyle name="20% — akcent 4" xfId="14572" builtinId="42" hidden="1"/>
    <cellStyle name="20% — akcent 4" xfId="14611" builtinId="42" hidden="1"/>
    <cellStyle name="20% — akcent 4" xfId="14651" builtinId="42" hidden="1"/>
    <cellStyle name="20% — akcent 4" xfId="14690" builtinId="42" hidden="1"/>
    <cellStyle name="20% — akcent 4" xfId="14731" builtinId="42" hidden="1"/>
    <cellStyle name="20% — akcent 4" xfId="14770" builtinId="42" hidden="1"/>
    <cellStyle name="20% — akcent 4" xfId="14809" builtinId="42" hidden="1"/>
    <cellStyle name="20% — akcent 4" xfId="14848" builtinId="42" hidden="1"/>
    <cellStyle name="20% — akcent 4" xfId="14888" builtinId="42" hidden="1"/>
    <cellStyle name="20% — akcent 4" xfId="14928" builtinId="42" hidden="1"/>
    <cellStyle name="20% — akcent 4" xfId="14967" builtinId="42" hidden="1"/>
    <cellStyle name="20% — akcent 4" xfId="15007" builtinId="42" hidden="1"/>
    <cellStyle name="20% — akcent 4" xfId="15046" builtinId="42" hidden="1"/>
    <cellStyle name="20% — akcent 4" xfId="15086" builtinId="42" hidden="1"/>
    <cellStyle name="20% — akcent 4" xfId="15125" builtinId="42" hidden="1"/>
    <cellStyle name="20% — akcent 4" xfId="15164" builtinId="42" hidden="1"/>
    <cellStyle name="20% — akcent 4" xfId="13600" builtinId="42" hidden="1"/>
    <cellStyle name="20% — akcent 4" xfId="14273" builtinId="42" hidden="1"/>
    <cellStyle name="20% — akcent 4" xfId="15210" builtinId="42" hidden="1"/>
    <cellStyle name="20% — akcent 4" xfId="15249" builtinId="42" hidden="1"/>
    <cellStyle name="20% — akcent 4" xfId="15288" builtinId="42" hidden="1"/>
    <cellStyle name="20% — akcent 4" xfId="15327" builtinId="42" hidden="1"/>
    <cellStyle name="20% — akcent 4" xfId="15367" builtinId="42" hidden="1"/>
    <cellStyle name="20% — akcent 4" xfId="15406" builtinId="42" hidden="1"/>
    <cellStyle name="20% — akcent 4" xfId="15447" builtinId="42" hidden="1"/>
    <cellStyle name="20% — akcent 4" xfId="15486" builtinId="42" hidden="1"/>
    <cellStyle name="20% — akcent 4" xfId="15525" builtinId="42" hidden="1"/>
    <cellStyle name="20% — akcent 4" xfId="15564" builtinId="42" hidden="1"/>
    <cellStyle name="20% — akcent 4" xfId="15604" builtinId="42" hidden="1"/>
    <cellStyle name="20% — akcent 4" xfId="15644" builtinId="42" hidden="1"/>
    <cellStyle name="20% — akcent 4" xfId="15683" builtinId="42" hidden="1"/>
    <cellStyle name="20% — akcent 4" xfId="15723" builtinId="42" hidden="1"/>
    <cellStyle name="20% — akcent 4" xfId="15762" builtinId="42" hidden="1"/>
    <cellStyle name="20% — akcent 4" xfId="15802" builtinId="42" hidden="1"/>
    <cellStyle name="20% — akcent 4" xfId="15841" builtinId="42" hidden="1"/>
    <cellStyle name="20% — akcent 4" xfId="15880" builtinId="42" hidden="1"/>
    <cellStyle name="20% — akcent 4" xfId="3236" builtinId="42" hidden="1"/>
    <cellStyle name="20% — akcent 4" xfId="15893" builtinId="42" hidden="1"/>
    <cellStyle name="20% — akcent 4" xfId="15934" builtinId="42" hidden="1"/>
    <cellStyle name="20% — akcent 4" xfId="15973" builtinId="42" hidden="1"/>
    <cellStyle name="20% — akcent 4" xfId="16012" builtinId="42" hidden="1"/>
    <cellStyle name="20% — akcent 4" xfId="16051" builtinId="42" hidden="1"/>
    <cellStyle name="20% — akcent 4" xfId="16091" builtinId="42" hidden="1"/>
    <cellStyle name="20% — akcent 4" xfId="16130" builtinId="42" hidden="1"/>
    <cellStyle name="20% — akcent 4" xfId="16171" builtinId="42" hidden="1"/>
    <cellStyle name="20% — akcent 4" xfId="16210" builtinId="42" hidden="1"/>
    <cellStyle name="20% — akcent 4" xfId="16249" builtinId="42" hidden="1"/>
    <cellStyle name="20% — akcent 4" xfId="16288" builtinId="42" hidden="1"/>
    <cellStyle name="20% — akcent 4" xfId="16328" builtinId="42" hidden="1"/>
    <cellStyle name="20% — akcent 4" xfId="16368" builtinId="42" hidden="1"/>
    <cellStyle name="20% — akcent 4" xfId="16407" builtinId="42" hidden="1"/>
    <cellStyle name="20% — akcent 4" xfId="16447" builtinId="42" hidden="1"/>
    <cellStyle name="20% — akcent 4" xfId="16486" builtinId="42" hidden="1"/>
    <cellStyle name="20% — akcent 4" xfId="16526" builtinId="42" hidden="1"/>
    <cellStyle name="20% — akcent 4" xfId="16565" builtinId="42" hidden="1"/>
    <cellStyle name="20% — akcent 4" xfId="16604" builtinId="42" hidden="1"/>
    <cellStyle name="20% — akcent 4" xfId="16643" builtinId="42" hidden="1"/>
    <cellStyle name="20% — akcent 4" xfId="16802" builtinId="42" hidden="1"/>
    <cellStyle name="20% — akcent 4" xfId="16843" builtinId="42" hidden="1"/>
    <cellStyle name="20% — akcent 4" xfId="16882" builtinId="42" hidden="1"/>
    <cellStyle name="20% — akcent 4" xfId="16921" builtinId="42" hidden="1"/>
    <cellStyle name="20% — akcent 4" xfId="16960" builtinId="42" hidden="1"/>
    <cellStyle name="20% — akcent 4" xfId="17000" builtinId="42" hidden="1"/>
    <cellStyle name="20% — akcent 4" xfId="17039" builtinId="42" hidden="1"/>
    <cellStyle name="20% — akcent 4" xfId="17080" builtinId="42" hidden="1"/>
    <cellStyle name="20% — akcent 4" xfId="17119" builtinId="42" hidden="1"/>
    <cellStyle name="20% — akcent 4" xfId="17158" builtinId="42" hidden="1"/>
    <cellStyle name="20% — akcent 4" xfId="17197" builtinId="42" hidden="1"/>
    <cellStyle name="20% — akcent 4" xfId="17237" builtinId="42" hidden="1"/>
    <cellStyle name="20% — akcent 4" xfId="17277" builtinId="42" hidden="1"/>
    <cellStyle name="20% — akcent 4" xfId="17316" builtinId="42" hidden="1"/>
    <cellStyle name="20% — akcent 4" xfId="17356" builtinId="42" hidden="1"/>
    <cellStyle name="20% — akcent 4" xfId="17396" builtinId="42" hidden="1"/>
    <cellStyle name="20% — akcent 4" xfId="17436" builtinId="42" hidden="1"/>
    <cellStyle name="20% — akcent 4" xfId="17475" builtinId="42" hidden="1"/>
    <cellStyle name="20% — akcent 4" xfId="17514" builtinId="42" hidden="1"/>
    <cellStyle name="20% — akcent 4" xfId="16749" builtinId="42" hidden="1"/>
    <cellStyle name="20% — akcent 4" xfId="17547" builtinId="42" hidden="1"/>
    <cellStyle name="20% — akcent 4" xfId="17588" builtinId="42" hidden="1"/>
    <cellStyle name="20% — akcent 4" xfId="17627" builtinId="42" hidden="1"/>
    <cellStyle name="20% — akcent 4" xfId="17666" builtinId="42" hidden="1"/>
    <cellStyle name="20% — akcent 4" xfId="17705" builtinId="42" hidden="1"/>
    <cellStyle name="20% — akcent 4" xfId="17745" builtinId="42" hidden="1"/>
    <cellStyle name="20% — akcent 4" xfId="17784" builtinId="42" hidden="1"/>
    <cellStyle name="20% — akcent 4" xfId="17825" builtinId="42" hidden="1"/>
    <cellStyle name="20% — akcent 4" xfId="17864" builtinId="42" hidden="1"/>
    <cellStyle name="20% — akcent 4" xfId="17903" builtinId="42" hidden="1"/>
    <cellStyle name="20% — akcent 4" xfId="17942" builtinId="42" hidden="1"/>
    <cellStyle name="20% — akcent 4" xfId="17982" builtinId="42" hidden="1"/>
    <cellStyle name="20% — akcent 4" xfId="18022" builtinId="42" hidden="1"/>
    <cellStyle name="20% — akcent 4" xfId="18061" builtinId="42" hidden="1"/>
    <cellStyle name="20% — akcent 4" xfId="18101" builtinId="42" hidden="1"/>
    <cellStyle name="20% — akcent 4" xfId="18140" builtinId="42" hidden="1"/>
    <cellStyle name="20% — akcent 4" xfId="18180" builtinId="42" hidden="1"/>
    <cellStyle name="20% — akcent 4" xfId="18219" builtinId="42" hidden="1"/>
    <cellStyle name="20% — akcent 4" xfId="18258" builtinId="42" hidden="1"/>
    <cellStyle name="20% — akcent 4" xfId="16694" builtinId="42" hidden="1"/>
    <cellStyle name="20% — akcent 4" xfId="17367" builtinId="42" hidden="1"/>
    <cellStyle name="20% — akcent 4" xfId="18304" builtinId="42" hidden="1"/>
    <cellStyle name="20% — akcent 4" xfId="18343" builtinId="42" hidden="1"/>
    <cellStyle name="20% — akcent 4" xfId="18382" builtinId="42" hidden="1"/>
    <cellStyle name="20% — akcent 4" xfId="18421" builtinId="42" hidden="1"/>
    <cellStyle name="20% — akcent 4" xfId="18461" builtinId="42" hidden="1"/>
    <cellStyle name="20% — akcent 4" xfId="18500" builtinId="42" hidden="1"/>
    <cellStyle name="20% — akcent 4" xfId="18541" builtinId="42" hidden="1"/>
    <cellStyle name="20% — akcent 4" xfId="18580" builtinId="42" hidden="1"/>
    <cellStyle name="20% — akcent 4" xfId="18619" builtinId="42" hidden="1"/>
    <cellStyle name="20% — akcent 4" xfId="18658" builtinId="42" hidden="1"/>
    <cellStyle name="20% — akcent 4" xfId="18698" builtinId="42" hidden="1"/>
    <cellStyle name="20% — akcent 4" xfId="18738" builtinId="42" hidden="1"/>
    <cellStyle name="20% — akcent 4" xfId="18777" builtinId="42" hidden="1"/>
    <cellStyle name="20% — akcent 4" xfId="18817" builtinId="42" hidden="1"/>
    <cellStyle name="20% — akcent 4" xfId="18856" builtinId="42" hidden="1"/>
    <cellStyle name="20% — akcent 4" xfId="18896" builtinId="42" hidden="1"/>
    <cellStyle name="20% — akcent 4" xfId="18935" builtinId="42" hidden="1"/>
    <cellStyle name="20% — akcent 4" xfId="18974" builtinId="42" hidden="1"/>
    <cellStyle name="20% — akcent 4" xfId="3258" builtinId="42" hidden="1"/>
    <cellStyle name="20% — akcent 4" xfId="19096" builtinId="42" hidden="1"/>
    <cellStyle name="20% — akcent 4" xfId="19137" builtinId="42" hidden="1"/>
    <cellStyle name="20% — akcent 4" xfId="19176" builtinId="42" hidden="1"/>
    <cellStyle name="20% — akcent 4" xfId="19215" builtinId="42" hidden="1"/>
    <cellStyle name="20% — akcent 4" xfId="19254" builtinId="42" hidden="1"/>
    <cellStyle name="20% — akcent 4" xfId="19294" builtinId="42" hidden="1"/>
    <cellStyle name="20% — akcent 4" xfId="19333" builtinId="42" hidden="1"/>
    <cellStyle name="20% — akcent 4" xfId="19374" builtinId="42" hidden="1"/>
    <cellStyle name="20% — akcent 4" xfId="19413" builtinId="42" hidden="1"/>
    <cellStyle name="20% — akcent 4" xfId="19452" builtinId="42" hidden="1"/>
    <cellStyle name="20% — akcent 4" xfId="19491" builtinId="42" hidden="1"/>
    <cellStyle name="20% — akcent 4" xfId="19531" builtinId="42" hidden="1"/>
    <cellStyle name="20% — akcent 4" xfId="19571" builtinId="42" hidden="1"/>
    <cellStyle name="20% — akcent 4" xfId="19610" builtinId="42" hidden="1"/>
    <cellStyle name="20% — akcent 4" xfId="19650" builtinId="42" hidden="1"/>
    <cellStyle name="20% — akcent 4" xfId="19689" builtinId="42" hidden="1"/>
    <cellStyle name="20% — akcent 4" xfId="19729" builtinId="42" hidden="1"/>
    <cellStyle name="20% — akcent 4" xfId="19768" builtinId="42" hidden="1"/>
    <cellStyle name="20% — akcent 4" xfId="19807" builtinId="42" hidden="1"/>
    <cellStyle name="20% — akcent 4" xfId="19858" builtinId="42" hidden="1"/>
    <cellStyle name="20% — akcent 4" xfId="20017" builtinId="42" hidden="1"/>
    <cellStyle name="20% — akcent 4" xfId="20058" builtinId="42" hidden="1"/>
    <cellStyle name="20% — akcent 4" xfId="20097" builtinId="42" hidden="1"/>
    <cellStyle name="20% — akcent 4" xfId="20136" builtinId="42" hidden="1"/>
    <cellStyle name="20% — akcent 4" xfId="20175" builtinId="42" hidden="1"/>
    <cellStyle name="20% — akcent 4" xfId="20215" builtinId="42" hidden="1"/>
    <cellStyle name="20% — akcent 4" xfId="20254" builtinId="42" hidden="1"/>
    <cellStyle name="20% — akcent 4" xfId="20295" builtinId="42" hidden="1"/>
    <cellStyle name="20% — akcent 4" xfId="20334" builtinId="42" hidden="1"/>
    <cellStyle name="20% — akcent 4" xfId="20373" builtinId="42" hidden="1"/>
    <cellStyle name="20% — akcent 4" xfId="20412" builtinId="42" hidden="1"/>
    <cellStyle name="20% — akcent 4" xfId="20452" builtinId="42" hidden="1"/>
    <cellStyle name="20% — akcent 4" xfId="20492" builtinId="42" hidden="1"/>
    <cellStyle name="20% — akcent 4" xfId="20531" builtinId="42" hidden="1"/>
    <cellStyle name="20% — akcent 4" xfId="20571" builtinId="42" hidden="1"/>
    <cellStyle name="20% — akcent 4" xfId="20611" builtinId="42" hidden="1"/>
    <cellStyle name="20% — akcent 4" xfId="20651" builtinId="42" hidden="1"/>
    <cellStyle name="20% — akcent 4" xfId="20690" builtinId="42" hidden="1"/>
    <cellStyle name="20% — akcent 4" xfId="20729" builtinId="42" hidden="1"/>
    <cellStyle name="20% — akcent 4" xfId="19964" builtinId="42" hidden="1"/>
    <cellStyle name="20% — akcent 4" xfId="20762" builtinId="42" hidden="1"/>
    <cellStyle name="20% — akcent 4" xfId="20803" builtinId="42" hidden="1"/>
    <cellStyle name="20% — akcent 4" xfId="20842" builtinId="42" hidden="1"/>
    <cellStyle name="20% — akcent 4" xfId="20881" builtinId="42" hidden="1"/>
    <cellStyle name="20% — akcent 4" xfId="20920" builtinId="42" hidden="1"/>
    <cellStyle name="20% — akcent 4" xfId="20960" builtinId="42" hidden="1"/>
    <cellStyle name="20% — akcent 4" xfId="20999" builtinId="42" hidden="1"/>
    <cellStyle name="20% — akcent 4" xfId="21040" builtinId="42" hidden="1"/>
    <cellStyle name="20% — akcent 4" xfId="21079" builtinId="42" hidden="1"/>
    <cellStyle name="20% — akcent 4" xfId="21118" builtinId="42" hidden="1"/>
    <cellStyle name="20% — akcent 4" xfId="21157" builtinId="42" hidden="1"/>
    <cellStyle name="20% — akcent 4" xfId="21197" builtinId="42" hidden="1"/>
    <cellStyle name="20% — akcent 4" xfId="21237" builtinId="42" hidden="1"/>
    <cellStyle name="20% — akcent 4" xfId="21276" builtinId="42" hidden="1"/>
    <cellStyle name="20% — akcent 4" xfId="21316" builtinId="42" hidden="1"/>
    <cellStyle name="20% — akcent 4" xfId="21355" builtinId="42" hidden="1"/>
    <cellStyle name="20% — akcent 4" xfId="21395" builtinId="42" hidden="1"/>
    <cellStyle name="20% — akcent 4" xfId="21434" builtinId="42" hidden="1"/>
    <cellStyle name="20% — akcent 4" xfId="21473" builtinId="42" hidden="1"/>
    <cellStyle name="20% — akcent 4" xfId="19909" builtinId="42" hidden="1"/>
    <cellStyle name="20% — akcent 4" xfId="20582" builtinId="42" hidden="1"/>
    <cellStyle name="20% — akcent 4" xfId="21519" builtinId="42" hidden="1"/>
    <cellStyle name="20% — akcent 4" xfId="21558" builtinId="42" hidden="1"/>
    <cellStyle name="20% — akcent 4" xfId="21597" builtinId="42" hidden="1"/>
    <cellStyle name="20% — akcent 4" xfId="21636" builtinId="42" hidden="1"/>
    <cellStyle name="20% — akcent 4" xfId="21676" builtinId="42" hidden="1"/>
    <cellStyle name="20% — akcent 4" xfId="21715" builtinId="42" hidden="1"/>
    <cellStyle name="20% — akcent 4" xfId="21756" builtinId="42" hidden="1"/>
    <cellStyle name="20% — akcent 4" xfId="21795" builtinId="42" hidden="1"/>
    <cellStyle name="20% — akcent 4" xfId="21834" builtinId="42" hidden="1"/>
    <cellStyle name="20% — akcent 4" xfId="21873" builtinId="42" hidden="1"/>
    <cellStyle name="20% — akcent 4" xfId="21913" builtinId="42" hidden="1"/>
    <cellStyle name="20% — akcent 4" xfId="21953" builtinId="42" hidden="1"/>
    <cellStyle name="20% — akcent 4" xfId="21992" builtinId="42" hidden="1"/>
    <cellStyle name="20% — akcent 4" xfId="22032" builtinId="42" hidden="1"/>
    <cellStyle name="20% — akcent 4" xfId="22071" builtinId="42" hidden="1"/>
    <cellStyle name="20% — akcent 4" xfId="22111" builtinId="42" hidden="1"/>
    <cellStyle name="20% — akcent 4" xfId="22150" builtinId="42" hidden="1"/>
    <cellStyle name="20% — akcent 4" xfId="22189" builtinId="42" hidden="1"/>
    <cellStyle name="20% — akcent 4" xfId="22228" builtinId="42" hidden="1"/>
    <cellStyle name="20% — akcent 4" xfId="22268" builtinId="42" hidden="1"/>
    <cellStyle name="20% — akcent 4" xfId="22309" builtinId="42" hidden="1"/>
    <cellStyle name="20% — akcent 4" xfId="22348" builtinId="42" hidden="1"/>
    <cellStyle name="20% — akcent 4" xfId="22387" builtinId="42" hidden="1"/>
    <cellStyle name="20% — akcent 4" xfId="22426" builtinId="42" hidden="1"/>
    <cellStyle name="20% — akcent 4" xfId="22466" builtinId="42" hidden="1"/>
    <cellStyle name="20% — akcent 4" xfId="22505" builtinId="42" hidden="1"/>
    <cellStyle name="20% — akcent 4" xfId="22546" builtinId="42" hidden="1"/>
    <cellStyle name="20% — akcent 4" xfId="22585" builtinId="42" hidden="1"/>
    <cellStyle name="20% — akcent 4" xfId="22624" builtinId="42" hidden="1"/>
    <cellStyle name="20% — akcent 4" xfId="22663" builtinId="42" hidden="1"/>
    <cellStyle name="20% — akcent 4" xfId="22703" builtinId="42" hidden="1"/>
    <cellStyle name="20% — akcent 4" xfId="22743" builtinId="42" hidden="1"/>
    <cellStyle name="20% — akcent 4" xfId="22782" builtinId="42" hidden="1"/>
    <cellStyle name="20% — akcent 4" xfId="22822" builtinId="42" hidden="1"/>
    <cellStyle name="20% — akcent 4" xfId="22861" builtinId="42" hidden="1"/>
    <cellStyle name="20% — akcent 4" xfId="22901" builtinId="42" hidden="1"/>
    <cellStyle name="20% — akcent 4" xfId="22940" builtinId="42" hidden="1"/>
    <cellStyle name="20% — akcent 4" xfId="22979" builtinId="42" hidden="1"/>
    <cellStyle name="20% — akcent 4" xfId="23018" builtinId="42" hidden="1"/>
    <cellStyle name="20% — akcent 4" xfId="23177" builtinId="42" hidden="1"/>
    <cellStyle name="20% — akcent 4" xfId="23218" builtinId="42" hidden="1"/>
    <cellStyle name="20% — akcent 4" xfId="23257" builtinId="42" hidden="1"/>
    <cellStyle name="20% — akcent 4" xfId="23296" builtinId="42" hidden="1"/>
    <cellStyle name="20% — akcent 4" xfId="23335" builtinId="42" hidden="1"/>
    <cellStyle name="20% — akcent 4" xfId="23375" builtinId="42" hidden="1"/>
    <cellStyle name="20% — akcent 4" xfId="23414" builtinId="42" hidden="1"/>
    <cellStyle name="20% — akcent 4" xfId="23455" builtinId="42" hidden="1"/>
    <cellStyle name="20% — akcent 4" xfId="23494" builtinId="42" hidden="1"/>
    <cellStyle name="20% — akcent 4" xfId="23533" builtinId="42" hidden="1"/>
    <cellStyle name="20% — akcent 4" xfId="23572" builtinId="42" hidden="1"/>
    <cellStyle name="20% — akcent 4" xfId="23612" builtinId="42" hidden="1"/>
    <cellStyle name="20% — akcent 4" xfId="23652" builtinId="42" hidden="1"/>
    <cellStyle name="20% — akcent 4" xfId="23691" builtinId="42" hidden="1"/>
    <cellStyle name="20% — akcent 4" xfId="23731" builtinId="42" hidden="1"/>
    <cellStyle name="20% — akcent 4" xfId="23771" builtinId="42" hidden="1"/>
    <cellStyle name="20% — akcent 4" xfId="23811" builtinId="42" hidden="1"/>
    <cellStyle name="20% — akcent 4" xfId="23850" builtinId="42" hidden="1"/>
    <cellStyle name="20% — akcent 4" xfId="23889" builtinId="42" hidden="1"/>
    <cellStyle name="20% — akcent 4" xfId="23124" builtinId="42" hidden="1"/>
    <cellStyle name="20% — akcent 4" xfId="23922" builtinId="42" hidden="1"/>
    <cellStyle name="20% — akcent 4" xfId="23963" builtinId="42" hidden="1"/>
    <cellStyle name="20% — akcent 4" xfId="24002" builtinId="42" hidden="1"/>
    <cellStyle name="20% — akcent 4" xfId="24041" builtinId="42" hidden="1"/>
    <cellStyle name="20% — akcent 4" xfId="24080" builtinId="42" hidden="1"/>
    <cellStyle name="20% — akcent 4" xfId="24120" builtinId="42" hidden="1"/>
    <cellStyle name="20% — akcent 4" xfId="24159" builtinId="42" hidden="1"/>
    <cellStyle name="20% — akcent 4" xfId="24200" builtinId="42" hidden="1"/>
    <cellStyle name="20% — akcent 4" xfId="24239" builtinId="42" hidden="1"/>
    <cellStyle name="20% — akcent 4" xfId="24278" builtinId="42" hidden="1"/>
    <cellStyle name="20% — akcent 4" xfId="24317" builtinId="42" hidden="1"/>
    <cellStyle name="20% — akcent 4" xfId="24357" builtinId="42" hidden="1"/>
    <cellStyle name="20% — akcent 4" xfId="24397" builtinId="42" hidden="1"/>
    <cellStyle name="20% — akcent 4" xfId="24436" builtinId="42" hidden="1"/>
    <cellStyle name="20% — akcent 4" xfId="24476" builtinId="42" hidden="1"/>
    <cellStyle name="20% — akcent 4" xfId="24515" builtinId="42" hidden="1"/>
    <cellStyle name="20% — akcent 4" xfId="24555" builtinId="42" hidden="1"/>
    <cellStyle name="20% — akcent 4" xfId="24594" builtinId="42" hidden="1"/>
    <cellStyle name="20% — akcent 4" xfId="24633" builtinId="42" hidden="1"/>
    <cellStyle name="20% — akcent 4" xfId="23069" builtinId="42" hidden="1"/>
    <cellStyle name="20% — akcent 4" xfId="23742" builtinId="42" hidden="1"/>
    <cellStyle name="20% — akcent 4" xfId="24679" builtinId="42" hidden="1"/>
    <cellStyle name="20% — akcent 4" xfId="24718" builtinId="42" hidden="1"/>
    <cellStyle name="20% — akcent 4" xfId="24757" builtinId="42" hidden="1"/>
    <cellStyle name="20% — akcent 4" xfId="24796" builtinId="42" hidden="1"/>
    <cellStyle name="20% — akcent 4" xfId="24836" builtinId="42" hidden="1"/>
    <cellStyle name="20% — akcent 4" xfId="24875" builtinId="42" hidden="1"/>
    <cellStyle name="20% — akcent 4" xfId="24916" builtinId="42" hidden="1"/>
    <cellStyle name="20% — akcent 4" xfId="24955" builtinId="42" hidden="1"/>
    <cellStyle name="20% — akcent 4" xfId="24994" builtinId="42" hidden="1"/>
    <cellStyle name="20% — akcent 4" xfId="25033" builtinId="42" hidden="1"/>
    <cellStyle name="20% — akcent 4" xfId="25073" builtinId="42" hidden="1"/>
    <cellStyle name="20% — akcent 4" xfId="25113" builtinId="42" hidden="1"/>
    <cellStyle name="20% — akcent 4" xfId="25152" builtinId="42" hidden="1"/>
    <cellStyle name="20% — akcent 4" xfId="25192" builtinId="42" hidden="1"/>
    <cellStyle name="20% — akcent 4" xfId="25231" builtinId="42" hidden="1"/>
    <cellStyle name="20% — akcent 4" xfId="25271" builtinId="42" hidden="1"/>
    <cellStyle name="20% — akcent 4" xfId="25310" builtinId="42" hidden="1"/>
    <cellStyle name="20% — akcent 4" xfId="25349" builtinId="42" hidden="1"/>
    <cellStyle name="20% — akcent 4" xfId="19043" builtinId="42" hidden="1"/>
    <cellStyle name="20% — akcent 4" xfId="19010" builtinId="42" hidden="1"/>
    <cellStyle name="20% — akcent 4" xfId="25376" builtinId="42" hidden="1"/>
    <cellStyle name="20% — akcent 4" xfId="25415" builtinId="42" hidden="1"/>
    <cellStyle name="20% — akcent 4" xfId="25454" builtinId="42" hidden="1"/>
    <cellStyle name="20% — akcent 4" xfId="25493" builtinId="42" hidden="1"/>
    <cellStyle name="20% — akcent 4" xfId="25533" builtinId="42" hidden="1"/>
    <cellStyle name="20% — akcent 4" xfId="25572" builtinId="42" hidden="1"/>
    <cellStyle name="20% — akcent 4" xfId="25613" builtinId="42" hidden="1"/>
    <cellStyle name="20% — akcent 4" xfId="25652" builtinId="42" hidden="1"/>
    <cellStyle name="20% — akcent 4" xfId="25691" builtinId="42" hidden="1"/>
    <cellStyle name="20% — akcent 4" xfId="25730" builtinId="42" hidden="1"/>
    <cellStyle name="20% — akcent 4" xfId="25770" builtinId="42" hidden="1"/>
    <cellStyle name="20% — akcent 4" xfId="25810" builtinId="42" hidden="1"/>
    <cellStyle name="20% — akcent 4" xfId="25849" builtinId="42" hidden="1"/>
    <cellStyle name="20% — akcent 4" xfId="25889" builtinId="42" hidden="1"/>
    <cellStyle name="20% — akcent 4" xfId="25928" builtinId="42" hidden="1"/>
    <cellStyle name="20% — akcent 4" xfId="25968" builtinId="42" hidden="1"/>
    <cellStyle name="20% — akcent 4" xfId="26007" builtinId="42" hidden="1"/>
    <cellStyle name="20% — akcent 4" xfId="26046" builtinId="42" hidden="1"/>
    <cellStyle name="20% — akcent 4" xfId="26085" builtinId="42" hidden="1"/>
    <cellStyle name="20% — akcent 4" xfId="26244" builtinId="42" hidden="1"/>
    <cellStyle name="20% — akcent 4" xfId="26285" builtinId="42" hidden="1"/>
    <cellStyle name="20% — akcent 4" xfId="26324" builtinId="42" hidden="1"/>
    <cellStyle name="20% — akcent 4" xfId="26363" builtinId="42" hidden="1"/>
    <cellStyle name="20% — akcent 4" xfId="26402" builtinId="42" hidden="1"/>
    <cellStyle name="20% — akcent 4" xfId="26442" builtinId="42" hidden="1"/>
    <cellStyle name="20% — akcent 4" xfId="26481" builtinId="42" hidden="1"/>
    <cellStyle name="20% — akcent 4" xfId="26522" builtinId="42" hidden="1"/>
    <cellStyle name="20% — akcent 4" xfId="26561" builtinId="42" hidden="1"/>
    <cellStyle name="20% — akcent 4" xfId="26600" builtinId="42" hidden="1"/>
    <cellStyle name="20% — akcent 4" xfId="26639" builtinId="42" hidden="1"/>
    <cellStyle name="20% — akcent 4" xfId="26679" builtinId="42" hidden="1"/>
    <cellStyle name="20% — akcent 4" xfId="26719" builtinId="42" hidden="1"/>
    <cellStyle name="20% — akcent 4" xfId="26758" builtinId="42" hidden="1"/>
    <cellStyle name="20% — akcent 4" xfId="26798" builtinId="42" hidden="1"/>
    <cellStyle name="20% — akcent 4" xfId="26838" builtinId="42" hidden="1"/>
    <cellStyle name="20% — akcent 4" xfId="26878" builtinId="42" hidden="1"/>
    <cellStyle name="20% — akcent 4" xfId="26917" builtinId="42" hidden="1"/>
    <cellStyle name="20% — akcent 4" xfId="26956" builtinId="42" hidden="1"/>
    <cellStyle name="20% — akcent 4" xfId="26191" builtinId="42" hidden="1"/>
    <cellStyle name="20% — akcent 4" xfId="26989" builtinId="42" hidden="1"/>
    <cellStyle name="20% — akcent 4" xfId="27030" builtinId="42" hidden="1"/>
    <cellStyle name="20% — akcent 4" xfId="27069" builtinId="42" hidden="1"/>
    <cellStyle name="20% — akcent 4" xfId="27108" builtinId="42" hidden="1"/>
    <cellStyle name="20% — akcent 4" xfId="27147" builtinId="42" hidden="1"/>
    <cellStyle name="20% — akcent 4" xfId="27187" builtinId="42" hidden="1"/>
    <cellStyle name="20% — akcent 4" xfId="27226" builtinId="42" hidden="1"/>
    <cellStyle name="20% — akcent 4" xfId="27267" builtinId="42" hidden="1"/>
    <cellStyle name="20% — akcent 4" xfId="27306" builtinId="42" hidden="1"/>
    <cellStyle name="20% — akcent 4" xfId="27345" builtinId="42" hidden="1"/>
    <cellStyle name="20% — akcent 4" xfId="27384" builtinId="42" hidden="1"/>
    <cellStyle name="20% — akcent 4" xfId="27424" builtinId="42" hidden="1"/>
    <cellStyle name="20% — akcent 4" xfId="27464" builtinId="42" hidden="1"/>
    <cellStyle name="20% — akcent 4" xfId="27503" builtinId="42" hidden="1"/>
    <cellStyle name="20% — akcent 4" xfId="27543" builtinId="42" hidden="1"/>
    <cellStyle name="20% — akcent 4" xfId="27582" builtinId="42" hidden="1"/>
    <cellStyle name="20% — akcent 4" xfId="27622" builtinId="42" hidden="1"/>
    <cellStyle name="20% — akcent 4" xfId="27661" builtinId="42" hidden="1"/>
    <cellStyle name="20% — akcent 4" xfId="27700" builtinId="42" hidden="1"/>
    <cellStyle name="20% — akcent 4" xfId="26136" builtinId="42" hidden="1"/>
    <cellStyle name="20% — akcent 4" xfId="26809" builtinId="42" hidden="1"/>
    <cellStyle name="20% — akcent 4" xfId="27746" builtinId="42" hidden="1"/>
    <cellStyle name="20% — akcent 4" xfId="27785" builtinId="42" hidden="1"/>
    <cellStyle name="20% — akcent 4" xfId="27824" builtinId="42" hidden="1"/>
    <cellStyle name="20% — akcent 4" xfId="27863" builtinId="42" hidden="1"/>
    <cellStyle name="20% — akcent 4" xfId="27903" builtinId="42" hidden="1"/>
    <cellStyle name="20% — akcent 4" xfId="27942" builtinId="42" hidden="1"/>
    <cellStyle name="20% — akcent 4" xfId="27983" builtinId="42" hidden="1"/>
    <cellStyle name="20% — akcent 4" xfId="28022" builtinId="42" hidden="1"/>
    <cellStyle name="20% — akcent 4" xfId="28061" builtinId="42" hidden="1"/>
    <cellStyle name="20% — akcent 4" xfId="28100" builtinId="42" hidden="1"/>
    <cellStyle name="20% — akcent 4" xfId="28140" builtinId="42" hidden="1"/>
    <cellStyle name="20% — akcent 4" xfId="28180" builtinId="42" hidden="1"/>
    <cellStyle name="20% — akcent 4" xfId="28219" builtinId="42" hidden="1"/>
    <cellStyle name="20% — akcent 4" xfId="28259" builtinId="42" hidden="1"/>
    <cellStyle name="20% — akcent 4" xfId="28298" builtinId="42" hidden="1"/>
    <cellStyle name="20% — akcent 4" xfId="28338" builtinId="42" hidden="1"/>
    <cellStyle name="20% — akcent 4" xfId="28377" builtinId="42" hidden="1"/>
    <cellStyle name="20% — akcent 4" xfId="28416" builtinId="42" hidden="1"/>
    <cellStyle name="20% — akcent 4" xfId="28455" builtinId="42" hidden="1"/>
    <cellStyle name="20% — akcent 4" xfId="28579" builtinId="42" hidden="1"/>
    <cellStyle name="20% — akcent 4" xfId="28622" builtinId="42" hidden="1"/>
    <cellStyle name="20% — akcent 4" xfId="28661" builtinId="42" hidden="1"/>
    <cellStyle name="20% — akcent 4" xfId="28700" builtinId="42" hidden="1"/>
    <cellStyle name="20% — akcent 4" xfId="28739" builtinId="42" hidden="1"/>
    <cellStyle name="20% — akcent 4" xfId="28779" builtinId="42" hidden="1"/>
    <cellStyle name="20% — akcent 4" xfId="28818" builtinId="42" hidden="1"/>
    <cellStyle name="20% — akcent 4" xfId="28859" builtinId="42" hidden="1"/>
    <cellStyle name="20% — akcent 4" xfId="28898" builtinId="42" hidden="1"/>
    <cellStyle name="20% — akcent 4" xfId="28937" builtinId="42" hidden="1"/>
    <cellStyle name="20% — akcent 4" xfId="28976" builtinId="42" hidden="1"/>
    <cellStyle name="20% — akcent 4" xfId="29018" builtinId="42" hidden="1"/>
    <cellStyle name="20% — akcent 4" xfId="29058" builtinId="42" hidden="1"/>
    <cellStyle name="20% — akcent 4" xfId="29097" builtinId="42" hidden="1"/>
    <cellStyle name="20% — akcent 4" xfId="29137" builtinId="42" hidden="1"/>
    <cellStyle name="20% — akcent 4" xfId="29177" builtinId="42" hidden="1"/>
    <cellStyle name="20% — akcent 4" xfId="29217" builtinId="42" hidden="1"/>
    <cellStyle name="20% — akcent 4" xfId="29256" builtinId="42" hidden="1"/>
    <cellStyle name="20% — akcent 4" xfId="29295" builtinId="42" hidden="1"/>
    <cellStyle name="20% — akcent 4" xfId="29345" builtinId="42" hidden="1"/>
    <cellStyle name="20% — akcent 4" xfId="29504" builtinId="42" hidden="1"/>
    <cellStyle name="20% — akcent 4" xfId="29547" builtinId="42" hidden="1"/>
    <cellStyle name="20% — akcent 4" xfId="29586" builtinId="42" hidden="1"/>
    <cellStyle name="20% — akcent 4" xfId="29625" builtinId="42" hidden="1"/>
    <cellStyle name="20% — akcent 4" xfId="29664" builtinId="42" hidden="1"/>
    <cellStyle name="20% — akcent 4" xfId="29704" builtinId="42" hidden="1"/>
    <cellStyle name="20% — akcent 4" xfId="29743" builtinId="42" hidden="1"/>
    <cellStyle name="20% — akcent 4" xfId="29784" builtinId="42" hidden="1"/>
    <cellStyle name="20% — akcent 4" xfId="29823" builtinId="42" hidden="1"/>
    <cellStyle name="20% — akcent 4" xfId="29862" builtinId="42" hidden="1"/>
    <cellStyle name="20% — akcent 4" xfId="29901" builtinId="42" hidden="1"/>
    <cellStyle name="20% — akcent 4" xfId="29943" builtinId="42" hidden="1"/>
    <cellStyle name="20% — akcent 4" xfId="29983" builtinId="42" hidden="1"/>
    <cellStyle name="20% — akcent 4" xfId="30022" builtinId="42" hidden="1"/>
    <cellStyle name="20% — akcent 4" xfId="30062" builtinId="42" hidden="1"/>
    <cellStyle name="20% — akcent 4" xfId="30102" builtinId="42" hidden="1"/>
    <cellStyle name="20% — akcent 4" xfId="30142" builtinId="42" hidden="1"/>
    <cellStyle name="20% — akcent 4" xfId="30181" builtinId="42" hidden="1"/>
    <cellStyle name="20% — akcent 4" xfId="30220" builtinId="42" hidden="1"/>
    <cellStyle name="20% — akcent 4" xfId="29451" builtinId="42" hidden="1"/>
    <cellStyle name="20% — akcent 4" xfId="30253" builtinId="42" hidden="1"/>
    <cellStyle name="20% — akcent 4" xfId="30294" builtinId="42" hidden="1"/>
    <cellStyle name="20% — akcent 4" xfId="30333" builtinId="42" hidden="1"/>
    <cellStyle name="20% — akcent 4" xfId="30372" builtinId="42" hidden="1"/>
    <cellStyle name="20% — akcent 4" xfId="30411" builtinId="42" hidden="1"/>
    <cellStyle name="20% — akcent 4" xfId="30451" builtinId="42" hidden="1"/>
    <cellStyle name="20% — akcent 4" xfId="30490" builtinId="42" hidden="1"/>
    <cellStyle name="20% — akcent 4" xfId="30531" builtinId="42" hidden="1"/>
    <cellStyle name="20% — akcent 4" xfId="30570" builtinId="42" hidden="1"/>
    <cellStyle name="20% — akcent 4" xfId="30609" builtinId="42" hidden="1"/>
    <cellStyle name="20% — akcent 4" xfId="30648" builtinId="42" hidden="1"/>
    <cellStyle name="20% — akcent 4" xfId="30688" builtinId="42" hidden="1"/>
    <cellStyle name="20% — akcent 4" xfId="30728" builtinId="42" hidden="1"/>
    <cellStyle name="20% — akcent 4" xfId="30767" builtinId="42" hidden="1"/>
    <cellStyle name="20% — akcent 4" xfId="30807" builtinId="42" hidden="1"/>
    <cellStyle name="20% — akcent 4" xfId="30846" builtinId="42" hidden="1"/>
    <cellStyle name="20% — akcent 4" xfId="30886" builtinId="42" hidden="1"/>
    <cellStyle name="20% — akcent 4" xfId="30925" builtinId="42" hidden="1"/>
    <cellStyle name="20% — akcent 4" xfId="30964" builtinId="42" hidden="1"/>
    <cellStyle name="20% — akcent 4" xfId="29396" builtinId="42" hidden="1"/>
    <cellStyle name="20% — akcent 4" xfId="30073" builtinId="42" hidden="1"/>
    <cellStyle name="20% — akcent 4" xfId="31010" builtinId="42" hidden="1"/>
    <cellStyle name="20% — akcent 4" xfId="31049" builtinId="42" hidden="1"/>
    <cellStyle name="20% — akcent 4" xfId="31088" builtinId="42" hidden="1"/>
    <cellStyle name="20% — akcent 4" xfId="31127" builtinId="42" hidden="1"/>
    <cellStyle name="20% — akcent 4" xfId="31167" builtinId="42" hidden="1"/>
    <cellStyle name="20% — akcent 4" xfId="31206" builtinId="42" hidden="1"/>
    <cellStyle name="20% — akcent 4" xfId="31247" builtinId="42" hidden="1"/>
    <cellStyle name="20% — akcent 4" xfId="31286" builtinId="42" hidden="1"/>
    <cellStyle name="20% — akcent 4" xfId="31325" builtinId="42" hidden="1"/>
    <cellStyle name="20% — akcent 4" xfId="31364" builtinId="42" hidden="1"/>
    <cellStyle name="20% — akcent 4" xfId="31404" builtinId="42" hidden="1"/>
    <cellStyle name="20% — akcent 4" xfId="31444" builtinId="42" hidden="1"/>
    <cellStyle name="20% — akcent 4" xfId="31483" builtinId="42" hidden="1"/>
    <cellStyle name="20% — akcent 4" xfId="31523" builtinId="42" hidden="1"/>
    <cellStyle name="20% — akcent 4" xfId="31562" builtinId="42" hidden="1"/>
    <cellStyle name="20% — akcent 4" xfId="31602" builtinId="42" hidden="1"/>
    <cellStyle name="20% — akcent 4" xfId="31641" builtinId="42" hidden="1"/>
    <cellStyle name="20% — akcent 4" xfId="31680" builtinId="42" hidden="1"/>
    <cellStyle name="20% — akcent 4" xfId="28526" builtinId="42" hidden="1"/>
    <cellStyle name="20% — akcent 4" xfId="31693" builtinId="42" hidden="1"/>
    <cellStyle name="20% — akcent 4" xfId="31734" builtinId="42" hidden="1"/>
    <cellStyle name="20% — akcent 4" xfId="31773" builtinId="42" hidden="1"/>
    <cellStyle name="20% — akcent 4" xfId="31812" builtinId="42" hidden="1"/>
    <cellStyle name="20% — akcent 4" xfId="31851" builtinId="42" hidden="1"/>
    <cellStyle name="20% — akcent 4" xfId="31891" builtinId="42" hidden="1"/>
    <cellStyle name="20% — akcent 4" xfId="31930" builtinId="42" hidden="1"/>
    <cellStyle name="20% — akcent 4" xfId="31971" builtinId="42" hidden="1"/>
    <cellStyle name="20% — akcent 4" xfId="32010" builtinId="42" hidden="1"/>
    <cellStyle name="20% — akcent 4" xfId="32049" builtinId="42" hidden="1"/>
    <cellStyle name="20% — akcent 4" xfId="32088" builtinId="42" hidden="1"/>
    <cellStyle name="20% — akcent 4" xfId="32128" builtinId="42" hidden="1"/>
    <cellStyle name="20% — akcent 4" xfId="32168" builtinId="42" hidden="1"/>
    <cellStyle name="20% — akcent 4" xfId="32207" builtinId="42" hidden="1"/>
    <cellStyle name="20% — akcent 4" xfId="32247" builtinId="42" hidden="1"/>
    <cellStyle name="20% — akcent 4" xfId="32286" builtinId="42" hidden="1"/>
    <cellStyle name="20% — akcent 4" xfId="32326" builtinId="42" hidden="1"/>
    <cellStyle name="20% — akcent 4" xfId="32365" builtinId="42" hidden="1"/>
    <cellStyle name="20% — akcent 4" xfId="32404" builtinId="42" hidden="1"/>
    <cellStyle name="20% — akcent 4" xfId="32443" builtinId="42" hidden="1"/>
    <cellStyle name="20% — akcent 4" xfId="32602" builtinId="42" hidden="1"/>
    <cellStyle name="20% — akcent 4" xfId="32643" builtinId="42" hidden="1"/>
    <cellStyle name="20% — akcent 4" xfId="32682" builtinId="42" hidden="1"/>
    <cellStyle name="20% — akcent 4" xfId="32721" builtinId="42" hidden="1"/>
    <cellStyle name="20% — akcent 4" xfId="32760" builtinId="42" hidden="1"/>
    <cellStyle name="20% — akcent 4" xfId="32800" builtinId="42" hidden="1"/>
    <cellStyle name="20% — akcent 4" xfId="32839" builtinId="42" hidden="1"/>
    <cellStyle name="20% — akcent 4" xfId="32880" builtinId="42" hidden="1"/>
    <cellStyle name="20% — akcent 4" xfId="32919" builtinId="42" hidden="1"/>
    <cellStyle name="20% — akcent 4" xfId="32958" builtinId="42" hidden="1"/>
    <cellStyle name="20% — akcent 4" xfId="32997" builtinId="42" hidden="1"/>
    <cellStyle name="20% — akcent 4" xfId="33037" builtinId="42" hidden="1"/>
    <cellStyle name="20% — akcent 4" xfId="33077" builtinId="42" hidden="1"/>
    <cellStyle name="20% — akcent 4" xfId="33116" builtinId="42" hidden="1"/>
    <cellStyle name="20% — akcent 4" xfId="33156" builtinId="42" hidden="1"/>
    <cellStyle name="20% — akcent 4" xfId="33196" builtinId="42" hidden="1"/>
    <cellStyle name="20% — akcent 4" xfId="33236" builtinId="42" hidden="1"/>
    <cellStyle name="20% — akcent 4" xfId="33275" builtinId="42" hidden="1"/>
    <cellStyle name="20% — akcent 4" xfId="33314" builtinId="42" hidden="1"/>
    <cellStyle name="20% — akcent 4" xfId="32549" builtinId="42" hidden="1"/>
    <cellStyle name="20% — akcent 4" xfId="33347" builtinId="42" hidden="1"/>
    <cellStyle name="20% — akcent 4" xfId="33388" builtinId="42" hidden="1"/>
    <cellStyle name="20% — akcent 4" xfId="33427" builtinId="42" hidden="1"/>
    <cellStyle name="20% — akcent 4" xfId="33466" builtinId="42" hidden="1"/>
    <cellStyle name="20% — akcent 4" xfId="33505" builtinId="42" hidden="1"/>
    <cellStyle name="20% — akcent 4" xfId="33545" builtinId="42" hidden="1"/>
    <cellStyle name="20% — akcent 4" xfId="33584" builtinId="42" hidden="1"/>
    <cellStyle name="20% — akcent 4" xfId="33625" builtinId="42" hidden="1"/>
    <cellStyle name="20% — akcent 4" xfId="33664" builtinId="42" hidden="1"/>
    <cellStyle name="20% — akcent 4" xfId="33703" builtinId="42" hidden="1"/>
    <cellStyle name="20% — akcent 4" xfId="33742" builtinId="42" hidden="1"/>
    <cellStyle name="20% — akcent 4" xfId="33782" builtinId="42" hidden="1"/>
    <cellStyle name="20% — akcent 4" xfId="33822" builtinId="42" hidden="1"/>
    <cellStyle name="20% — akcent 4" xfId="33861" builtinId="42" hidden="1"/>
    <cellStyle name="20% — akcent 4" xfId="33901" builtinId="42" hidden="1"/>
    <cellStyle name="20% — akcent 4" xfId="33940" builtinId="42" hidden="1"/>
    <cellStyle name="20% — akcent 4" xfId="33980" builtinId="42" hidden="1"/>
    <cellStyle name="20% — akcent 4" xfId="34019" builtinId="42" hidden="1"/>
    <cellStyle name="20% — akcent 4" xfId="34058" builtinId="42" hidden="1"/>
    <cellStyle name="20% — akcent 4" xfId="32494" builtinId="42" hidden="1"/>
    <cellStyle name="20% — akcent 4" xfId="33167" builtinId="42" hidden="1"/>
    <cellStyle name="20% — akcent 4" xfId="34104" builtinId="42" hidden="1"/>
    <cellStyle name="20% — akcent 4" xfId="34143" builtinId="42" hidden="1"/>
    <cellStyle name="20% — akcent 4" xfId="34182" builtinId="42" hidden="1"/>
    <cellStyle name="20% — akcent 4" xfId="34221" builtinId="42" hidden="1"/>
    <cellStyle name="20% — akcent 4" xfId="34261" builtinId="42" hidden="1"/>
    <cellStyle name="20% — akcent 4" xfId="34300" builtinId="42" hidden="1"/>
    <cellStyle name="20% — akcent 4" xfId="34341" builtinId="42" hidden="1"/>
    <cellStyle name="20% — akcent 4" xfId="34380" builtinId="42" hidden="1"/>
    <cellStyle name="20% — akcent 4" xfId="34419" builtinId="42" hidden="1"/>
    <cellStyle name="20% — akcent 4" xfId="34458" builtinId="42" hidden="1"/>
    <cellStyle name="20% — akcent 4" xfId="34498" builtinId="42" hidden="1"/>
    <cellStyle name="20% — akcent 4" xfId="34538" builtinId="42" hidden="1"/>
    <cellStyle name="20% — akcent 4" xfId="34577" builtinId="42" hidden="1"/>
    <cellStyle name="20% — akcent 4" xfId="34617" builtinId="42" hidden="1"/>
    <cellStyle name="20% — akcent 4" xfId="34656" builtinId="42" hidden="1"/>
    <cellStyle name="20% — akcent 4" xfId="34696" builtinId="42" hidden="1"/>
    <cellStyle name="20% — akcent 4" xfId="34735" builtinId="42" hidden="1"/>
    <cellStyle name="20% — akcent 4" xfId="34774" builtinId="42" hidden="1"/>
    <cellStyle name="20% — akcent 4" xfId="28498" builtinId="42" hidden="1"/>
    <cellStyle name="20% — akcent 4" xfId="34815" builtinId="42" hidden="1"/>
    <cellStyle name="20% — akcent 4" xfId="34856" builtinId="42" hidden="1"/>
    <cellStyle name="20% — akcent 4" xfId="34895" builtinId="42" hidden="1"/>
    <cellStyle name="20% — akcent 4" xfId="34934" builtinId="42" hidden="1"/>
    <cellStyle name="20% — akcent 4" xfId="34973" builtinId="42" hidden="1"/>
    <cellStyle name="20% — akcent 4" xfId="35013" builtinId="42" hidden="1"/>
    <cellStyle name="20% — akcent 4" xfId="35052" builtinId="42" hidden="1"/>
    <cellStyle name="20% — akcent 4" xfId="35093" builtinId="42" hidden="1"/>
    <cellStyle name="20% — akcent 4" xfId="35132" builtinId="42" hidden="1"/>
    <cellStyle name="20% — akcent 4" xfId="35171" builtinId="42" hidden="1"/>
    <cellStyle name="20% — akcent 4" xfId="35210" builtinId="42" hidden="1"/>
    <cellStyle name="20% — akcent 4" xfId="35250" builtinId="42" hidden="1"/>
    <cellStyle name="20% — akcent 4" xfId="35290" builtinId="42" hidden="1"/>
    <cellStyle name="20% — akcent 4" xfId="35329" builtinId="42" hidden="1"/>
    <cellStyle name="20% — akcent 4" xfId="35369" builtinId="42" hidden="1"/>
    <cellStyle name="20% — akcent 4" xfId="35408" builtinId="42" hidden="1"/>
    <cellStyle name="20% — akcent 4" xfId="35448" builtinId="42" hidden="1"/>
    <cellStyle name="20% — akcent 4" xfId="35487" builtinId="42" hidden="1"/>
    <cellStyle name="20% — akcent 4" xfId="35526" builtinId="42" hidden="1"/>
    <cellStyle name="20% — akcent 4" xfId="35565" builtinId="42" hidden="1"/>
    <cellStyle name="20% — akcent 4" xfId="35724" builtinId="42" hidden="1"/>
    <cellStyle name="20% — akcent 4" xfId="35765" builtinId="42" hidden="1"/>
    <cellStyle name="20% — akcent 4" xfId="35804" builtinId="42" hidden="1"/>
    <cellStyle name="20% — akcent 4" xfId="35843" builtinId="42" hidden="1"/>
    <cellStyle name="20% — akcent 4" xfId="35882" builtinId="42" hidden="1"/>
    <cellStyle name="20% — akcent 4" xfId="35922" builtinId="42" hidden="1"/>
    <cellStyle name="20% — akcent 4" xfId="35961" builtinId="42" hidden="1"/>
    <cellStyle name="20% — akcent 4" xfId="36002" builtinId="42" hidden="1"/>
    <cellStyle name="20% — akcent 4" xfId="36041" builtinId="42" hidden="1"/>
    <cellStyle name="20% — akcent 4" xfId="36080" builtinId="42" hidden="1"/>
    <cellStyle name="20% — akcent 4" xfId="36119" builtinId="42" hidden="1"/>
    <cellStyle name="20% — akcent 4" xfId="36159" builtinId="42" hidden="1"/>
    <cellStyle name="20% — akcent 4" xfId="36199" builtinId="42" hidden="1"/>
    <cellStyle name="20% — akcent 4" xfId="36238" builtinId="42" hidden="1"/>
    <cellStyle name="20% — akcent 4" xfId="36278" builtinId="42" hidden="1"/>
    <cellStyle name="20% — akcent 4" xfId="36318" builtinId="42" hidden="1"/>
    <cellStyle name="20% — akcent 4" xfId="36358" builtinId="42" hidden="1"/>
    <cellStyle name="20% — akcent 4" xfId="36397" builtinId="42" hidden="1"/>
    <cellStyle name="20% — akcent 4" xfId="36436" builtinId="42" hidden="1"/>
    <cellStyle name="20% — akcent 4" xfId="35671" builtinId="42" hidden="1"/>
    <cellStyle name="20% — akcent 4" xfId="36469" builtinId="42" hidden="1"/>
    <cellStyle name="20% — akcent 4" xfId="36510" builtinId="42" hidden="1"/>
    <cellStyle name="20% — akcent 4" xfId="36549" builtinId="42" hidden="1"/>
    <cellStyle name="20% — akcent 4" xfId="36588" builtinId="42" hidden="1"/>
    <cellStyle name="20% — akcent 4" xfId="36627" builtinId="42" hidden="1"/>
    <cellStyle name="20% — akcent 4" xfId="36667" builtinId="42" hidden="1"/>
    <cellStyle name="20% — akcent 4" xfId="36706" builtinId="42" hidden="1"/>
    <cellStyle name="20% — akcent 4" xfId="36747" builtinId="42" hidden="1"/>
    <cellStyle name="20% — akcent 4" xfId="36786" builtinId="42" hidden="1"/>
    <cellStyle name="20% — akcent 4" xfId="36825" builtinId="42" hidden="1"/>
    <cellStyle name="20% — akcent 4" xfId="36864" builtinId="42" hidden="1"/>
    <cellStyle name="20% — akcent 4" xfId="36904" builtinId="42" hidden="1"/>
    <cellStyle name="20% — akcent 4" xfId="36944" builtinId="42" hidden="1"/>
    <cellStyle name="20% — akcent 4" xfId="36983" builtinId="42" hidden="1"/>
    <cellStyle name="20% — akcent 4" xfId="37023" builtinId="42" hidden="1"/>
    <cellStyle name="20% — akcent 4" xfId="37062" builtinId="42" hidden="1"/>
    <cellStyle name="20% — akcent 4" xfId="37102" builtinId="42" hidden="1"/>
    <cellStyle name="20% — akcent 4" xfId="37141" builtinId="42" hidden="1"/>
    <cellStyle name="20% — akcent 4" xfId="37180" builtinId="42" hidden="1"/>
    <cellStyle name="20% — akcent 4" xfId="35616" builtinId="42" hidden="1"/>
    <cellStyle name="20% — akcent 4" xfId="36289" builtinId="42" hidden="1"/>
    <cellStyle name="20% — akcent 4" xfId="37226" builtinId="42" hidden="1"/>
    <cellStyle name="20% — akcent 4" xfId="37265" builtinId="42" hidden="1"/>
    <cellStyle name="20% — akcent 4" xfId="37304" builtinId="42" hidden="1"/>
    <cellStyle name="20% — akcent 4" xfId="37343" builtinId="42" hidden="1"/>
    <cellStyle name="20% — akcent 4" xfId="37383" builtinId="42" hidden="1"/>
    <cellStyle name="20% — akcent 4" xfId="37422" builtinId="42" hidden="1"/>
    <cellStyle name="20% — akcent 4" xfId="37463" builtinId="42" hidden="1"/>
    <cellStyle name="20% — akcent 4" xfId="37502" builtinId="42" hidden="1"/>
    <cellStyle name="20% — akcent 4" xfId="37541" builtinId="42" hidden="1"/>
    <cellStyle name="20% — akcent 4" xfId="37580" builtinId="42" hidden="1"/>
    <cellStyle name="20% — akcent 4" xfId="37620" builtinId="42" hidden="1"/>
    <cellStyle name="20% — akcent 4" xfId="37660" builtinId="42" hidden="1"/>
    <cellStyle name="20% — akcent 4" xfId="37699" builtinId="42" hidden="1"/>
    <cellStyle name="20% — akcent 4" xfId="37739" builtinId="42" hidden="1"/>
    <cellStyle name="20% — akcent 4" xfId="37778" builtinId="42" hidden="1"/>
    <cellStyle name="20% — akcent 4" xfId="37818" builtinId="42" hidden="1"/>
    <cellStyle name="20% — akcent 4" xfId="37857" builtinId="42" hidden="1"/>
    <cellStyle name="20% — akcent 4" xfId="37896" builtinId="42" hidden="1"/>
    <cellStyle name="20% — akcent 4" xfId="37935" builtinId="42" hidden="1"/>
    <cellStyle name="20% — akcent 4" xfId="37975" builtinId="42" hidden="1"/>
    <cellStyle name="20% — akcent 4" xfId="38016" builtinId="42" hidden="1"/>
    <cellStyle name="20% — akcent 4" xfId="38055" builtinId="42" hidden="1"/>
    <cellStyle name="20% — akcent 4" xfId="38094" builtinId="42" hidden="1"/>
    <cellStyle name="20% — akcent 4" xfId="38133" builtinId="42" hidden="1"/>
    <cellStyle name="20% — akcent 4" xfId="38173" builtinId="42" hidden="1"/>
    <cellStyle name="20% — akcent 4" xfId="38212" builtinId="42" hidden="1"/>
    <cellStyle name="20% — akcent 4" xfId="38253" builtinId="42" hidden="1"/>
    <cellStyle name="20% — akcent 4" xfId="38292" builtinId="42" hidden="1"/>
    <cellStyle name="20% — akcent 4" xfId="38331" builtinId="42" hidden="1"/>
    <cellStyle name="20% — akcent 4" xfId="38370" builtinId="42" hidden="1"/>
    <cellStyle name="20% — akcent 4" xfId="38410" builtinId="42" hidden="1"/>
    <cellStyle name="20% — akcent 4" xfId="38450" builtinId="42" hidden="1"/>
    <cellStyle name="20% — akcent 4" xfId="38489" builtinId="42" hidden="1"/>
    <cellStyle name="20% — akcent 4" xfId="38529" builtinId="42" hidden="1"/>
    <cellStyle name="20% — akcent 4" xfId="38568" builtinId="42" hidden="1"/>
    <cellStyle name="20% — akcent 4" xfId="38608" builtinId="42" hidden="1"/>
    <cellStyle name="20% — akcent 4" xfId="38647" builtinId="42" hidden="1"/>
    <cellStyle name="20% — akcent 4" xfId="38686" builtinId="42" hidden="1"/>
    <cellStyle name="20% — akcent 4" xfId="38725" builtinId="42" hidden="1"/>
    <cellStyle name="20% — akcent 4" xfId="38884" builtinId="42" hidden="1"/>
    <cellStyle name="20% — akcent 4" xfId="38925" builtinId="42" hidden="1"/>
    <cellStyle name="20% — akcent 4" xfId="38964" builtinId="42" hidden="1"/>
    <cellStyle name="20% — akcent 4" xfId="39003" builtinId="42" hidden="1"/>
    <cellStyle name="20% — akcent 4" xfId="39042" builtinId="42" hidden="1"/>
    <cellStyle name="20% — akcent 4" xfId="39082" builtinId="42" hidden="1"/>
    <cellStyle name="20% — akcent 4" xfId="39121" builtinId="42" hidden="1"/>
    <cellStyle name="20% — akcent 4" xfId="39162" builtinId="42" hidden="1"/>
    <cellStyle name="20% — akcent 4" xfId="39201" builtinId="42" hidden="1"/>
    <cellStyle name="20% — akcent 4" xfId="39240" builtinId="42" hidden="1"/>
    <cellStyle name="20% — akcent 4" xfId="39279" builtinId="42" hidden="1"/>
    <cellStyle name="20% — akcent 4" xfId="39319" builtinId="42" hidden="1"/>
    <cellStyle name="20% — akcent 4" xfId="39359" builtinId="42" hidden="1"/>
    <cellStyle name="20% — akcent 4" xfId="39398" builtinId="42" hidden="1"/>
    <cellStyle name="20% — akcent 4" xfId="39438" builtinId="42" hidden="1"/>
    <cellStyle name="20% — akcent 4" xfId="39478" builtinId="42" hidden="1"/>
    <cellStyle name="20% — akcent 4" xfId="39518" builtinId="42" hidden="1"/>
    <cellStyle name="20% — akcent 4" xfId="39557" builtinId="42" hidden="1"/>
    <cellStyle name="20% — akcent 4" xfId="39596" builtinId="42" hidden="1"/>
    <cellStyle name="20% — akcent 4" xfId="38831" builtinId="42" hidden="1"/>
    <cellStyle name="20% — akcent 4" xfId="39629" builtinId="42" hidden="1"/>
    <cellStyle name="20% — akcent 4" xfId="39670" builtinId="42" hidden="1"/>
    <cellStyle name="20% — akcent 4" xfId="39709" builtinId="42" hidden="1"/>
    <cellStyle name="20% — akcent 4" xfId="39748" builtinId="42" hidden="1"/>
    <cellStyle name="20% — akcent 4" xfId="39787" builtinId="42" hidden="1"/>
    <cellStyle name="20% — akcent 4" xfId="39827" builtinId="42" hidden="1"/>
    <cellStyle name="20% — akcent 4" xfId="39866" builtinId="42" hidden="1"/>
    <cellStyle name="20% — akcent 4" xfId="39907" builtinId="42" hidden="1"/>
    <cellStyle name="20% — akcent 4" xfId="39946" builtinId="42" hidden="1"/>
    <cellStyle name="20% — akcent 4" xfId="39985" builtinId="42" hidden="1"/>
    <cellStyle name="20% — akcent 4" xfId="40024" builtinId="42" hidden="1"/>
    <cellStyle name="20% — akcent 4" xfId="40064" builtinId="42" hidden="1"/>
    <cellStyle name="20% — akcent 4" xfId="40104" builtinId="42" hidden="1"/>
    <cellStyle name="20% — akcent 4" xfId="40143" builtinId="42" hidden="1"/>
    <cellStyle name="20% — akcent 4" xfId="40183" builtinId="42" hidden="1"/>
    <cellStyle name="20% — akcent 4" xfId="40222" builtinId="42" hidden="1"/>
    <cellStyle name="20% — akcent 4" xfId="40262" builtinId="42" hidden="1"/>
    <cellStyle name="20% — akcent 4" xfId="40301" builtinId="42" hidden="1"/>
    <cellStyle name="20% — akcent 4" xfId="40340" builtinId="42" hidden="1"/>
    <cellStyle name="20% — akcent 4" xfId="38776" builtinId="42" hidden="1"/>
    <cellStyle name="20% — akcent 4" xfId="39449" builtinId="42" hidden="1"/>
    <cellStyle name="20% — akcent 4" xfId="40386" builtinId="42" hidden="1"/>
    <cellStyle name="20% — akcent 4" xfId="40425" builtinId="42" hidden="1"/>
    <cellStyle name="20% — akcent 4" xfId="40464" builtinId="42" hidden="1"/>
    <cellStyle name="20% — akcent 4" xfId="40503" builtinId="42" hidden="1"/>
    <cellStyle name="20% — akcent 4" xfId="40543" builtinId="42" hidden="1"/>
    <cellStyle name="20% — akcent 4" xfId="40582" builtinId="42" hidden="1"/>
    <cellStyle name="20% — akcent 4" xfId="40623" builtinId="42" hidden="1"/>
    <cellStyle name="20% — akcent 4" xfId="40662" builtinId="42" hidden="1"/>
    <cellStyle name="20% — akcent 4" xfId="40701" builtinId="42" hidden="1"/>
    <cellStyle name="20% — akcent 4" xfId="40740" builtinId="42" hidden="1"/>
    <cellStyle name="20% — akcent 4" xfId="40780" builtinId="42" hidden="1"/>
    <cellStyle name="20% — akcent 4" xfId="40820" builtinId="42" hidden="1"/>
    <cellStyle name="20% — akcent 4" xfId="40859" builtinId="42" hidden="1"/>
    <cellStyle name="20% — akcent 4" xfId="40899" builtinId="42" hidden="1"/>
    <cellStyle name="20% — akcent 4" xfId="40938" builtinId="42" hidden="1"/>
    <cellStyle name="20% — akcent 4" xfId="40978" builtinId="42" hidden="1"/>
    <cellStyle name="20% — akcent 4" xfId="41017" builtinId="42" hidden="1"/>
    <cellStyle name="20% — akcent 4" xfId="41056" builtinId="42" hidden="1"/>
    <cellStyle name="20% — akcent 4" xfId="41116" builtinId="42" hidden="1"/>
    <cellStyle name="20% — akcent 4" xfId="41174" builtinId="42" hidden="1"/>
    <cellStyle name="20% — akcent 4" xfId="41215" builtinId="42" hidden="1"/>
    <cellStyle name="20% — akcent 4" xfId="41254" builtinId="42" hidden="1"/>
    <cellStyle name="20% — akcent 4" xfId="41293" builtinId="42" hidden="1"/>
    <cellStyle name="20% — akcent 4" xfId="41332" builtinId="42" hidden="1"/>
    <cellStyle name="20% — akcent 4" xfId="41372" builtinId="42" hidden="1"/>
    <cellStyle name="20% — akcent 4" xfId="41411" builtinId="42" hidden="1"/>
    <cellStyle name="20% — akcent 4" xfId="41452" builtinId="42" hidden="1"/>
    <cellStyle name="20% — akcent 4" xfId="41491" builtinId="42" hidden="1"/>
    <cellStyle name="20% — akcent 4" xfId="41530" builtinId="42" hidden="1"/>
    <cellStyle name="20% — akcent 4" xfId="41569" builtinId="42" hidden="1"/>
    <cellStyle name="20% — akcent 4" xfId="41609" builtinId="42" hidden="1"/>
    <cellStyle name="20% — akcent 4" xfId="41649" builtinId="42" hidden="1"/>
    <cellStyle name="20% — akcent 4" xfId="41688" builtinId="42" hidden="1"/>
    <cellStyle name="20% — akcent 4" xfId="41728" builtinId="42" hidden="1"/>
    <cellStyle name="20% — akcent 4" xfId="41767" builtinId="42" hidden="1"/>
    <cellStyle name="20% — akcent 4" xfId="41807" builtinId="42" hidden="1"/>
    <cellStyle name="20% — akcent 4" xfId="41846" builtinId="42" hidden="1"/>
    <cellStyle name="20% — akcent 4" xfId="41885" builtinId="42" hidden="1"/>
    <cellStyle name="20% — akcent 4" xfId="41131" builtinId="42" hidden="1"/>
    <cellStyle name="20% — akcent 4" xfId="41925" builtinId="42" hidden="1"/>
    <cellStyle name="20% — akcent 4" xfId="41966" builtinId="42" hidden="1"/>
    <cellStyle name="20% — akcent 4" xfId="42005" builtinId="42" hidden="1"/>
    <cellStyle name="20% — akcent 4" xfId="42044" builtinId="42" hidden="1"/>
    <cellStyle name="20% — akcent 4" xfId="42083" builtinId="42" hidden="1"/>
    <cellStyle name="20% — akcent 4" xfId="42123" builtinId="42" hidden="1"/>
    <cellStyle name="20% — akcent 4" xfId="42162" builtinId="42" hidden="1"/>
    <cellStyle name="20% — akcent 4" xfId="42203" builtinId="42" hidden="1"/>
    <cellStyle name="20% — akcent 4" xfId="42242" builtinId="42" hidden="1"/>
    <cellStyle name="20% — akcent 4" xfId="42281" builtinId="42" hidden="1"/>
    <cellStyle name="20% — akcent 4" xfId="42320" builtinId="42" hidden="1"/>
    <cellStyle name="20% — akcent 4" xfId="42360" builtinId="42" hidden="1"/>
    <cellStyle name="20% — akcent 4" xfId="42400" builtinId="42" hidden="1"/>
    <cellStyle name="20% — akcent 4" xfId="42439" builtinId="42" hidden="1"/>
    <cellStyle name="20% — akcent 4" xfId="42479" builtinId="42" hidden="1"/>
    <cellStyle name="20% — akcent 4" xfId="42518" builtinId="42" hidden="1"/>
    <cellStyle name="20% — akcent 4" xfId="42558" builtinId="42" hidden="1"/>
    <cellStyle name="20% — akcent 4" xfId="42597" builtinId="42" hidden="1"/>
    <cellStyle name="20% — akcent 4" xfId="42636" builtinId="42" hidden="1"/>
    <cellStyle name="20% — akcent 4" xfId="42700" builtinId="42" hidden="1"/>
    <cellStyle name="20% — akcent 4" xfId="42754" builtinId="42" hidden="1"/>
    <cellStyle name="20% — akcent 4" xfId="42795" builtinId="42" hidden="1"/>
    <cellStyle name="20% — akcent 4" xfId="42834" builtinId="42" hidden="1"/>
    <cellStyle name="20% — akcent 4" xfId="42873" builtinId="42" hidden="1"/>
    <cellStyle name="20% — akcent 4" xfId="42912" builtinId="42" hidden="1"/>
    <cellStyle name="20% — akcent 4" xfId="42952" builtinId="42" hidden="1"/>
    <cellStyle name="20% — akcent 4" xfId="42991" builtinId="42" hidden="1"/>
    <cellStyle name="20% — akcent 4" xfId="43032" builtinId="42" hidden="1"/>
    <cellStyle name="20% — akcent 4" xfId="43071" builtinId="42" hidden="1"/>
    <cellStyle name="20% — akcent 4" xfId="43110" builtinId="42" hidden="1"/>
    <cellStyle name="20% — akcent 4" xfId="43149" builtinId="42" hidden="1"/>
    <cellStyle name="20% — akcent 4" xfId="43189" builtinId="42" hidden="1"/>
    <cellStyle name="20% — akcent 4" xfId="43229" builtinId="42" hidden="1"/>
    <cellStyle name="20% — akcent 4" xfId="43268" builtinId="42" hidden="1"/>
    <cellStyle name="20% — akcent 4" xfId="43308" builtinId="42" hidden="1"/>
    <cellStyle name="20% — akcent 4" xfId="43347" builtinId="42" hidden="1"/>
    <cellStyle name="20% — akcent 4" xfId="43387" builtinId="42" hidden="1"/>
    <cellStyle name="20% — akcent 4" xfId="43426" builtinId="42" hidden="1"/>
    <cellStyle name="20% — akcent 4" xfId="43465" builtinId="42" hidden="1"/>
    <cellStyle name="20% — akcent 4" xfId="42716" builtinId="42" hidden="1"/>
    <cellStyle name="20% — akcent 4" xfId="43505" builtinId="42" hidden="1"/>
    <cellStyle name="20% — akcent 4" xfId="43546" builtinId="42" hidden="1"/>
    <cellStyle name="20% — akcent 4" xfId="43585" builtinId="42" hidden="1"/>
    <cellStyle name="20% — akcent 4" xfId="43624" builtinId="42" hidden="1"/>
    <cellStyle name="20% — akcent 4" xfId="43663" builtinId="42" hidden="1"/>
    <cellStyle name="20% — akcent 4" xfId="43703" builtinId="42" hidden="1"/>
    <cellStyle name="20% — akcent 4" xfId="43742" builtinId="42" hidden="1"/>
    <cellStyle name="20% — akcent 4" xfId="43783" builtinId="42" hidden="1"/>
    <cellStyle name="20% — akcent 4" xfId="43822" builtinId="42" hidden="1"/>
    <cellStyle name="20% — akcent 4" xfId="43861" builtinId="42" hidden="1"/>
    <cellStyle name="20% — akcent 4" xfId="43900" builtinId="42" hidden="1"/>
    <cellStyle name="20% — akcent 4" xfId="43940" builtinId="42" hidden="1"/>
    <cellStyle name="20% — akcent 4" xfId="43980" builtinId="42" hidden="1"/>
    <cellStyle name="20% — akcent 4" xfId="44019" builtinId="42" hidden="1"/>
    <cellStyle name="20% — akcent 4" xfId="44059" builtinId="42" hidden="1"/>
    <cellStyle name="20% — akcent 4" xfId="44098" builtinId="42" hidden="1"/>
    <cellStyle name="20% — akcent 4" xfId="44138" builtinId="42" hidden="1"/>
    <cellStyle name="20% — akcent 4" xfId="44177" builtinId="42" hidden="1"/>
    <cellStyle name="20% — akcent 4" xfId="44216" builtinId="42" hidden="1"/>
    <cellStyle name="20% — akcent 4" xfId="44280" builtinId="42" hidden="1"/>
    <cellStyle name="20% — akcent 4" xfId="44334" builtinId="42" hidden="1"/>
    <cellStyle name="20% — akcent 4" xfId="44375" builtinId="42" hidden="1"/>
    <cellStyle name="20% — akcent 4" xfId="44414" builtinId="42" hidden="1"/>
    <cellStyle name="20% — akcent 4" xfId="44453" builtinId="42" hidden="1"/>
    <cellStyle name="20% — akcent 4" xfId="44492" builtinId="42" hidden="1"/>
    <cellStyle name="20% — akcent 4" xfId="44532" builtinId="42" hidden="1"/>
    <cellStyle name="20% — akcent 4" xfId="44571" builtinId="42" hidden="1"/>
    <cellStyle name="20% — akcent 4" xfId="44612" builtinId="42" hidden="1"/>
    <cellStyle name="20% — akcent 4" xfId="44651" builtinId="42" hidden="1"/>
    <cellStyle name="20% — akcent 4" xfId="44690" builtinId="42" hidden="1"/>
    <cellStyle name="20% — akcent 4" xfId="44729" builtinId="42" hidden="1"/>
    <cellStyle name="20% — akcent 4" xfId="44769" builtinId="42" hidden="1"/>
    <cellStyle name="20% — akcent 4" xfId="44809" builtinId="42" hidden="1"/>
    <cellStyle name="20% — akcent 4" xfId="44848" builtinId="42" hidden="1"/>
    <cellStyle name="20% — akcent 4" xfId="44888" builtinId="42" hidden="1"/>
    <cellStyle name="20% — akcent 4" xfId="44927" builtinId="42" hidden="1"/>
    <cellStyle name="20% — akcent 4" xfId="44967" builtinId="42" hidden="1"/>
    <cellStyle name="20% — akcent 4" xfId="45006" builtinId="42" hidden="1"/>
    <cellStyle name="20% — akcent 4" xfId="45045" builtinId="42" hidden="1"/>
    <cellStyle name="20% — akcent 4" xfId="44296" builtinId="42" hidden="1"/>
    <cellStyle name="20% — akcent 4" xfId="45085" builtinId="42" hidden="1"/>
    <cellStyle name="20% — akcent 4" xfId="45126" builtinId="42" hidden="1"/>
    <cellStyle name="20% — akcent 4" xfId="45165" builtinId="42" hidden="1"/>
    <cellStyle name="20% — akcent 4" xfId="45204" builtinId="42" hidden="1"/>
    <cellStyle name="20% — akcent 4" xfId="45243" builtinId="42" hidden="1"/>
    <cellStyle name="20% — akcent 4" xfId="45283" builtinId="42" hidden="1"/>
    <cellStyle name="20% — akcent 4" xfId="45322" builtinId="42" hidden="1"/>
    <cellStyle name="20% — akcent 4" xfId="45363" builtinId="42" hidden="1"/>
    <cellStyle name="20% — akcent 4" xfId="45402" builtinId="42" hidden="1"/>
    <cellStyle name="20% — akcent 4" xfId="45441" builtinId="42" hidden="1"/>
    <cellStyle name="20% — akcent 4" xfId="45480" builtinId="42" hidden="1"/>
    <cellStyle name="20% — akcent 4" xfId="45520" builtinId="42" hidden="1"/>
    <cellStyle name="20% — akcent 4" xfId="45560" builtinId="42" hidden="1"/>
    <cellStyle name="20% — akcent 4" xfId="45599" builtinId="42" hidden="1"/>
    <cellStyle name="20% — akcent 4" xfId="45639" builtinId="42" hidden="1"/>
    <cellStyle name="20% — akcent 4" xfId="45678" builtinId="42" hidden="1"/>
    <cellStyle name="20% — akcent 4" xfId="45718" builtinId="42" hidden="1"/>
    <cellStyle name="20% — akcent 4" xfId="45757" builtinId="42" hidden="1"/>
    <cellStyle name="20% — akcent 4" xfId="45796" builtinId="42" hidden="1"/>
    <cellStyle name="20% — akcent 5" xfId="100" builtinId="46" hidden="1"/>
    <cellStyle name="20% — akcent 5" xfId="139" builtinId="46" hidden="1"/>
    <cellStyle name="20% — akcent 5" xfId="178" builtinId="46" hidden="1"/>
    <cellStyle name="20% — akcent 5" xfId="217" builtinId="46" hidden="1"/>
    <cellStyle name="20% — akcent 5" xfId="257" builtinId="46" hidden="1"/>
    <cellStyle name="20% — akcent 5" xfId="296" builtinId="46" hidden="1"/>
    <cellStyle name="20% — akcent 5" xfId="337" builtinId="46" hidden="1"/>
    <cellStyle name="20% — akcent 5" xfId="376" builtinId="46" hidden="1"/>
    <cellStyle name="20% — akcent 5" xfId="415" builtinId="46" hidden="1"/>
    <cellStyle name="20% — akcent 5" xfId="454" builtinId="46" hidden="1"/>
    <cellStyle name="20% — akcent 5" xfId="494" builtinId="46" hidden="1"/>
    <cellStyle name="20% — akcent 5" xfId="534" builtinId="46" hidden="1"/>
    <cellStyle name="20% — akcent 5" xfId="573" builtinId="46" hidden="1"/>
    <cellStyle name="20% — akcent 5" xfId="613" builtinId="46" hidden="1"/>
    <cellStyle name="20% — akcent 5" xfId="652" builtinId="46" hidden="1"/>
    <cellStyle name="20% — akcent 5" xfId="692" builtinId="46" hidden="1"/>
    <cellStyle name="20% — akcent 5" xfId="731" builtinId="46" hidden="1"/>
    <cellStyle name="20% — akcent 5" xfId="770" builtinId="46" hidden="1"/>
    <cellStyle name="20% — akcent 5" xfId="809" builtinId="46" hidden="1"/>
    <cellStyle name="20% — akcent 5" xfId="968" builtinId="46" hidden="1"/>
    <cellStyle name="20% — akcent 5" xfId="1009" builtinId="46" hidden="1"/>
    <cellStyle name="20% — akcent 5" xfId="1048" builtinId="46" hidden="1"/>
    <cellStyle name="20% — akcent 5" xfId="1087" builtinId="46" hidden="1"/>
    <cellStyle name="20% — akcent 5" xfId="1126" builtinId="46" hidden="1"/>
    <cellStyle name="20% — akcent 5" xfId="1166" builtinId="46" hidden="1"/>
    <cellStyle name="20% — akcent 5" xfId="1205" builtinId="46" hidden="1"/>
    <cellStyle name="20% — akcent 5" xfId="1246" builtinId="46" hidden="1"/>
    <cellStyle name="20% — akcent 5" xfId="1285" builtinId="46" hidden="1"/>
    <cellStyle name="20% — akcent 5" xfId="1324" builtinId="46" hidden="1"/>
    <cellStyle name="20% — akcent 5" xfId="1363" builtinId="46" hidden="1"/>
    <cellStyle name="20% — akcent 5" xfId="1403" builtinId="46" hidden="1"/>
    <cellStyle name="20% — akcent 5" xfId="1443" builtinId="46" hidden="1"/>
    <cellStyle name="20% — akcent 5" xfId="1482" builtinId="46" hidden="1"/>
    <cellStyle name="20% — akcent 5" xfId="1522" builtinId="46" hidden="1"/>
    <cellStyle name="20% — akcent 5" xfId="1562" builtinId="46" hidden="1"/>
    <cellStyle name="20% — akcent 5" xfId="1602" builtinId="46" hidden="1"/>
    <cellStyle name="20% — akcent 5" xfId="1641" builtinId="46" hidden="1"/>
    <cellStyle name="20% — akcent 5" xfId="1680" builtinId="46" hidden="1"/>
    <cellStyle name="20% — akcent 5" xfId="907" builtinId="46" hidden="1"/>
    <cellStyle name="20% — akcent 5" xfId="1713" builtinId="46" hidden="1"/>
    <cellStyle name="20% — akcent 5" xfId="1754" builtinId="46" hidden="1"/>
    <cellStyle name="20% — akcent 5" xfId="1793" builtinId="46" hidden="1"/>
    <cellStyle name="20% — akcent 5" xfId="1832" builtinId="46" hidden="1"/>
    <cellStyle name="20% — akcent 5" xfId="1871" builtinId="46" hidden="1"/>
    <cellStyle name="20% — akcent 5" xfId="1911" builtinId="46" hidden="1"/>
    <cellStyle name="20% — akcent 5" xfId="1950" builtinId="46" hidden="1"/>
    <cellStyle name="20% — akcent 5" xfId="1991" builtinId="46" hidden="1"/>
    <cellStyle name="20% — akcent 5" xfId="2030" builtinId="46" hidden="1"/>
    <cellStyle name="20% — akcent 5" xfId="2069" builtinId="46" hidden="1"/>
    <cellStyle name="20% — akcent 5" xfId="2108" builtinId="46" hidden="1"/>
    <cellStyle name="20% — akcent 5" xfId="2148" builtinId="46" hidden="1"/>
    <cellStyle name="20% — akcent 5" xfId="2188" builtinId="46" hidden="1"/>
    <cellStyle name="20% — akcent 5" xfId="2227" builtinId="46" hidden="1"/>
    <cellStyle name="20% — akcent 5" xfId="2267" builtinId="46" hidden="1"/>
    <cellStyle name="20% — akcent 5" xfId="2306" builtinId="46" hidden="1"/>
    <cellStyle name="20% — akcent 5" xfId="2346" builtinId="46" hidden="1"/>
    <cellStyle name="20% — akcent 5" xfId="2385" builtinId="46" hidden="1"/>
    <cellStyle name="20% — akcent 5" xfId="2424" builtinId="46" hidden="1"/>
    <cellStyle name="20% — akcent 5" xfId="860" builtinId="46" hidden="1"/>
    <cellStyle name="20% — akcent 5" xfId="894" builtinId="46" hidden="1"/>
    <cellStyle name="20% — akcent 5" xfId="2470" builtinId="46" hidden="1"/>
    <cellStyle name="20% — akcent 5" xfId="2509" builtinId="46" hidden="1"/>
    <cellStyle name="20% — akcent 5" xfId="2548" builtinId="46" hidden="1"/>
    <cellStyle name="20% — akcent 5" xfId="2587" builtinId="46" hidden="1"/>
    <cellStyle name="20% — akcent 5" xfId="2627" builtinId="46" hidden="1"/>
    <cellStyle name="20% — akcent 5" xfId="2666" builtinId="46" hidden="1"/>
    <cellStyle name="20% — akcent 5" xfId="2707" builtinId="46" hidden="1"/>
    <cellStyle name="20% — akcent 5" xfId="2746" builtinId="46" hidden="1"/>
    <cellStyle name="20% — akcent 5" xfId="2785" builtinId="46" hidden="1"/>
    <cellStyle name="20% — akcent 5" xfId="2824" builtinId="46" hidden="1"/>
    <cellStyle name="20% — akcent 5" xfId="2864" builtinId="46" hidden="1"/>
    <cellStyle name="20% — akcent 5" xfId="2904" builtinId="46" hidden="1"/>
    <cellStyle name="20% — akcent 5" xfId="2943" builtinId="46" hidden="1"/>
    <cellStyle name="20% — akcent 5" xfId="2983" builtinId="46" hidden="1"/>
    <cellStyle name="20% — akcent 5" xfId="3022" builtinId="46" hidden="1"/>
    <cellStyle name="20% — akcent 5" xfId="3062" builtinId="46" hidden="1"/>
    <cellStyle name="20% — akcent 5" xfId="3101" builtinId="46" hidden="1"/>
    <cellStyle name="20% — akcent 5" xfId="3140" builtinId="46" hidden="1"/>
    <cellStyle name="20% — akcent 5" xfId="3179" builtinId="46" hidden="1"/>
    <cellStyle name="20% — akcent 5" xfId="3372" builtinId="46" hidden="1"/>
    <cellStyle name="20% — akcent 5" xfId="3417" builtinId="46" hidden="1"/>
    <cellStyle name="20% — akcent 5" xfId="3456" builtinId="46" hidden="1"/>
    <cellStyle name="20% — akcent 5" xfId="3495" builtinId="46" hidden="1"/>
    <cellStyle name="20% — akcent 5" xfId="3534" builtinId="46" hidden="1"/>
    <cellStyle name="20% — akcent 5" xfId="3574" builtinId="46" hidden="1"/>
    <cellStyle name="20% — akcent 5" xfId="3613" builtinId="46" hidden="1"/>
    <cellStyle name="20% — akcent 5" xfId="3654" builtinId="46" hidden="1"/>
    <cellStyle name="20% — akcent 5" xfId="3693" builtinId="46" hidden="1"/>
    <cellStyle name="20% — akcent 5" xfId="3732" builtinId="46" hidden="1"/>
    <cellStyle name="20% — akcent 5" xfId="3771" builtinId="46" hidden="1"/>
    <cellStyle name="20% — akcent 5" xfId="3815" builtinId="46" hidden="1"/>
    <cellStyle name="20% — akcent 5" xfId="3855" builtinId="46" hidden="1"/>
    <cellStyle name="20% — akcent 5" xfId="3894" builtinId="46" hidden="1"/>
    <cellStyle name="20% — akcent 5" xfId="3934" builtinId="46" hidden="1"/>
    <cellStyle name="20% — akcent 5" xfId="3974" builtinId="46" hidden="1"/>
    <cellStyle name="20% — akcent 5" xfId="4014" builtinId="46" hidden="1"/>
    <cellStyle name="20% — akcent 5" xfId="4053" builtinId="46" hidden="1"/>
    <cellStyle name="20% — akcent 5" xfId="4092" builtinId="46" hidden="1"/>
    <cellStyle name="20% — akcent 5" xfId="4149" builtinId="46" hidden="1"/>
    <cellStyle name="20% — akcent 5" xfId="4308" builtinId="46" hidden="1"/>
    <cellStyle name="20% — akcent 5" xfId="4353" builtinId="46" hidden="1"/>
    <cellStyle name="20% — akcent 5" xfId="4392" builtinId="46" hidden="1"/>
    <cellStyle name="20% — akcent 5" xfId="4431" builtinId="46" hidden="1"/>
    <cellStyle name="20% — akcent 5" xfId="4470" builtinId="46" hidden="1"/>
    <cellStyle name="20% — akcent 5" xfId="4510" builtinId="46" hidden="1"/>
    <cellStyle name="20% — akcent 5" xfId="4549" builtinId="46" hidden="1"/>
    <cellStyle name="20% — akcent 5" xfId="4590" builtinId="46" hidden="1"/>
    <cellStyle name="20% — akcent 5" xfId="4629" builtinId="46" hidden="1"/>
    <cellStyle name="20% — akcent 5" xfId="4668" builtinId="46" hidden="1"/>
    <cellStyle name="20% — akcent 5" xfId="4707" builtinId="46" hidden="1"/>
    <cellStyle name="20% — akcent 5" xfId="4751" builtinId="46" hidden="1"/>
    <cellStyle name="20% — akcent 5" xfId="4791" builtinId="46" hidden="1"/>
    <cellStyle name="20% — akcent 5" xfId="4830" builtinId="46" hidden="1"/>
    <cellStyle name="20% — akcent 5" xfId="4870" builtinId="46" hidden="1"/>
    <cellStyle name="20% — akcent 5" xfId="4910" builtinId="46" hidden="1"/>
    <cellStyle name="20% — akcent 5" xfId="4950" builtinId="46" hidden="1"/>
    <cellStyle name="20% — akcent 5" xfId="4989" builtinId="46" hidden="1"/>
    <cellStyle name="20% — akcent 5" xfId="5028" builtinId="46" hidden="1"/>
    <cellStyle name="20% — akcent 5" xfId="4247" builtinId="46" hidden="1"/>
    <cellStyle name="20% — akcent 5" xfId="5061" builtinId="46" hidden="1"/>
    <cellStyle name="20% — akcent 5" xfId="5102" builtinId="46" hidden="1"/>
    <cellStyle name="20% — akcent 5" xfId="5141" builtinId="46" hidden="1"/>
    <cellStyle name="20% — akcent 5" xfId="5180" builtinId="46" hidden="1"/>
    <cellStyle name="20% — akcent 5" xfId="5219" builtinId="46" hidden="1"/>
    <cellStyle name="20% — akcent 5" xfId="5259" builtinId="46" hidden="1"/>
    <cellStyle name="20% — akcent 5" xfId="5298" builtinId="46" hidden="1"/>
    <cellStyle name="20% — akcent 5" xfId="5339" builtinId="46" hidden="1"/>
    <cellStyle name="20% — akcent 5" xfId="5378" builtinId="46" hidden="1"/>
    <cellStyle name="20% — akcent 5" xfId="5417" builtinId="46" hidden="1"/>
    <cellStyle name="20% — akcent 5" xfId="5456" builtinId="46" hidden="1"/>
    <cellStyle name="20% — akcent 5" xfId="5496" builtinId="46" hidden="1"/>
    <cellStyle name="20% — akcent 5" xfId="5536" builtinId="46" hidden="1"/>
    <cellStyle name="20% — akcent 5" xfId="5575" builtinId="46" hidden="1"/>
    <cellStyle name="20% — akcent 5" xfId="5615" builtinId="46" hidden="1"/>
    <cellStyle name="20% — akcent 5" xfId="5654" builtinId="46" hidden="1"/>
    <cellStyle name="20% — akcent 5" xfId="5694" builtinId="46" hidden="1"/>
    <cellStyle name="20% — akcent 5" xfId="5733" builtinId="46" hidden="1"/>
    <cellStyle name="20% — akcent 5" xfId="5772" builtinId="46" hidden="1"/>
    <cellStyle name="20% — akcent 5" xfId="4200" builtinId="46" hidden="1"/>
    <cellStyle name="20% — akcent 5" xfId="4234" builtinId="46" hidden="1"/>
    <cellStyle name="20% — akcent 5" xfId="5818" builtinId="46" hidden="1"/>
    <cellStyle name="20% — akcent 5" xfId="5857" builtinId="46" hidden="1"/>
    <cellStyle name="20% — akcent 5" xfId="5896" builtinId="46" hidden="1"/>
    <cellStyle name="20% — akcent 5" xfId="5935" builtinId="46" hidden="1"/>
    <cellStyle name="20% — akcent 5" xfId="5975" builtinId="46" hidden="1"/>
    <cellStyle name="20% — akcent 5" xfId="6014" builtinId="46" hidden="1"/>
    <cellStyle name="20% — akcent 5" xfId="6055" builtinId="46" hidden="1"/>
    <cellStyle name="20% — akcent 5" xfId="6094" builtinId="46" hidden="1"/>
    <cellStyle name="20% — akcent 5" xfId="6133" builtinId="46" hidden="1"/>
    <cellStyle name="20% — akcent 5" xfId="6172" builtinId="46" hidden="1"/>
    <cellStyle name="20% — akcent 5" xfId="6212" builtinId="46" hidden="1"/>
    <cellStyle name="20% — akcent 5" xfId="6252" builtinId="46" hidden="1"/>
    <cellStyle name="20% — akcent 5" xfId="6291" builtinId="46" hidden="1"/>
    <cellStyle name="20% — akcent 5" xfId="6331" builtinId="46" hidden="1"/>
    <cellStyle name="20% — akcent 5" xfId="6370" builtinId="46" hidden="1"/>
    <cellStyle name="20% — akcent 5" xfId="6410" builtinId="46" hidden="1"/>
    <cellStyle name="20% — akcent 5" xfId="6449" builtinId="46" hidden="1"/>
    <cellStyle name="20% — akcent 5" xfId="6488" builtinId="46" hidden="1"/>
    <cellStyle name="20% — akcent 5" xfId="3311" builtinId="46" hidden="1"/>
    <cellStyle name="20% — akcent 5" xfId="6501" builtinId="46" hidden="1"/>
    <cellStyle name="20% — akcent 5" xfId="6544" builtinId="46" hidden="1"/>
    <cellStyle name="20% — akcent 5" xfId="6583" builtinId="46" hidden="1"/>
    <cellStyle name="20% — akcent 5" xfId="6622" builtinId="46" hidden="1"/>
    <cellStyle name="20% — akcent 5" xfId="6661" builtinId="46" hidden="1"/>
    <cellStyle name="20% — akcent 5" xfId="6701" builtinId="46" hidden="1"/>
    <cellStyle name="20% — akcent 5" xfId="6740" builtinId="46" hidden="1"/>
    <cellStyle name="20% — akcent 5" xfId="6781" builtinId="46" hidden="1"/>
    <cellStyle name="20% — akcent 5" xfId="6820" builtinId="46" hidden="1"/>
    <cellStyle name="20% — akcent 5" xfId="6859" builtinId="46" hidden="1"/>
    <cellStyle name="20% — akcent 5" xfId="6898" builtinId="46" hidden="1"/>
    <cellStyle name="20% — akcent 5" xfId="6940" builtinId="46" hidden="1"/>
    <cellStyle name="20% — akcent 5" xfId="6980" builtinId="46" hidden="1"/>
    <cellStyle name="20% — akcent 5" xfId="7019" builtinId="46" hidden="1"/>
    <cellStyle name="20% — akcent 5" xfId="7059" builtinId="46" hidden="1"/>
    <cellStyle name="20% — akcent 5" xfId="7099" builtinId="46" hidden="1"/>
    <cellStyle name="20% — akcent 5" xfId="7139" builtinId="46" hidden="1"/>
    <cellStyle name="20% — akcent 5" xfId="7178" builtinId="46" hidden="1"/>
    <cellStyle name="20% — akcent 5" xfId="7217" builtinId="46" hidden="1"/>
    <cellStyle name="20% — akcent 5" xfId="7267" builtinId="46" hidden="1"/>
    <cellStyle name="20% — akcent 5" xfId="7426" builtinId="46" hidden="1"/>
    <cellStyle name="20% — akcent 5" xfId="7469" builtinId="46" hidden="1"/>
    <cellStyle name="20% — akcent 5" xfId="7508" builtinId="46" hidden="1"/>
    <cellStyle name="20% — akcent 5" xfId="7547" builtinId="46" hidden="1"/>
    <cellStyle name="20% — akcent 5" xfId="7586" builtinId="46" hidden="1"/>
    <cellStyle name="20% — akcent 5" xfId="7626" builtinId="46" hidden="1"/>
    <cellStyle name="20% — akcent 5" xfId="7665" builtinId="46" hidden="1"/>
    <cellStyle name="20% — akcent 5" xfId="7706" builtinId="46" hidden="1"/>
    <cellStyle name="20% — akcent 5" xfId="7745" builtinId="46" hidden="1"/>
    <cellStyle name="20% — akcent 5" xfId="7784" builtinId="46" hidden="1"/>
    <cellStyle name="20% — akcent 5" xfId="7823" builtinId="46" hidden="1"/>
    <cellStyle name="20% — akcent 5" xfId="7865" builtinId="46" hidden="1"/>
    <cellStyle name="20% — akcent 5" xfId="7905" builtinId="46" hidden="1"/>
    <cellStyle name="20% — akcent 5" xfId="7944" builtinId="46" hidden="1"/>
    <cellStyle name="20% — akcent 5" xfId="7984" builtinId="46" hidden="1"/>
    <cellStyle name="20% — akcent 5" xfId="8024" builtinId="46" hidden="1"/>
    <cellStyle name="20% — akcent 5" xfId="8064" builtinId="46" hidden="1"/>
    <cellStyle name="20% — akcent 5" xfId="8103" builtinId="46" hidden="1"/>
    <cellStyle name="20% — akcent 5" xfId="8142" builtinId="46" hidden="1"/>
    <cellStyle name="20% — akcent 5" xfId="7365" builtinId="46" hidden="1"/>
    <cellStyle name="20% — akcent 5" xfId="8175" builtinId="46" hidden="1"/>
    <cellStyle name="20% — akcent 5" xfId="8216" builtinId="46" hidden="1"/>
    <cellStyle name="20% — akcent 5" xfId="8255" builtinId="46" hidden="1"/>
    <cellStyle name="20% — akcent 5" xfId="8294" builtinId="46" hidden="1"/>
    <cellStyle name="20% — akcent 5" xfId="8333" builtinId="46" hidden="1"/>
    <cellStyle name="20% — akcent 5" xfId="8373" builtinId="46" hidden="1"/>
    <cellStyle name="20% — akcent 5" xfId="8412" builtinId="46" hidden="1"/>
    <cellStyle name="20% — akcent 5" xfId="8453" builtinId="46" hidden="1"/>
    <cellStyle name="20% — akcent 5" xfId="8492" builtinId="46" hidden="1"/>
    <cellStyle name="20% — akcent 5" xfId="8531" builtinId="46" hidden="1"/>
    <cellStyle name="20% — akcent 5" xfId="8570" builtinId="46" hidden="1"/>
    <cellStyle name="20% — akcent 5" xfId="8610" builtinId="46" hidden="1"/>
    <cellStyle name="20% — akcent 5" xfId="8650" builtinId="46" hidden="1"/>
    <cellStyle name="20% — akcent 5" xfId="8689" builtinId="46" hidden="1"/>
    <cellStyle name="20% — akcent 5" xfId="8729" builtinId="46" hidden="1"/>
    <cellStyle name="20% — akcent 5" xfId="8768" builtinId="46" hidden="1"/>
    <cellStyle name="20% — akcent 5" xfId="8808" builtinId="46" hidden="1"/>
    <cellStyle name="20% — akcent 5" xfId="8847" builtinId="46" hidden="1"/>
    <cellStyle name="20% — akcent 5" xfId="8886" builtinId="46" hidden="1"/>
    <cellStyle name="20% — akcent 5" xfId="7318" builtinId="46" hidden="1"/>
    <cellStyle name="20% — akcent 5" xfId="7352" builtinId="46" hidden="1"/>
    <cellStyle name="20% — akcent 5" xfId="8932" builtinId="46" hidden="1"/>
    <cellStyle name="20% — akcent 5" xfId="8971" builtinId="46" hidden="1"/>
    <cellStyle name="20% — akcent 5" xfId="9010" builtinId="46" hidden="1"/>
    <cellStyle name="20% — akcent 5" xfId="9049" builtinId="46" hidden="1"/>
    <cellStyle name="20% — akcent 5" xfId="9089" builtinId="46" hidden="1"/>
    <cellStyle name="20% — akcent 5" xfId="9128" builtinId="46" hidden="1"/>
    <cellStyle name="20% — akcent 5" xfId="9169" builtinId="46" hidden="1"/>
    <cellStyle name="20% — akcent 5" xfId="9208" builtinId="46" hidden="1"/>
    <cellStyle name="20% — akcent 5" xfId="9247" builtinId="46" hidden="1"/>
    <cellStyle name="20% — akcent 5" xfId="9286" builtinId="46" hidden="1"/>
    <cellStyle name="20% — akcent 5" xfId="9326" builtinId="46" hidden="1"/>
    <cellStyle name="20% — akcent 5" xfId="9366" builtinId="46" hidden="1"/>
    <cellStyle name="20% — akcent 5" xfId="9405" builtinId="46" hidden="1"/>
    <cellStyle name="20% — akcent 5" xfId="9445" builtinId="46" hidden="1"/>
    <cellStyle name="20% — akcent 5" xfId="9484" builtinId="46" hidden="1"/>
    <cellStyle name="20% — akcent 5" xfId="9524" builtinId="46" hidden="1"/>
    <cellStyle name="20% — akcent 5" xfId="9563" builtinId="46" hidden="1"/>
    <cellStyle name="20% — akcent 5" xfId="9602" builtinId="46" hidden="1"/>
    <cellStyle name="20% — akcent 5" xfId="3284" builtinId="46" hidden="1"/>
    <cellStyle name="20% — akcent 5" xfId="9643" builtinId="46" hidden="1"/>
    <cellStyle name="20% — akcent 5" xfId="9684" builtinId="46" hidden="1"/>
    <cellStyle name="20% — akcent 5" xfId="9723" builtinId="46" hidden="1"/>
    <cellStyle name="20% — akcent 5" xfId="9762" builtinId="46" hidden="1"/>
    <cellStyle name="20% — akcent 5" xfId="9801" builtinId="46" hidden="1"/>
    <cellStyle name="20% — akcent 5" xfId="9841" builtinId="46" hidden="1"/>
    <cellStyle name="20% — akcent 5" xfId="9880" builtinId="46" hidden="1"/>
    <cellStyle name="20% — akcent 5" xfId="9921" builtinId="46" hidden="1"/>
    <cellStyle name="20% — akcent 5" xfId="9960" builtinId="46" hidden="1"/>
    <cellStyle name="20% — akcent 5" xfId="9999" builtinId="46" hidden="1"/>
    <cellStyle name="20% — akcent 5" xfId="10038" builtinId="46" hidden="1"/>
    <cellStyle name="20% — akcent 5" xfId="10078" builtinId="46" hidden="1"/>
    <cellStyle name="20% — akcent 5" xfId="10118" builtinId="46" hidden="1"/>
    <cellStyle name="20% — akcent 5" xfId="10157" builtinId="46" hidden="1"/>
    <cellStyle name="20% — akcent 5" xfId="10197" builtinId="46" hidden="1"/>
    <cellStyle name="20% — akcent 5" xfId="10236" builtinId="46" hidden="1"/>
    <cellStyle name="20% — akcent 5" xfId="10276" builtinId="46" hidden="1"/>
    <cellStyle name="20% — akcent 5" xfId="10315" builtinId="46" hidden="1"/>
    <cellStyle name="20% — akcent 5" xfId="10354" builtinId="46" hidden="1"/>
    <cellStyle name="20% — akcent 5" xfId="10393" builtinId="46" hidden="1"/>
    <cellStyle name="20% — akcent 5" xfId="10552" builtinId="46" hidden="1"/>
    <cellStyle name="20% — akcent 5" xfId="10593" builtinId="46" hidden="1"/>
    <cellStyle name="20% — akcent 5" xfId="10632" builtinId="46" hidden="1"/>
    <cellStyle name="20% — akcent 5" xfId="10671" builtinId="46" hidden="1"/>
    <cellStyle name="20% — akcent 5" xfId="10710" builtinId="46" hidden="1"/>
    <cellStyle name="20% — akcent 5" xfId="10750" builtinId="46" hidden="1"/>
    <cellStyle name="20% — akcent 5" xfId="10789" builtinId="46" hidden="1"/>
    <cellStyle name="20% — akcent 5" xfId="10830" builtinId="46" hidden="1"/>
    <cellStyle name="20% — akcent 5" xfId="10869" builtinId="46" hidden="1"/>
    <cellStyle name="20% — akcent 5" xfId="10908" builtinId="46" hidden="1"/>
    <cellStyle name="20% — akcent 5" xfId="10947" builtinId="46" hidden="1"/>
    <cellStyle name="20% — akcent 5" xfId="10987" builtinId="46" hidden="1"/>
    <cellStyle name="20% — akcent 5" xfId="11027" builtinId="46" hidden="1"/>
    <cellStyle name="20% — akcent 5" xfId="11066" builtinId="46" hidden="1"/>
    <cellStyle name="20% — akcent 5" xfId="11106" builtinId="46" hidden="1"/>
    <cellStyle name="20% — akcent 5" xfId="11146" builtinId="46" hidden="1"/>
    <cellStyle name="20% — akcent 5" xfId="11186" builtinId="46" hidden="1"/>
    <cellStyle name="20% — akcent 5" xfId="11225" builtinId="46" hidden="1"/>
    <cellStyle name="20% — akcent 5" xfId="11264" builtinId="46" hidden="1"/>
    <cellStyle name="20% — akcent 5" xfId="10491" builtinId="46" hidden="1"/>
    <cellStyle name="20% — akcent 5" xfId="11297" builtinId="46" hidden="1"/>
    <cellStyle name="20% — akcent 5" xfId="11338" builtinId="46" hidden="1"/>
    <cellStyle name="20% — akcent 5" xfId="11377" builtinId="46" hidden="1"/>
    <cellStyle name="20% — akcent 5" xfId="11416" builtinId="46" hidden="1"/>
    <cellStyle name="20% — akcent 5" xfId="11455" builtinId="46" hidden="1"/>
    <cellStyle name="20% — akcent 5" xfId="11495" builtinId="46" hidden="1"/>
    <cellStyle name="20% — akcent 5" xfId="11534" builtinId="46" hidden="1"/>
    <cellStyle name="20% — akcent 5" xfId="11575" builtinId="46" hidden="1"/>
    <cellStyle name="20% — akcent 5" xfId="11614" builtinId="46" hidden="1"/>
    <cellStyle name="20% — akcent 5" xfId="11653" builtinId="46" hidden="1"/>
    <cellStyle name="20% — akcent 5" xfId="11692" builtinId="46" hidden="1"/>
    <cellStyle name="20% — akcent 5" xfId="11732" builtinId="46" hidden="1"/>
    <cellStyle name="20% — akcent 5" xfId="11772" builtinId="46" hidden="1"/>
    <cellStyle name="20% — akcent 5" xfId="11811" builtinId="46" hidden="1"/>
    <cellStyle name="20% — akcent 5" xfId="11851" builtinId="46" hidden="1"/>
    <cellStyle name="20% — akcent 5" xfId="11890" builtinId="46" hidden="1"/>
    <cellStyle name="20% — akcent 5" xfId="11930" builtinId="46" hidden="1"/>
    <cellStyle name="20% — akcent 5" xfId="11969" builtinId="46" hidden="1"/>
    <cellStyle name="20% — akcent 5" xfId="12008" builtinId="46" hidden="1"/>
    <cellStyle name="20% — akcent 5" xfId="10444" builtinId="46" hidden="1"/>
    <cellStyle name="20% — akcent 5" xfId="10478" builtinId="46" hidden="1"/>
    <cellStyle name="20% — akcent 5" xfId="12054" builtinId="46" hidden="1"/>
    <cellStyle name="20% — akcent 5" xfId="12093" builtinId="46" hidden="1"/>
    <cellStyle name="20% — akcent 5" xfId="12132" builtinId="46" hidden="1"/>
    <cellStyle name="20% — akcent 5" xfId="12171" builtinId="46" hidden="1"/>
    <cellStyle name="20% — akcent 5" xfId="12211" builtinId="46" hidden="1"/>
    <cellStyle name="20% — akcent 5" xfId="12250" builtinId="46" hidden="1"/>
    <cellStyle name="20% — akcent 5" xfId="12291" builtinId="46" hidden="1"/>
    <cellStyle name="20% — akcent 5" xfId="12330" builtinId="46" hidden="1"/>
    <cellStyle name="20% — akcent 5" xfId="12369" builtinId="46" hidden="1"/>
    <cellStyle name="20% — akcent 5" xfId="12408" builtinId="46" hidden="1"/>
    <cellStyle name="20% — akcent 5" xfId="12448" builtinId="46" hidden="1"/>
    <cellStyle name="20% — akcent 5" xfId="12488" builtinId="46" hidden="1"/>
    <cellStyle name="20% — akcent 5" xfId="12527" builtinId="46" hidden="1"/>
    <cellStyle name="20% — akcent 5" xfId="12567" builtinId="46" hidden="1"/>
    <cellStyle name="20% — akcent 5" xfId="12606" builtinId="46" hidden="1"/>
    <cellStyle name="20% — akcent 5" xfId="12646" builtinId="46" hidden="1"/>
    <cellStyle name="20% — akcent 5" xfId="12685" builtinId="46" hidden="1"/>
    <cellStyle name="20% — akcent 5" xfId="12724" builtinId="46" hidden="1"/>
    <cellStyle name="20% — akcent 5" xfId="12763" builtinId="46" hidden="1"/>
    <cellStyle name="20% — akcent 5" xfId="12803" builtinId="46" hidden="1"/>
    <cellStyle name="20% — akcent 5" xfId="12844" builtinId="46" hidden="1"/>
    <cellStyle name="20% — akcent 5" xfId="12883" builtinId="46" hidden="1"/>
    <cellStyle name="20% — akcent 5" xfId="12922" builtinId="46" hidden="1"/>
    <cellStyle name="20% — akcent 5" xfId="12961" builtinId="46" hidden="1"/>
    <cellStyle name="20% — akcent 5" xfId="13001" builtinId="46" hidden="1"/>
    <cellStyle name="20% — akcent 5" xfId="13040" builtinId="46" hidden="1"/>
    <cellStyle name="20% — akcent 5" xfId="13081" builtinId="46" hidden="1"/>
    <cellStyle name="20% — akcent 5" xfId="13120" builtinId="46" hidden="1"/>
    <cellStyle name="20% — akcent 5" xfId="13159" builtinId="46" hidden="1"/>
    <cellStyle name="20% — akcent 5" xfId="13198" builtinId="46" hidden="1"/>
    <cellStyle name="20% — akcent 5" xfId="13238" builtinId="46" hidden="1"/>
    <cellStyle name="20% — akcent 5" xfId="13278" builtinId="46" hidden="1"/>
    <cellStyle name="20% — akcent 5" xfId="13317" builtinId="46" hidden="1"/>
    <cellStyle name="20% — akcent 5" xfId="13357" builtinId="46" hidden="1"/>
    <cellStyle name="20% — akcent 5" xfId="13396" builtinId="46" hidden="1"/>
    <cellStyle name="20% — akcent 5" xfId="13436" builtinId="46" hidden="1"/>
    <cellStyle name="20% — akcent 5" xfId="13475" builtinId="46" hidden="1"/>
    <cellStyle name="20% — akcent 5" xfId="13514" builtinId="46" hidden="1"/>
    <cellStyle name="20% — akcent 5" xfId="13553" builtinId="46" hidden="1"/>
    <cellStyle name="20% — akcent 5" xfId="13712" builtinId="46" hidden="1"/>
    <cellStyle name="20% — akcent 5" xfId="13753" builtinId="46" hidden="1"/>
    <cellStyle name="20% — akcent 5" xfId="13792" builtinId="46" hidden="1"/>
    <cellStyle name="20% — akcent 5" xfId="13831" builtinId="46" hidden="1"/>
    <cellStyle name="20% — akcent 5" xfId="13870" builtinId="46" hidden="1"/>
    <cellStyle name="20% — akcent 5" xfId="13910" builtinId="46" hidden="1"/>
    <cellStyle name="20% — akcent 5" xfId="13949" builtinId="46" hidden="1"/>
    <cellStyle name="20% — akcent 5" xfId="13990" builtinId="46" hidden="1"/>
    <cellStyle name="20% — akcent 5" xfId="14029" builtinId="46" hidden="1"/>
    <cellStyle name="20% — akcent 5" xfId="14068" builtinId="46" hidden="1"/>
    <cellStyle name="20% — akcent 5" xfId="14107" builtinId="46" hidden="1"/>
    <cellStyle name="20% — akcent 5" xfId="14147" builtinId="46" hidden="1"/>
    <cellStyle name="20% — akcent 5" xfId="14187" builtinId="46" hidden="1"/>
    <cellStyle name="20% — akcent 5" xfId="14226" builtinId="46" hidden="1"/>
    <cellStyle name="20% — akcent 5" xfId="14266" builtinId="46" hidden="1"/>
    <cellStyle name="20% — akcent 5" xfId="14306" builtinId="46" hidden="1"/>
    <cellStyle name="20% — akcent 5" xfId="14346" builtinId="46" hidden="1"/>
    <cellStyle name="20% — akcent 5" xfId="14385" builtinId="46" hidden="1"/>
    <cellStyle name="20% — akcent 5" xfId="14424" builtinId="46" hidden="1"/>
    <cellStyle name="20% — akcent 5" xfId="13651" builtinId="46" hidden="1"/>
    <cellStyle name="20% — akcent 5" xfId="14457" builtinId="46" hidden="1"/>
    <cellStyle name="20% — akcent 5" xfId="14498" builtinId="46" hidden="1"/>
    <cellStyle name="20% — akcent 5" xfId="14537" builtinId="46" hidden="1"/>
    <cellStyle name="20% — akcent 5" xfId="14576" builtinId="46" hidden="1"/>
    <cellStyle name="20% — akcent 5" xfId="14615" builtinId="46" hidden="1"/>
    <cellStyle name="20% — akcent 5" xfId="14655" builtinId="46" hidden="1"/>
    <cellStyle name="20% — akcent 5" xfId="14694" builtinId="46" hidden="1"/>
    <cellStyle name="20% — akcent 5" xfId="14735" builtinId="46" hidden="1"/>
    <cellStyle name="20% — akcent 5" xfId="14774" builtinId="46" hidden="1"/>
    <cellStyle name="20% — akcent 5" xfId="14813" builtinId="46" hidden="1"/>
    <cellStyle name="20% — akcent 5" xfId="14852" builtinId="46" hidden="1"/>
    <cellStyle name="20% — akcent 5" xfId="14892" builtinId="46" hidden="1"/>
    <cellStyle name="20% — akcent 5" xfId="14932" builtinId="46" hidden="1"/>
    <cellStyle name="20% — akcent 5" xfId="14971" builtinId="46" hidden="1"/>
    <cellStyle name="20% — akcent 5" xfId="15011" builtinId="46" hidden="1"/>
    <cellStyle name="20% — akcent 5" xfId="15050" builtinId="46" hidden="1"/>
    <cellStyle name="20% — akcent 5" xfId="15090" builtinId="46" hidden="1"/>
    <cellStyle name="20% — akcent 5" xfId="15129" builtinId="46" hidden="1"/>
    <cellStyle name="20% — akcent 5" xfId="15168" builtinId="46" hidden="1"/>
    <cellStyle name="20% — akcent 5" xfId="13604" builtinId="46" hidden="1"/>
    <cellStyle name="20% — akcent 5" xfId="13638" builtinId="46" hidden="1"/>
    <cellStyle name="20% — akcent 5" xfId="15214" builtinId="46" hidden="1"/>
    <cellStyle name="20% — akcent 5" xfId="15253" builtinId="46" hidden="1"/>
    <cellStyle name="20% — akcent 5" xfId="15292" builtinId="46" hidden="1"/>
    <cellStyle name="20% — akcent 5" xfId="15331" builtinId="46" hidden="1"/>
    <cellStyle name="20% — akcent 5" xfId="15371" builtinId="46" hidden="1"/>
    <cellStyle name="20% — akcent 5" xfId="15410" builtinId="46" hidden="1"/>
    <cellStyle name="20% — akcent 5" xfId="15451" builtinId="46" hidden="1"/>
    <cellStyle name="20% — akcent 5" xfId="15490" builtinId="46" hidden="1"/>
    <cellStyle name="20% — akcent 5" xfId="15529" builtinId="46" hidden="1"/>
    <cellStyle name="20% — akcent 5" xfId="15568" builtinId="46" hidden="1"/>
    <cellStyle name="20% — akcent 5" xfId="15608" builtinId="46" hidden="1"/>
    <cellStyle name="20% — akcent 5" xfId="15648" builtinId="46" hidden="1"/>
    <cellStyle name="20% — akcent 5" xfId="15687" builtinId="46" hidden="1"/>
    <cellStyle name="20% — akcent 5" xfId="15727" builtinId="46" hidden="1"/>
    <cellStyle name="20% — akcent 5" xfId="15766" builtinId="46" hidden="1"/>
    <cellStyle name="20% — akcent 5" xfId="15806" builtinId="46" hidden="1"/>
    <cellStyle name="20% — akcent 5" xfId="15845" builtinId="46" hidden="1"/>
    <cellStyle name="20% — akcent 5" xfId="15884" builtinId="46" hidden="1"/>
    <cellStyle name="20% — akcent 5" xfId="4103" builtinId="46" hidden="1"/>
    <cellStyle name="20% — akcent 5" xfId="15897" builtinId="46" hidden="1"/>
    <cellStyle name="20% — akcent 5" xfId="15938" builtinId="46" hidden="1"/>
    <cellStyle name="20% — akcent 5" xfId="15977" builtinId="46" hidden="1"/>
    <cellStyle name="20% — akcent 5" xfId="16016" builtinId="46" hidden="1"/>
    <cellStyle name="20% — akcent 5" xfId="16055" builtinId="46" hidden="1"/>
    <cellStyle name="20% — akcent 5" xfId="16095" builtinId="46" hidden="1"/>
    <cellStyle name="20% — akcent 5" xfId="16134" builtinId="46" hidden="1"/>
    <cellStyle name="20% — akcent 5" xfId="16175" builtinId="46" hidden="1"/>
    <cellStyle name="20% — akcent 5" xfId="16214" builtinId="46" hidden="1"/>
    <cellStyle name="20% — akcent 5" xfId="16253" builtinId="46" hidden="1"/>
    <cellStyle name="20% — akcent 5" xfId="16292" builtinId="46" hidden="1"/>
    <cellStyle name="20% — akcent 5" xfId="16332" builtinId="46" hidden="1"/>
    <cellStyle name="20% — akcent 5" xfId="16372" builtinId="46" hidden="1"/>
    <cellStyle name="20% — akcent 5" xfId="16411" builtinId="46" hidden="1"/>
    <cellStyle name="20% — akcent 5" xfId="16451" builtinId="46" hidden="1"/>
    <cellStyle name="20% — akcent 5" xfId="16490" builtinId="46" hidden="1"/>
    <cellStyle name="20% — akcent 5" xfId="16530" builtinId="46" hidden="1"/>
    <cellStyle name="20% — akcent 5" xfId="16569" builtinId="46" hidden="1"/>
    <cellStyle name="20% — akcent 5" xfId="16608" builtinId="46" hidden="1"/>
    <cellStyle name="20% — akcent 5" xfId="16647" builtinId="46" hidden="1"/>
    <cellStyle name="20% — akcent 5" xfId="16806" builtinId="46" hidden="1"/>
    <cellStyle name="20% — akcent 5" xfId="16847" builtinId="46" hidden="1"/>
    <cellStyle name="20% — akcent 5" xfId="16886" builtinId="46" hidden="1"/>
    <cellStyle name="20% — akcent 5" xfId="16925" builtinId="46" hidden="1"/>
    <cellStyle name="20% — akcent 5" xfId="16964" builtinId="46" hidden="1"/>
    <cellStyle name="20% — akcent 5" xfId="17004" builtinId="46" hidden="1"/>
    <cellStyle name="20% — akcent 5" xfId="17043" builtinId="46" hidden="1"/>
    <cellStyle name="20% — akcent 5" xfId="17084" builtinId="46" hidden="1"/>
    <cellStyle name="20% — akcent 5" xfId="17123" builtinId="46" hidden="1"/>
    <cellStyle name="20% — akcent 5" xfId="17162" builtinId="46" hidden="1"/>
    <cellStyle name="20% — akcent 5" xfId="17201" builtinId="46" hidden="1"/>
    <cellStyle name="20% — akcent 5" xfId="17241" builtinId="46" hidden="1"/>
    <cellStyle name="20% — akcent 5" xfId="17281" builtinId="46" hidden="1"/>
    <cellStyle name="20% — akcent 5" xfId="17320" builtinId="46" hidden="1"/>
    <cellStyle name="20% — akcent 5" xfId="17360" builtinId="46" hidden="1"/>
    <cellStyle name="20% — akcent 5" xfId="17400" builtinId="46" hidden="1"/>
    <cellStyle name="20% — akcent 5" xfId="17440" builtinId="46" hidden="1"/>
    <cellStyle name="20% — akcent 5" xfId="17479" builtinId="46" hidden="1"/>
    <cellStyle name="20% — akcent 5" xfId="17518" builtinId="46" hidden="1"/>
    <cellStyle name="20% — akcent 5" xfId="16745" builtinId="46" hidden="1"/>
    <cellStyle name="20% — akcent 5" xfId="17551" builtinId="46" hidden="1"/>
    <cellStyle name="20% — akcent 5" xfId="17592" builtinId="46" hidden="1"/>
    <cellStyle name="20% — akcent 5" xfId="17631" builtinId="46" hidden="1"/>
    <cellStyle name="20% — akcent 5" xfId="17670" builtinId="46" hidden="1"/>
    <cellStyle name="20% — akcent 5" xfId="17709" builtinId="46" hidden="1"/>
    <cellStyle name="20% — akcent 5" xfId="17749" builtinId="46" hidden="1"/>
    <cellStyle name="20% — akcent 5" xfId="17788" builtinId="46" hidden="1"/>
    <cellStyle name="20% — akcent 5" xfId="17829" builtinId="46" hidden="1"/>
    <cellStyle name="20% — akcent 5" xfId="17868" builtinId="46" hidden="1"/>
    <cellStyle name="20% — akcent 5" xfId="17907" builtinId="46" hidden="1"/>
    <cellStyle name="20% — akcent 5" xfId="17946" builtinId="46" hidden="1"/>
    <cellStyle name="20% — akcent 5" xfId="17986" builtinId="46" hidden="1"/>
    <cellStyle name="20% — akcent 5" xfId="18026" builtinId="46" hidden="1"/>
    <cellStyle name="20% — akcent 5" xfId="18065" builtinId="46" hidden="1"/>
    <cellStyle name="20% — akcent 5" xfId="18105" builtinId="46" hidden="1"/>
    <cellStyle name="20% — akcent 5" xfId="18144" builtinId="46" hidden="1"/>
    <cellStyle name="20% — akcent 5" xfId="18184" builtinId="46" hidden="1"/>
    <cellStyle name="20% — akcent 5" xfId="18223" builtinId="46" hidden="1"/>
    <cellStyle name="20% — akcent 5" xfId="18262" builtinId="46" hidden="1"/>
    <cellStyle name="20% — akcent 5" xfId="16698" builtinId="46" hidden="1"/>
    <cellStyle name="20% — akcent 5" xfId="16732" builtinId="46" hidden="1"/>
    <cellStyle name="20% — akcent 5" xfId="18308" builtinId="46" hidden="1"/>
    <cellStyle name="20% — akcent 5" xfId="18347" builtinId="46" hidden="1"/>
    <cellStyle name="20% — akcent 5" xfId="18386" builtinId="46" hidden="1"/>
    <cellStyle name="20% — akcent 5" xfId="18425" builtinId="46" hidden="1"/>
    <cellStyle name="20% — akcent 5" xfId="18465" builtinId="46" hidden="1"/>
    <cellStyle name="20% — akcent 5" xfId="18504" builtinId="46" hidden="1"/>
    <cellStyle name="20% — akcent 5" xfId="18545" builtinId="46" hidden="1"/>
    <cellStyle name="20% — akcent 5" xfId="18584" builtinId="46" hidden="1"/>
    <cellStyle name="20% — akcent 5" xfId="18623" builtinId="46" hidden="1"/>
    <cellStyle name="20% — akcent 5" xfId="18662" builtinId="46" hidden="1"/>
    <cellStyle name="20% — akcent 5" xfId="18702" builtinId="46" hidden="1"/>
    <cellStyle name="20% — akcent 5" xfId="18742" builtinId="46" hidden="1"/>
    <cellStyle name="20% — akcent 5" xfId="18781" builtinId="46" hidden="1"/>
    <cellStyle name="20% — akcent 5" xfId="18821" builtinId="46" hidden="1"/>
    <cellStyle name="20% — akcent 5" xfId="18860" builtinId="46" hidden="1"/>
    <cellStyle name="20% — akcent 5" xfId="18900" builtinId="46" hidden="1"/>
    <cellStyle name="20% — akcent 5" xfId="18939" builtinId="46" hidden="1"/>
    <cellStyle name="20% — akcent 5" xfId="18978" builtinId="46" hidden="1"/>
    <cellStyle name="20% — akcent 5" xfId="3261" builtinId="46" hidden="1"/>
    <cellStyle name="20% — akcent 5" xfId="19100" builtinId="46" hidden="1"/>
    <cellStyle name="20% — akcent 5" xfId="19141" builtinId="46" hidden="1"/>
    <cellStyle name="20% — akcent 5" xfId="19180" builtinId="46" hidden="1"/>
    <cellStyle name="20% — akcent 5" xfId="19219" builtinId="46" hidden="1"/>
    <cellStyle name="20% — akcent 5" xfId="19258" builtinId="46" hidden="1"/>
    <cellStyle name="20% — akcent 5" xfId="19298" builtinId="46" hidden="1"/>
    <cellStyle name="20% — akcent 5" xfId="19337" builtinId="46" hidden="1"/>
    <cellStyle name="20% — akcent 5" xfId="19378" builtinId="46" hidden="1"/>
    <cellStyle name="20% — akcent 5" xfId="19417" builtinId="46" hidden="1"/>
    <cellStyle name="20% — akcent 5" xfId="19456" builtinId="46" hidden="1"/>
    <cellStyle name="20% — akcent 5" xfId="19495" builtinId="46" hidden="1"/>
    <cellStyle name="20% — akcent 5" xfId="19535" builtinId="46" hidden="1"/>
    <cellStyle name="20% — akcent 5" xfId="19575" builtinId="46" hidden="1"/>
    <cellStyle name="20% — akcent 5" xfId="19614" builtinId="46" hidden="1"/>
    <cellStyle name="20% — akcent 5" xfId="19654" builtinId="46" hidden="1"/>
    <cellStyle name="20% — akcent 5" xfId="19693" builtinId="46" hidden="1"/>
    <cellStyle name="20% — akcent 5" xfId="19733" builtinId="46" hidden="1"/>
    <cellStyle name="20% — akcent 5" xfId="19772" builtinId="46" hidden="1"/>
    <cellStyle name="20% — akcent 5" xfId="19811" builtinId="46" hidden="1"/>
    <cellStyle name="20% — akcent 5" xfId="19862" builtinId="46" hidden="1"/>
    <cellStyle name="20% — akcent 5" xfId="20021" builtinId="46" hidden="1"/>
    <cellStyle name="20% — akcent 5" xfId="20062" builtinId="46" hidden="1"/>
    <cellStyle name="20% — akcent 5" xfId="20101" builtinId="46" hidden="1"/>
    <cellStyle name="20% — akcent 5" xfId="20140" builtinId="46" hidden="1"/>
    <cellStyle name="20% — akcent 5" xfId="20179" builtinId="46" hidden="1"/>
    <cellStyle name="20% — akcent 5" xfId="20219" builtinId="46" hidden="1"/>
    <cellStyle name="20% — akcent 5" xfId="20258" builtinId="46" hidden="1"/>
    <cellStyle name="20% — akcent 5" xfId="20299" builtinId="46" hidden="1"/>
    <cellStyle name="20% — akcent 5" xfId="20338" builtinId="46" hidden="1"/>
    <cellStyle name="20% — akcent 5" xfId="20377" builtinId="46" hidden="1"/>
    <cellStyle name="20% — akcent 5" xfId="20416" builtinId="46" hidden="1"/>
    <cellStyle name="20% — akcent 5" xfId="20456" builtinId="46" hidden="1"/>
    <cellStyle name="20% — akcent 5" xfId="20496" builtinId="46" hidden="1"/>
    <cellStyle name="20% — akcent 5" xfId="20535" builtinId="46" hidden="1"/>
    <cellStyle name="20% — akcent 5" xfId="20575" builtinId="46" hidden="1"/>
    <cellStyle name="20% — akcent 5" xfId="20615" builtinId="46" hidden="1"/>
    <cellStyle name="20% — akcent 5" xfId="20655" builtinId="46" hidden="1"/>
    <cellStyle name="20% — akcent 5" xfId="20694" builtinId="46" hidden="1"/>
    <cellStyle name="20% — akcent 5" xfId="20733" builtinId="46" hidden="1"/>
    <cellStyle name="20% — akcent 5" xfId="19960" builtinId="46" hidden="1"/>
    <cellStyle name="20% — akcent 5" xfId="20766" builtinId="46" hidden="1"/>
    <cellStyle name="20% — akcent 5" xfId="20807" builtinId="46" hidden="1"/>
    <cellStyle name="20% — akcent 5" xfId="20846" builtinId="46" hidden="1"/>
    <cellStyle name="20% — akcent 5" xfId="20885" builtinId="46" hidden="1"/>
    <cellStyle name="20% — akcent 5" xfId="20924" builtinId="46" hidden="1"/>
    <cellStyle name="20% — akcent 5" xfId="20964" builtinId="46" hidden="1"/>
    <cellStyle name="20% — akcent 5" xfId="21003" builtinId="46" hidden="1"/>
    <cellStyle name="20% — akcent 5" xfId="21044" builtinId="46" hidden="1"/>
    <cellStyle name="20% — akcent 5" xfId="21083" builtinId="46" hidden="1"/>
    <cellStyle name="20% — akcent 5" xfId="21122" builtinId="46" hidden="1"/>
    <cellStyle name="20% — akcent 5" xfId="21161" builtinId="46" hidden="1"/>
    <cellStyle name="20% — akcent 5" xfId="21201" builtinId="46" hidden="1"/>
    <cellStyle name="20% — akcent 5" xfId="21241" builtinId="46" hidden="1"/>
    <cellStyle name="20% — akcent 5" xfId="21280" builtinId="46" hidden="1"/>
    <cellStyle name="20% — akcent 5" xfId="21320" builtinId="46" hidden="1"/>
    <cellStyle name="20% — akcent 5" xfId="21359" builtinId="46" hidden="1"/>
    <cellStyle name="20% — akcent 5" xfId="21399" builtinId="46" hidden="1"/>
    <cellStyle name="20% — akcent 5" xfId="21438" builtinId="46" hidden="1"/>
    <cellStyle name="20% — akcent 5" xfId="21477" builtinId="46" hidden="1"/>
    <cellStyle name="20% — akcent 5" xfId="19913" builtinId="46" hidden="1"/>
    <cellStyle name="20% — akcent 5" xfId="19947" builtinId="46" hidden="1"/>
    <cellStyle name="20% — akcent 5" xfId="21523" builtinId="46" hidden="1"/>
    <cellStyle name="20% — akcent 5" xfId="21562" builtinId="46" hidden="1"/>
    <cellStyle name="20% — akcent 5" xfId="21601" builtinId="46" hidden="1"/>
    <cellStyle name="20% — akcent 5" xfId="21640" builtinId="46" hidden="1"/>
    <cellStyle name="20% — akcent 5" xfId="21680" builtinId="46" hidden="1"/>
    <cellStyle name="20% — akcent 5" xfId="21719" builtinId="46" hidden="1"/>
    <cellStyle name="20% — akcent 5" xfId="21760" builtinId="46" hidden="1"/>
    <cellStyle name="20% — akcent 5" xfId="21799" builtinId="46" hidden="1"/>
    <cellStyle name="20% — akcent 5" xfId="21838" builtinId="46" hidden="1"/>
    <cellStyle name="20% — akcent 5" xfId="21877" builtinId="46" hidden="1"/>
    <cellStyle name="20% — akcent 5" xfId="21917" builtinId="46" hidden="1"/>
    <cellStyle name="20% — akcent 5" xfId="21957" builtinId="46" hidden="1"/>
    <cellStyle name="20% — akcent 5" xfId="21996" builtinId="46" hidden="1"/>
    <cellStyle name="20% — akcent 5" xfId="22036" builtinId="46" hidden="1"/>
    <cellStyle name="20% — akcent 5" xfId="22075" builtinId="46" hidden="1"/>
    <cellStyle name="20% — akcent 5" xfId="22115" builtinId="46" hidden="1"/>
    <cellStyle name="20% — akcent 5" xfId="22154" builtinId="46" hidden="1"/>
    <cellStyle name="20% — akcent 5" xfId="22193" builtinId="46" hidden="1"/>
    <cellStyle name="20% — akcent 5" xfId="22232" builtinId="46" hidden="1"/>
    <cellStyle name="20% — akcent 5" xfId="22272" builtinId="46" hidden="1"/>
    <cellStyle name="20% — akcent 5" xfId="22313" builtinId="46" hidden="1"/>
    <cellStyle name="20% — akcent 5" xfId="22352" builtinId="46" hidden="1"/>
    <cellStyle name="20% — akcent 5" xfId="22391" builtinId="46" hidden="1"/>
    <cellStyle name="20% — akcent 5" xfId="22430" builtinId="46" hidden="1"/>
    <cellStyle name="20% — akcent 5" xfId="22470" builtinId="46" hidden="1"/>
    <cellStyle name="20% — akcent 5" xfId="22509" builtinId="46" hidden="1"/>
    <cellStyle name="20% — akcent 5" xfId="22550" builtinId="46" hidden="1"/>
    <cellStyle name="20% — akcent 5" xfId="22589" builtinId="46" hidden="1"/>
    <cellStyle name="20% — akcent 5" xfId="22628" builtinId="46" hidden="1"/>
    <cellStyle name="20% — akcent 5" xfId="22667" builtinId="46" hidden="1"/>
    <cellStyle name="20% — akcent 5" xfId="22707" builtinId="46" hidden="1"/>
    <cellStyle name="20% — akcent 5" xfId="22747" builtinId="46" hidden="1"/>
    <cellStyle name="20% — akcent 5" xfId="22786" builtinId="46" hidden="1"/>
    <cellStyle name="20% — akcent 5" xfId="22826" builtinId="46" hidden="1"/>
    <cellStyle name="20% — akcent 5" xfId="22865" builtinId="46" hidden="1"/>
    <cellStyle name="20% — akcent 5" xfId="22905" builtinId="46" hidden="1"/>
    <cellStyle name="20% — akcent 5" xfId="22944" builtinId="46" hidden="1"/>
    <cellStyle name="20% — akcent 5" xfId="22983" builtinId="46" hidden="1"/>
    <cellStyle name="20% — akcent 5" xfId="23022" builtinId="46" hidden="1"/>
    <cellStyle name="20% — akcent 5" xfId="23181" builtinId="46" hidden="1"/>
    <cellStyle name="20% — akcent 5" xfId="23222" builtinId="46" hidden="1"/>
    <cellStyle name="20% — akcent 5" xfId="23261" builtinId="46" hidden="1"/>
    <cellStyle name="20% — akcent 5" xfId="23300" builtinId="46" hidden="1"/>
    <cellStyle name="20% — akcent 5" xfId="23339" builtinId="46" hidden="1"/>
    <cellStyle name="20% — akcent 5" xfId="23379" builtinId="46" hidden="1"/>
    <cellStyle name="20% — akcent 5" xfId="23418" builtinId="46" hidden="1"/>
    <cellStyle name="20% — akcent 5" xfId="23459" builtinId="46" hidden="1"/>
    <cellStyle name="20% — akcent 5" xfId="23498" builtinId="46" hidden="1"/>
    <cellStyle name="20% — akcent 5" xfId="23537" builtinId="46" hidden="1"/>
    <cellStyle name="20% — akcent 5" xfId="23576" builtinId="46" hidden="1"/>
    <cellStyle name="20% — akcent 5" xfId="23616" builtinId="46" hidden="1"/>
    <cellStyle name="20% — akcent 5" xfId="23656" builtinId="46" hidden="1"/>
    <cellStyle name="20% — akcent 5" xfId="23695" builtinId="46" hidden="1"/>
    <cellStyle name="20% — akcent 5" xfId="23735" builtinId="46" hidden="1"/>
    <cellStyle name="20% — akcent 5" xfId="23775" builtinId="46" hidden="1"/>
    <cellStyle name="20% — akcent 5" xfId="23815" builtinId="46" hidden="1"/>
    <cellStyle name="20% — akcent 5" xfId="23854" builtinId="46" hidden="1"/>
    <cellStyle name="20% — akcent 5" xfId="23893" builtinId="46" hidden="1"/>
    <cellStyle name="20% — akcent 5" xfId="23120" builtinId="46" hidden="1"/>
    <cellStyle name="20% — akcent 5" xfId="23926" builtinId="46" hidden="1"/>
    <cellStyle name="20% — akcent 5" xfId="23967" builtinId="46" hidden="1"/>
    <cellStyle name="20% — akcent 5" xfId="24006" builtinId="46" hidden="1"/>
    <cellStyle name="20% — akcent 5" xfId="24045" builtinId="46" hidden="1"/>
    <cellStyle name="20% — akcent 5" xfId="24084" builtinId="46" hidden="1"/>
    <cellStyle name="20% — akcent 5" xfId="24124" builtinId="46" hidden="1"/>
    <cellStyle name="20% — akcent 5" xfId="24163" builtinId="46" hidden="1"/>
    <cellStyle name="20% — akcent 5" xfId="24204" builtinId="46" hidden="1"/>
    <cellStyle name="20% — akcent 5" xfId="24243" builtinId="46" hidden="1"/>
    <cellStyle name="20% — akcent 5" xfId="24282" builtinId="46" hidden="1"/>
    <cellStyle name="20% — akcent 5" xfId="24321" builtinId="46" hidden="1"/>
    <cellStyle name="20% — akcent 5" xfId="24361" builtinId="46" hidden="1"/>
    <cellStyle name="20% — akcent 5" xfId="24401" builtinId="46" hidden="1"/>
    <cellStyle name="20% — akcent 5" xfId="24440" builtinId="46" hidden="1"/>
    <cellStyle name="20% — akcent 5" xfId="24480" builtinId="46" hidden="1"/>
    <cellStyle name="20% — akcent 5" xfId="24519" builtinId="46" hidden="1"/>
    <cellStyle name="20% — akcent 5" xfId="24559" builtinId="46" hidden="1"/>
    <cellStyle name="20% — akcent 5" xfId="24598" builtinId="46" hidden="1"/>
    <cellStyle name="20% — akcent 5" xfId="24637" builtinId="46" hidden="1"/>
    <cellStyle name="20% — akcent 5" xfId="23073" builtinId="46" hidden="1"/>
    <cellStyle name="20% — akcent 5" xfId="23107" builtinId="46" hidden="1"/>
    <cellStyle name="20% — akcent 5" xfId="24683" builtinId="46" hidden="1"/>
    <cellStyle name="20% — akcent 5" xfId="24722" builtinId="46" hidden="1"/>
    <cellStyle name="20% — akcent 5" xfId="24761" builtinId="46" hidden="1"/>
    <cellStyle name="20% — akcent 5" xfId="24800" builtinId="46" hidden="1"/>
    <cellStyle name="20% — akcent 5" xfId="24840" builtinId="46" hidden="1"/>
    <cellStyle name="20% — akcent 5" xfId="24879" builtinId="46" hidden="1"/>
    <cellStyle name="20% — akcent 5" xfId="24920" builtinId="46" hidden="1"/>
    <cellStyle name="20% — akcent 5" xfId="24959" builtinId="46" hidden="1"/>
    <cellStyle name="20% — akcent 5" xfId="24998" builtinId="46" hidden="1"/>
    <cellStyle name="20% — akcent 5" xfId="25037" builtinId="46" hidden="1"/>
    <cellStyle name="20% — akcent 5" xfId="25077" builtinId="46" hidden="1"/>
    <cellStyle name="20% — akcent 5" xfId="25117" builtinId="46" hidden="1"/>
    <cellStyle name="20% — akcent 5" xfId="25156" builtinId="46" hidden="1"/>
    <cellStyle name="20% — akcent 5" xfId="25196" builtinId="46" hidden="1"/>
    <cellStyle name="20% — akcent 5" xfId="25235" builtinId="46" hidden="1"/>
    <cellStyle name="20% — akcent 5" xfId="25275" builtinId="46" hidden="1"/>
    <cellStyle name="20% — akcent 5" xfId="25314" builtinId="46" hidden="1"/>
    <cellStyle name="20% — akcent 5" xfId="25353" builtinId="46" hidden="1"/>
    <cellStyle name="20% — akcent 5" xfId="19039" builtinId="46" hidden="1"/>
    <cellStyle name="20% — akcent 5" xfId="19006" builtinId="46" hidden="1"/>
    <cellStyle name="20% — akcent 5" xfId="25380" builtinId="46" hidden="1"/>
    <cellStyle name="20% — akcent 5" xfId="25419" builtinId="46" hidden="1"/>
    <cellStyle name="20% — akcent 5" xfId="25458" builtinId="46" hidden="1"/>
    <cellStyle name="20% — akcent 5" xfId="25497" builtinId="46" hidden="1"/>
    <cellStyle name="20% — akcent 5" xfId="25537" builtinId="46" hidden="1"/>
    <cellStyle name="20% — akcent 5" xfId="25576" builtinId="46" hidden="1"/>
    <cellStyle name="20% — akcent 5" xfId="25617" builtinId="46" hidden="1"/>
    <cellStyle name="20% — akcent 5" xfId="25656" builtinId="46" hidden="1"/>
    <cellStyle name="20% — akcent 5" xfId="25695" builtinId="46" hidden="1"/>
    <cellStyle name="20% — akcent 5" xfId="25734" builtinId="46" hidden="1"/>
    <cellStyle name="20% — akcent 5" xfId="25774" builtinId="46" hidden="1"/>
    <cellStyle name="20% — akcent 5" xfId="25814" builtinId="46" hidden="1"/>
    <cellStyle name="20% — akcent 5" xfId="25853" builtinId="46" hidden="1"/>
    <cellStyle name="20% — akcent 5" xfId="25893" builtinId="46" hidden="1"/>
    <cellStyle name="20% — akcent 5" xfId="25932" builtinId="46" hidden="1"/>
    <cellStyle name="20% — akcent 5" xfId="25972" builtinId="46" hidden="1"/>
    <cellStyle name="20% — akcent 5" xfId="26011" builtinId="46" hidden="1"/>
    <cellStyle name="20% — akcent 5" xfId="26050" builtinId="46" hidden="1"/>
    <cellStyle name="20% — akcent 5" xfId="26089" builtinId="46" hidden="1"/>
    <cellStyle name="20% — akcent 5" xfId="26248" builtinId="46" hidden="1"/>
    <cellStyle name="20% — akcent 5" xfId="26289" builtinId="46" hidden="1"/>
    <cellStyle name="20% — akcent 5" xfId="26328" builtinId="46" hidden="1"/>
    <cellStyle name="20% — akcent 5" xfId="26367" builtinId="46" hidden="1"/>
    <cellStyle name="20% — akcent 5" xfId="26406" builtinId="46" hidden="1"/>
    <cellStyle name="20% — akcent 5" xfId="26446" builtinId="46" hidden="1"/>
    <cellStyle name="20% — akcent 5" xfId="26485" builtinId="46" hidden="1"/>
    <cellStyle name="20% — akcent 5" xfId="26526" builtinId="46" hidden="1"/>
    <cellStyle name="20% — akcent 5" xfId="26565" builtinId="46" hidden="1"/>
    <cellStyle name="20% — akcent 5" xfId="26604" builtinId="46" hidden="1"/>
    <cellStyle name="20% — akcent 5" xfId="26643" builtinId="46" hidden="1"/>
    <cellStyle name="20% — akcent 5" xfId="26683" builtinId="46" hidden="1"/>
    <cellStyle name="20% — akcent 5" xfId="26723" builtinId="46" hidden="1"/>
    <cellStyle name="20% — akcent 5" xfId="26762" builtinId="46" hidden="1"/>
    <cellStyle name="20% — akcent 5" xfId="26802" builtinId="46" hidden="1"/>
    <cellStyle name="20% — akcent 5" xfId="26842" builtinId="46" hidden="1"/>
    <cellStyle name="20% — akcent 5" xfId="26882" builtinId="46" hidden="1"/>
    <cellStyle name="20% — akcent 5" xfId="26921" builtinId="46" hidden="1"/>
    <cellStyle name="20% — akcent 5" xfId="26960" builtinId="46" hidden="1"/>
    <cellStyle name="20% — akcent 5" xfId="26187" builtinId="46" hidden="1"/>
    <cellStyle name="20% — akcent 5" xfId="26993" builtinId="46" hidden="1"/>
    <cellStyle name="20% — akcent 5" xfId="27034" builtinId="46" hidden="1"/>
    <cellStyle name="20% — akcent 5" xfId="27073" builtinId="46" hidden="1"/>
    <cellStyle name="20% — akcent 5" xfId="27112" builtinId="46" hidden="1"/>
    <cellStyle name="20% — akcent 5" xfId="27151" builtinId="46" hidden="1"/>
    <cellStyle name="20% — akcent 5" xfId="27191" builtinId="46" hidden="1"/>
    <cellStyle name="20% — akcent 5" xfId="27230" builtinId="46" hidden="1"/>
    <cellStyle name="20% — akcent 5" xfId="27271" builtinId="46" hidden="1"/>
    <cellStyle name="20% — akcent 5" xfId="27310" builtinId="46" hidden="1"/>
    <cellStyle name="20% — akcent 5" xfId="27349" builtinId="46" hidden="1"/>
    <cellStyle name="20% — akcent 5" xfId="27388" builtinId="46" hidden="1"/>
    <cellStyle name="20% — akcent 5" xfId="27428" builtinId="46" hidden="1"/>
    <cellStyle name="20% — akcent 5" xfId="27468" builtinId="46" hidden="1"/>
    <cellStyle name="20% — akcent 5" xfId="27507" builtinId="46" hidden="1"/>
    <cellStyle name="20% — akcent 5" xfId="27547" builtinId="46" hidden="1"/>
    <cellStyle name="20% — akcent 5" xfId="27586" builtinId="46" hidden="1"/>
    <cellStyle name="20% — akcent 5" xfId="27626" builtinId="46" hidden="1"/>
    <cellStyle name="20% — akcent 5" xfId="27665" builtinId="46" hidden="1"/>
    <cellStyle name="20% — akcent 5" xfId="27704" builtinId="46" hidden="1"/>
    <cellStyle name="20% — akcent 5" xfId="26140" builtinId="46" hidden="1"/>
    <cellStyle name="20% — akcent 5" xfId="26174" builtinId="46" hidden="1"/>
    <cellStyle name="20% — akcent 5" xfId="27750" builtinId="46" hidden="1"/>
    <cellStyle name="20% — akcent 5" xfId="27789" builtinId="46" hidden="1"/>
    <cellStyle name="20% — akcent 5" xfId="27828" builtinId="46" hidden="1"/>
    <cellStyle name="20% — akcent 5" xfId="27867" builtinId="46" hidden="1"/>
    <cellStyle name="20% — akcent 5" xfId="27907" builtinId="46" hidden="1"/>
    <cellStyle name="20% — akcent 5" xfId="27946" builtinId="46" hidden="1"/>
    <cellStyle name="20% — akcent 5" xfId="27987" builtinId="46" hidden="1"/>
    <cellStyle name="20% — akcent 5" xfId="28026" builtinId="46" hidden="1"/>
    <cellStyle name="20% — akcent 5" xfId="28065" builtinId="46" hidden="1"/>
    <cellStyle name="20% — akcent 5" xfId="28104" builtinId="46" hidden="1"/>
    <cellStyle name="20% — akcent 5" xfId="28144" builtinId="46" hidden="1"/>
    <cellStyle name="20% — akcent 5" xfId="28184" builtinId="46" hidden="1"/>
    <cellStyle name="20% — akcent 5" xfId="28223" builtinId="46" hidden="1"/>
    <cellStyle name="20% — akcent 5" xfId="28263" builtinId="46" hidden="1"/>
    <cellStyle name="20% — akcent 5" xfId="28302" builtinId="46" hidden="1"/>
    <cellStyle name="20% — akcent 5" xfId="28342" builtinId="46" hidden="1"/>
    <cellStyle name="20% — akcent 5" xfId="28381" builtinId="46" hidden="1"/>
    <cellStyle name="20% — akcent 5" xfId="28420" builtinId="46" hidden="1"/>
    <cellStyle name="20% — akcent 5" xfId="28459" builtinId="46" hidden="1"/>
    <cellStyle name="20% — akcent 5" xfId="28583" builtinId="46" hidden="1"/>
    <cellStyle name="20% — akcent 5" xfId="28626" builtinId="46" hidden="1"/>
    <cellStyle name="20% — akcent 5" xfId="28665" builtinId="46" hidden="1"/>
    <cellStyle name="20% — akcent 5" xfId="28704" builtinId="46" hidden="1"/>
    <cellStyle name="20% — akcent 5" xfId="28743" builtinId="46" hidden="1"/>
    <cellStyle name="20% — akcent 5" xfId="28783" builtinId="46" hidden="1"/>
    <cellStyle name="20% — akcent 5" xfId="28822" builtinId="46" hidden="1"/>
    <cellStyle name="20% — akcent 5" xfId="28863" builtinId="46" hidden="1"/>
    <cellStyle name="20% — akcent 5" xfId="28902" builtinId="46" hidden="1"/>
    <cellStyle name="20% — akcent 5" xfId="28941" builtinId="46" hidden="1"/>
    <cellStyle name="20% — akcent 5" xfId="28980" builtinId="46" hidden="1"/>
    <cellStyle name="20% — akcent 5" xfId="29022" builtinId="46" hidden="1"/>
    <cellStyle name="20% — akcent 5" xfId="29062" builtinId="46" hidden="1"/>
    <cellStyle name="20% — akcent 5" xfId="29101" builtinId="46" hidden="1"/>
    <cellStyle name="20% — akcent 5" xfId="29141" builtinId="46" hidden="1"/>
    <cellStyle name="20% — akcent 5" xfId="29181" builtinId="46" hidden="1"/>
    <cellStyle name="20% — akcent 5" xfId="29221" builtinId="46" hidden="1"/>
    <cellStyle name="20% — akcent 5" xfId="29260" builtinId="46" hidden="1"/>
    <cellStyle name="20% — akcent 5" xfId="29299" builtinId="46" hidden="1"/>
    <cellStyle name="20% — akcent 5" xfId="29349" builtinId="46" hidden="1"/>
    <cellStyle name="20% — akcent 5" xfId="29508" builtinId="46" hidden="1"/>
    <cellStyle name="20% — akcent 5" xfId="29551" builtinId="46" hidden="1"/>
    <cellStyle name="20% — akcent 5" xfId="29590" builtinId="46" hidden="1"/>
    <cellStyle name="20% — akcent 5" xfId="29629" builtinId="46" hidden="1"/>
    <cellStyle name="20% — akcent 5" xfId="29668" builtinId="46" hidden="1"/>
    <cellStyle name="20% — akcent 5" xfId="29708" builtinId="46" hidden="1"/>
    <cellStyle name="20% — akcent 5" xfId="29747" builtinId="46" hidden="1"/>
    <cellStyle name="20% — akcent 5" xfId="29788" builtinId="46" hidden="1"/>
    <cellStyle name="20% — akcent 5" xfId="29827" builtinId="46" hidden="1"/>
    <cellStyle name="20% — akcent 5" xfId="29866" builtinId="46" hidden="1"/>
    <cellStyle name="20% — akcent 5" xfId="29905" builtinId="46" hidden="1"/>
    <cellStyle name="20% — akcent 5" xfId="29947" builtinId="46" hidden="1"/>
    <cellStyle name="20% — akcent 5" xfId="29987" builtinId="46" hidden="1"/>
    <cellStyle name="20% — akcent 5" xfId="30026" builtinId="46" hidden="1"/>
    <cellStyle name="20% — akcent 5" xfId="30066" builtinId="46" hidden="1"/>
    <cellStyle name="20% — akcent 5" xfId="30106" builtinId="46" hidden="1"/>
    <cellStyle name="20% — akcent 5" xfId="30146" builtinId="46" hidden="1"/>
    <cellStyle name="20% — akcent 5" xfId="30185" builtinId="46" hidden="1"/>
    <cellStyle name="20% — akcent 5" xfId="30224" builtinId="46" hidden="1"/>
    <cellStyle name="20% — akcent 5" xfId="29447" builtinId="46" hidden="1"/>
    <cellStyle name="20% — akcent 5" xfId="30257" builtinId="46" hidden="1"/>
    <cellStyle name="20% — akcent 5" xfId="30298" builtinId="46" hidden="1"/>
    <cellStyle name="20% — akcent 5" xfId="30337" builtinId="46" hidden="1"/>
    <cellStyle name="20% — akcent 5" xfId="30376" builtinId="46" hidden="1"/>
    <cellStyle name="20% — akcent 5" xfId="30415" builtinId="46" hidden="1"/>
    <cellStyle name="20% — akcent 5" xfId="30455" builtinId="46" hidden="1"/>
    <cellStyle name="20% — akcent 5" xfId="30494" builtinId="46" hidden="1"/>
    <cellStyle name="20% — akcent 5" xfId="30535" builtinId="46" hidden="1"/>
    <cellStyle name="20% — akcent 5" xfId="30574" builtinId="46" hidden="1"/>
    <cellStyle name="20% — akcent 5" xfId="30613" builtinId="46" hidden="1"/>
    <cellStyle name="20% — akcent 5" xfId="30652" builtinId="46" hidden="1"/>
    <cellStyle name="20% — akcent 5" xfId="30692" builtinId="46" hidden="1"/>
    <cellStyle name="20% — akcent 5" xfId="30732" builtinId="46" hidden="1"/>
    <cellStyle name="20% — akcent 5" xfId="30771" builtinId="46" hidden="1"/>
    <cellStyle name="20% — akcent 5" xfId="30811" builtinId="46" hidden="1"/>
    <cellStyle name="20% — akcent 5" xfId="30850" builtinId="46" hidden="1"/>
    <cellStyle name="20% — akcent 5" xfId="30890" builtinId="46" hidden="1"/>
    <cellStyle name="20% — akcent 5" xfId="30929" builtinId="46" hidden="1"/>
    <cellStyle name="20% — akcent 5" xfId="30968" builtinId="46" hidden="1"/>
    <cellStyle name="20% — akcent 5" xfId="29400" builtinId="46" hidden="1"/>
    <cellStyle name="20% — akcent 5" xfId="29434" builtinId="46" hidden="1"/>
    <cellStyle name="20% — akcent 5" xfId="31014" builtinId="46" hidden="1"/>
    <cellStyle name="20% — akcent 5" xfId="31053" builtinId="46" hidden="1"/>
    <cellStyle name="20% — akcent 5" xfId="31092" builtinId="46" hidden="1"/>
    <cellStyle name="20% — akcent 5" xfId="31131" builtinId="46" hidden="1"/>
    <cellStyle name="20% — akcent 5" xfId="31171" builtinId="46" hidden="1"/>
    <cellStyle name="20% — akcent 5" xfId="31210" builtinId="46" hidden="1"/>
    <cellStyle name="20% — akcent 5" xfId="31251" builtinId="46" hidden="1"/>
    <cellStyle name="20% — akcent 5" xfId="31290" builtinId="46" hidden="1"/>
    <cellStyle name="20% — akcent 5" xfId="31329" builtinId="46" hidden="1"/>
    <cellStyle name="20% — akcent 5" xfId="31368" builtinId="46" hidden="1"/>
    <cellStyle name="20% — akcent 5" xfId="31408" builtinId="46" hidden="1"/>
    <cellStyle name="20% — akcent 5" xfId="31448" builtinId="46" hidden="1"/>
    <cellStyle name="20% — akcent 5" xfId="31487" builtinId="46" hidden="1"/>
    <cellStyle name="20% — akcent 5" xfId="31527" builtinId="46" hidden="1"/>
    <cellStyle name="20% — akcent 5" xfId="31566" builtinId="46" hidden="1"/>
    <cellStyle name="20% — akcent 5" xfId="31606" builtinId="46" hidden="1"/>
    <cellStyle name="20% — akcent 5" xfId="31645" builtinId="46" hidden="1"/>
    <cellStyle name="20% — akcent 5" xfId="31684" builtinId="46" hidden="1"/>
    <cellStyle name="20% — akcent 5" xfId="28522" builtinId="46" hidden="1"/>
    <cellStyle name="20% — akcent 5" xfId="31697" builtinId="46" hidden="1"/>
    <cellStyle name="20% — akcent 5" xfId="31738" builtinId="46" hidden="1"/>
    <cellStyle name="20% — akcent 5" xfId="31777" builtinId="46" hidden="1"/>
    <cellStyle name="20% — akcent 5" xfId="31816" builtinId="46" hidden="1"/>
    <cellStyle name="20% — akcent 5" xfId="31855" builtinId="46" hidden="1"/>
    <cellStyle name="20% — akcent 5" xfId="31895" builtinId="46" hidden="1"/>
    <cellStyle name="20% — akcent 5" xfId="31934" builtinId="46" hidden="1"/>
    <cellStyle name="20% — akcent 5" xfId="31975" builtinId="46" hidden="1"/>
    <cellStyle name="20% — akcent 5" xfId="32014" builtinId="46" hidden="1"/>
    <cellStyle name="20% — akcent 5" xfId="32053" builtinId="46" hidden="1"/>
    <cellStyle name="20% — akcent 5" xfId="32092" builtinId="46" hidden="1"/>
    <cellStyle name="20% — akcent 5" xfId="32132" builtinId="46" hidden="1"/>
    <cellStyle name="20% — akcent 5" xfId="32172" builtinId="46" hidden="1"/>
    <cellStyle name="20% — akcent 5" xfId="32211" builtinId="46" hidden="1"/>
    <cellStyle name="20% — akcent 5" xfId="32251" builtinId="46" hidden="1"/>
    <cellStyle name="20% — akcent 5" xfId="32290" builtinId="46" hidden="1"/>
    <cellStyle name="20% — akcent 5" xfId="32330" builtinId="46" hidden="1"/>
    <cellStyle name="20% — akcent 5" xfId="32369" builtinId="46" hidden="1"/>
    <cellStyle name="20% — akcent 5" xfId="32408" builtinId="46" hidden="1"/>
    <cellStyle name="20% — akcent 5" xfId="32447" builtinId="46" hidden="1"/>
    <cellStyle name="20% — akcent 5" xfId="32606" builtinId="46" hidden="1"/>
    <cellStyle name="20% — akcent 5" xfId="32647" builtinId="46" hidden="1"/>
    <cellStyle name="20% — akcent 5" xfId="32686" builtinId="46" hidden="1"/>
    <cellStyle name="20% — akcent 5" xfId="32725" builtinId="46" hidden="1"/>
    <cellStyle name="20% — akcent 5" xfId="32764" builtinId="46" hidden="1"/>
    <cellStyle name="20% — akcent 5" xfId="32804" builtinId="46" hidden="1"/>
    <cellStyle name="20% — akcent 5" xfId="32843" builtinId="46" hidden="1"/>
    <cellStyle name="20% — akcent 5" xfId="32884" builtinId="46" hidden="1"/>
    <cellStyle name="20% — akcent 5" xfId="32923" builtinId="46" hidden="1"/>
    <cellStyle name="20% — akcent 5" xfId="32962" builtinId="46" hidden="1"/>
    <cellStyle name="20% — akcent 5" xfId="33001" builtinId="46" hidden="1"/>
    <cellStyle name="20% — akcent 5" xfId="33041" builtinId="46" hidden="1"/>
    <cellStyle name="20% — akcent 5" xfId="33081" builtinId="46" hidden="1"/>
    <cellStyle name="20% — akcent 5" xfId="33120" builtinId="46" hidden="1"/>
    <cellStyle name="20% — akcent 5" xfId="33160" builtinId="46" hidden="1"/>
    <cellStyle name="20% — akcent 5" xfId="33200" builtinId="46" hidden="1"/>
    <cellStyle name="20% — akcent 5" xfId="33240" builtinId="46" hidden="1"/>
    <cellStyle name="20% — akcent 5" xfId="33279" builtinId="46" hidden="1"/>
    <cellStyle name="20% — akcent 5" xfId="33318" builtinId="46" hidden="1"/>
    <cellStyle name="20% — akcent 5" xfId="32545" builtinId="46" hidden="1"/>
    <cellStyle name="20% — akcent 5" xfId="33351" builtinId="46" hidden="1"/>
    <cellStyle name="20% — akcent 5" xfId="33392" builtinId="46" hidden="1"/>
    <cellStyle name="20% — akcent 5" xfId="33431" builtinId="46" hidden="1"/>
    <cellStyle name="20% — akcent 5" xfId="33470" builtinId="46" hidden="1"/>
    <cellStyle name="20% — akcent 5" xfId="33509" builtinId="46" hidden="1"/>
    <cellStyle name="20% — akcent 5" xfId="33549" builtinId="46" hidden="1"/>
    <cellStyle name="20% — akcent 5" xfId="33588" builtinId="46" hidden="1"/>
    <cellStyle name="20% — akcent 5" xfId="33629" builtinId="46" hidden="1"/>
    <cellStyle name="20% — akcent 5" xfId="33668" builtinId="46" hidden="1"/>
    <cellStyle name="20% — akcent 5" xfId="33707" builtinId="46" hidden="1"/>
    <cellStyle name="20% — akcent 5" xfId="33746" builtinId="46" hidden="1"/>
    <cellStyle name="20% — akcent 5" xfId="33786" builtinId="46" hidden="1"/>
    <cellStyle name="20% — akcent 5" xfId="33826" builtinId="46" hidden="1"/>
    <cellStyle name="20% — akcent 5" xfId="33865" builtinId="46" hidden="1"/>
    <cellStyle name="20% — akcent 5" xfId="33905" builtinId="46" hidden="1"/>
    <cellStyle name="20% — akcent 5" xfId="33944" builtinId="46" hidden="1"/>
    <cellStyle name="20% — akcent 5" xfId="33984" builtinId="46" hidden="1"/>
    <cellStyle name="20% — akcent 5" xfId="34023" builtinId="46" hidden="1"/>
    <cellStyle name="20% — akcent 5" xfId="34062" builtinId="46" hidden="1"/>
    <cellStyle name="20% — akcent 5" xfId="32498" builtinId="46" hidden="1"/>
    <cellStyle name="20% — akcent 5" xfId="32532" builtinId="46" hidden="1"/>
    <cellStyle name="20% — akcent 5" xfId="34108" builtinId="46" hidden="1"/>
    <cellStyle name="20% — akcent 5" xfId="34147" builtinId="46" hidden="1"/>
    <cellStyle name="20% — akcent 5" xfId="34186" builtinId="46" hidden="1"/>
    <cellStyle name="20% — akcent 5" xfId="34225" builtinId="46" hidden="1"/>
    <cellStyle name="20% — akcent 5" xfId="34265" builtinId="46" hidden="1"/>
    <cellStyle name="20% — akcent 5" xfId="34304" builtinId="46" hidden="1"/>
    <cellStyle name="20% — akcent 5" xfId="34345" builtinId="46" hidden="1"/>
    <cellStyle name="20% — akcent 5" xfId="34384" builtinId="46" hidden="1"/>
    <cellStyle name="20% — akcent 5" xfId="34423" builtinId="46" hidden="1"/>
    <cellStyle name="20% — akcent 5" xfId="34462" builtinId="46" hidden="1"/>
    <cellStyle name="20% — akcent 5" xfId="34502" builtinId="46" hidden="1"/>
    <cellStyle name="20% — akcent 5" xfId="34542" builtinId="46" hidden="1"/>
    <cellStyle name="20% — akcent 5" xfId="34581" builtinId="46" hidden="1"/>
    <cellStyle name="20% — akcent 5" xfId="34621" builtinId="46" hidden="1"/>
    <cellStyle name="20% — akcent 5" xfId="34660" builtinId="46" hidden="1"/>
    <cellStyle name="20% — akcent 5" xfId="34700" builtinId="46" hidden="1"/>
    <cellStyle name="20% — akcent 5" xfId="34739" builtinId="46" hidden="1"/>
    <cellStyle name="20% — akcent 5" xfId="34778" builtinId="46" hidden="1"/>
    <cellStyle name="20% — akcent 5" xfId="28495" builtinId="46" hidden="1"/>
    <cellStyle name="20% — akcent 5" xfId="34819" builtinId="46" hidden="1"/>
    <cellStyle name="20% — akcent 5" xfId="34860" builtinId="46" hidden="1"/>
    <cellStyle name="20% — akcent 5" xfId="34899" builtinId="46" hidden="1"/>
    <cellStyle name="20% — akcent 5" xfId="34938" builtinId="46" hidden="1"/>
    <cellStyle name="20% — akcent 5" xfId="34977" builtinId="46" hidden="1"/>
    <cellStyle name="20% — akcent 5" xfId="35017" builtinId="46" hidden="1"/>
    <cellStyle name="20% — akcent 5" xfId="35056" builtinId="46" hidden="1"/>
    <cellStyle name="20% — akcent 5" xfId="35097" builtinId="46" hidden="1"/>
    <cellStyle name="20% — akcent 5" xfId="35136" builtinId="46" hidden="1"/>
    <cellStyle name="20% — akcent 5" xfId="35175" builtinId="46" hidden="1"/>
    <cellStyle name="20% — akcent 5" xfId="35214" builtinId="46" hidden="1"/>
    <cellStyle name="20% — akcent 5" xfId="35254" builtinId="46" hidden="1"/>
    <cellStyle name="20% — akcent 5" xfId="35294" builtinId="46" hidden="1"/>
    <cellStyle name="20% — akcent 5" xfId="35333" builtinId="46" hidden="1"/>
    <cellStyle name="20% — akcent 5" xfId="35373" builtinId="46" hidden="1"/>
    <cellStyle name="20% — akcent 5" xfId="35412" builtinId="46" hidden="1"/>
    <cellStyle name="20% — akcent 5" xfId="35452" builtinId="46" hidden="1"/>
    <cellStyle name="20% — akcent 5" xfId="35491" builtinId="46" hidden="1"/>
    <cellStyle name="20% — akcent 5" xfId="35530" builtinId="46" hidden="1"/>
    <cellStyle name="20% — akcent 5" xfId="35569" builtinId="46" hidden="1"/>
    <cellStyle name="20% — akcent 5" xfId="35728" builtinId="46" hidden="1"/>
    <cellStyle name="20% — akcent 5" xfId="35769" builtinId="46" hidden="1"/>
    <cellStyle name="20% — akcent 5" xfId="35808" builtinId="46" hidden="1"/>
    <cellStyle name="20% — akcent 5" xfId="35847" builtinId="46" hidden="1"/>
    <cellStyle name="20% — akcent 5" xfId="35886" builtinId="46" hidden="1"/>
    <cellStyle name="20% — akcent 5" xfId="35926" builtinId="46" hidden="1"/>
    <cellStyle name="20% — akcent 5" xfId="35965" builtinId="46" hidden="1"/>
    <cellStyle name="20% — akcent 5" xfId="36006" builtinId="46" hidden="1"/>
    <cellStyle name="20% — akcent 5" xfId="36045" builtinId="46" hidden="1"/>
    <cellStyle name="20% — akcent 5" xfId="36084" builtinId="46" hidden="1"/>
    <cellStyle name="20% — akcent 5" xfId="36123" builtinId="46" hidden="1"/>
    <cellStyle name="20% — akcent 5" xfId="36163" builtinId="46" hidden="1"/>
    <cellStyle name="20% — akcent 5" xfId="36203" builtinId="46" hidden="1"/>
    <cellStyle name="20% — akcent 5" xfId="36242" builtinId="46" hidden="1"/>
    <cellStyle name="20% — akcent 5" xfId="36282" builtinId="46" hidden="1"/>
    <cellStyle name="20% — akcent 5" xfId="36322" builtinId="46" hidden="1"/>
    <cellStyle name="20% — akcent 5" xfId="36362" builtinId="46" hidden="1"/>
    <cellStyle name="20% — akcent 5" xfId="36401" builtinId="46" hidden="1"/>
    <cellStyle name="20% — akcent 5" xfId="36440" builtinId="46" hidden="1"/>
    <cellStyle name="20% — akcent 5" xfId="35667" builtinId="46" hidden="1"/>
    <cellStyle name="20% — akcent 5" xfId="36473" builtinId="46" hidden="1"/>
    <cellStyle name="20% — akcent 5" xfId="36514" builtinId="46" hidden="1"/>
    <cellStyle name="20% — akcent 5" xfId="36553" builtinId="46" hidden="1"/>
    <cellStyle name="20% — akcent 5" xfId="36592" builtinId="46" hidden="1"/>
    <cellStyle name="20% — akcent 5" xfId="36631" builtinId="46" hidden="1"/>
    <cellStyle name="20% — akcent 5" xfId="36671" builtinId="46" hidden="1"/>
    <cellStyle name="20% — akcent 5" xfId="36710" builtinId="46" hidden="1"/>
    <cellStyle name="20% — akcent 5" xfId="36751" builtinId="46" hidden="1"/>
    <cellStyle name="20% — akcent 5" xfId="36790" builtinId="46" hidden="1"/>
    <cellStyle name="20% — akcent 5" xfId="36829" builtinId="46" hidden="1"/>
    <cellStyle name="20% — akcent 5" xfId="36868" builtinId="46" hidden="1"/>
    <cellStyle name="20% — akcent 5" xfId="36908" builtinId="46" hidden="1"/>
    <cellStyle name="20% — akcent 5" xfId="36948" builtinId="46" hidden="1"/>
    <cellStyle name="20% — akcent 5" xfId="36987" builtinId="46" hidden="1"/>
    <cellStyle name="20% — akcent 5" xfId="37027" builtinId="46" hidden="1"/>
    <cellStyle name="20% — akcent 5" xfId="37066" builtinId="46" hidden="1"/>
    <cellStyle name="20% — akcent 5" xfId="37106" builtinId="46" hidden="1"/>
    <cellStyle name="20% — akcent 5" xfId="37145" builtinId="46" hidden="1"/>
    <cellStyle name="20% — akcent 5" xfId="37184" builtinId="46" hidden="1"/>
    <cellStyle name="20% — akcent 5" xfId="35620" builtinId="46" hidden="1"/>
    <cellStyle name="20% — akcent 5" xfId="35654" builtinId="46" hidden="1"/>
    <cellStyle name="20% — akcent 5" xfId="37230" builtinId="46" hidden="1"/>
    <cellStyle name="20% — akcent 5" xfId="37269" builtinId="46" hidden="1"/>
    <cellStyle name="20% — akcent 5" xfId="37308" builtinId="46" hidden="1"/>
    <cellStyle name="20% — akcent 5" xfId="37347" builtinId="46" hidden="1"/>
    <cellStyle name="20% — akcent 5" xfId="37387" builtinId="46" hidden="1"/>
    <cellStyle name="20% — akcent 5" xfId="37426" builtinId="46" hidden="1"/>
    <cellStyle name="20% — akcent 5" xfId="37467" builtinId="46" hidden="1"/>
    <cellStyle name="20% — akcent 5" xfId="37506" builtinId="46" hidden="1"/>
    <cellStyle name="20% — akcent 5" xfId="37545" builtinId="46" hidden="1"/>
    <cellStyle name="20% — akcent 5" xfId="37584" builtinId="46" hidden="1"/>
    <cellStyle name="20% — akcent 5" xfId="37624" builtinId="46" hidden="1"/>
    <cellStyle name="20% — akcent 5" xfId="37664" builtinId="46" hidden="1"/>
    <cellStyle name="20% — akcent 5" xfId="37703" builtinId="46" hidden="1"/>
    <cellStyle name="20% — akcent 5" xfId="37743" builtinId="46" hidden="1"/>
    <cellStyle name="20% — akcent 5" xfId="37782" builtinId="46" hidden="1"/>
    <cellStyle name="20% — akcent 5" xfId="37822" builtinId="46" hidden="1"/>
    <cellStyle name="20% — akcent 5" xfId="37861" builtinId="46" hidden="1"/>
    <cellStyle name="20% — akcent 5" xfId="37900" builtinId="46" hidden="1"/>
    <cellStyle name="20% — akcent 5" xfId="37939" builtinId="46" hidden="1"/>
    <cellStyle name="20% — akcent 5" xfId="37979" builtinId="46" hidden="1"/>
    <cellStyle name="20% — akcent 5" xfId="38020" builtinId="46" hidden="1"/>
    <cellStyle name="20% — akcent 5" xfId="38059" builtinId="46" hidden="1"/>
    <cellStyle name="20% — akcent 5" xfId="38098" builtinId="46" hidden="1"/>
    <cellStyle name="20% — akcent 5" xfId="38137" builtinId="46" hidden="1"/>
    <cellStyle name="20% — akcent 5" xfId="38177" builtinId="46" hidden="1"/>
    <cellStyle name="20% — akcent 5" xfId="38216" builtinId="46" hidden="1"/>
    <cellStyle name="20% — akcent 5" xfId="38257" builtinId="46" hidden="1"/>
    <cellStyle name="20% — akcent 5" xfId="38296" builtinId="46" hidden="1"/>
    <cellStyle name="20% — akcent 5" xfId="38335" builtinId="46" hidden="1"/>
    <cellStyle name="20% — akcent 5" xfId="38374" builtinId="46" hidden="1"/>
    <cellStyle name="20% — akcent 5" xfId="38414" builtinId="46" hidden="1"/>
    <cellStyle name="20% — akcent 5" xfId="38454" builtinId="46" hidden="1"/>
    <cellStyle name="20% — akcent 5" xfId="38493" builtinId="46" hidden="1"/>
    <cellStyle name="20% — akcent 5" xfId="38533" builtinId="46" hidden="1"/>
    <cellStyle name="20% — akcent 5" xfId="38572" builtinId="46" hidden="1"/>
    <cellStyle name="20% — akcent 5" xfId="38612" builtinId="46" hidden="1"/>
    <cellStyle name="20% — akcent 5" xfId="38651" builtinId="46" hidden="1"/>
    <cellStyle name="20% — akcent 5" xfId="38690" builtinId="46" hidden="1"/>
    <cellStyle name="20% — akcent 5" xfId="38729" builtinId="46" hidden="1"/>
    <cellStyle name="20% — akcent 5" xfId="38888" builtinId="46" hidden="1"/>
    <cellStyle name="20% — akcent 5" xfId="38929" builtinId="46" hidden="1"/>
    <cellStyle name="20% — akcent 5" xfId="38968" builtinId="46" hidden="1"/>
    <cellStyle name="20% — akcent 5" xfId="39007" builtinId="46" hidden="1"/>
    <cellStyle name="20% — akcent 5" xfId="39046" builtinId="46" hidden="1"/>
    <cellStyle name="20% — akcent 5" xfId="39086" builtinId="46" hidden="1"/>
    <cellStyle name="20% — akcent 5" xfId="39125" builtinId="46" hidden="1"/>
    <cellStyle name="20% — akcent 5" xfId="39166" builtinId="46" hidden="1"/>
    <cellStyle name="20% — akcent 5" xfId="39205" builtinId="46" hidden="1"/>
    <cellStyle name="20% — akcent 5" xfId="39244" builtinId="46" hidden="1"/>
    <cellStyle name="20% — akcent 5" xfId="39283" builtinId="46" hidden="1"/>
    <cellStyle name="20% — akcent 5" xfId="39323" builtinId="46" hidden="1"/>
    <cellStyle name="20% — akcent 5" xfId="39363" builtinId="46" hidden="1"/>
    <cellStyle name="20% — akcent 5" xfId="39402" builtinId="46" hidden="1"/>
    <cellStyle name="20% — akcent 5" xfId="39442" builtinId="46" hidden="1"/>
    <cellStyle name="20% — akcent 5" xfId="39482" builtinId="46" hidden="1"/>
    <cellStyle name="20% — akcent 5" xfId="39522" builtinId="46" hidden="1"/>
    <cellStyle name="20% — akcent 5" xfId="39561" builtinId="46" hidden="1"/>
    <cellStyle name="20% — akcent 5" xfId="39600" builtinId="46" hidden="1"/>
    <cellStyle name="20% — akcent 5" xfId="38827" builtinId="46" hidden="1"/>
    <cellStyle name="20% — akcent 5" xfId="39633" builtinId="46" hidden="1"/>
    <cellStyle name="20% — akcent 5" xfId="39674" builtinId="46" hidden="1"/>
    <cellStyle name="20% — akcent 5" xfId="39713" builtinId="46" hidden="1"/>
    <cellStyle name="20% — akcent 5" xfId="39752" builtinId="46" hidden="1"/>
    <cellStyle name="20% — akcent 5" xfId="39791" builtinId="46" hidden="1"/>
    <cellStyle name="20% — akcent 5" xfId="39831" builtinId="46" hidden="1"/>
    <cellStyle name="20% — akcent 5" xfId="39870" builtinId="46" hidden="1"/>
    <cellStyle name="20% — akcent 5" xfId="39911" builtinId="46" hidden="1"/>
    <cellStyle name="20% — akcent 5" xfId="39950" builtinId="46" hidden="1"/>
    <cellStyle name="20% — akcent 5" xfId="39989" builtinId="46" hidden="1"/>
    <cellStyle name="20% — akcent 5" xfId="40028" builtinId="46" hidden="1"/>
    <cellStyle name="20% — akcent 5" xfId="40068" builtinId="46" hidden="1"/>
    <cellStyle name="20% — akcent 5" xfId="40108" builtinId="46" hidden="1"/>
    <cellStyle name="20% — akcent 5" xfId="40147" builtinId="46" hidden="1"/>
    <cellStyle name="20% — akcent 5" xfId="40187" builtinId="46" hidden="1"/>
    <cellStyle name="20% — akcent 5" xfId="40226" builtinId="46" hidden="1"/>
    <cellStyle name="20% — akcent 5" xfId="40266" builtinId="46" hidden="1"/>
    <cellStyle name="20% — akcent 5" xfId="40305" builtinId="46" hidden="1"/>
    <cellStyle name="20% — akcent 5" xfId="40344" builtinId="46" hidden="1"/>
    <cellStyle name="20% — akcent 5" xfId="38780" builtinId="46" hidden="1"/>
    <cellStyle name="20% — akcent 5" xfId="38814" builtinId="46" hidden="1"/>
    <cellStyle name="20% — akcent 5" xfId="40390" builtinId="46" hidden="1"/>
    <cellStyle name="20% — akcent 5" xfId="40429" builtinId="46" hidden="1"/>
    <cellStyle name="20% — akcent 5" xfId="40468" builtinId="46" hidden="1"/>
    <cellStyle name="20% — akcent 5" xfId="40507" builtinId="46" hidden="1"/>
    <cellStyle name="20% — akcent 5" xfId="40547" builtinId="46" hidden="1"/>
    <cellStyle name="20% — akcent 5" xfId="40586" builtinId="46" hidden="1"/>
    <cellStyle name="20% — akcent 5" xfId="40627" builtinId="46" hidden="1"/>
    <cellStyle name="20% — akcent 5" xfId="40666" builtinId="46" hidden="1"/>
    <cellStyle name="20% — akcent 5" xfId="40705" builtinId="46" hidden="1"/>
    <cellStyle name="20% — akcent 5" xfId="40744" builtinId="46" hidden="1"/>
    <cellStyle name="20% — akcent 5" xfId="40784" builtinId="46" hidden="1"/>
    <cellStyle name="20% — akcent 5" xfId="40824" builtinId="46" hidden="1"/>
    <cellStyle name="20% — akcent 5" xfId="40863" builtinId="46" hidden="1"/>
    <cellStyle name="20% — akcent 5" xfId="40903" builtinId="46" hidden="1"/>
    <cellStyle name="20% — akcent 5" xfId="40942" builtinId="46" hidden="1"/>
    <cellStyle name="20% — akcent 5" xfId="40982" builtinId="46" hidden="1"/>
    <cellStyle name="20% — akcent 5" xfId="41021" builtinId="46" hidden="1"/>
    <cellStyle name="20% — akcent 5" xfId="41060" builtinId="46" hidden="1"/>
    <cellStyle name="20% — akcent 5" xfId="41120" builtinId="46" hidden="1"/>
    <cellStyle name="20% — akcent 5" xfId="41178" builtinId="46" hidden="1"/>
    <cellStyle name="20% — akcent 5" xfId="41219" builtinId="46" hidden="1"/>
    <cellStyle name="20% — akcent 5" xfId="41258" builtinId="46" hidden="1"/>
    <cellStyle name="20% — akcent 5" xfId="41297" builtinId="46" hidden="1"/>
    <cellStyle name="20% — akcent 5" xfId="41336" builtinId="46" hidden="1"/>
    <cellStyle name="20% — akcent 5" xfId="41376" builtinId="46" hidden="1"/>
    <cellStyle name="20% — akcent 5" xfId="41415" builtinId="46" hidden="1"/>
    <cellStyle name="20% — akcent 5" xfId="41456" builtinId="46" hidden="1"/>
    <cellStyle name="20% — akcent 5" xfId="41495" builtinId="46" hidden="1"/>
    <cellStyle name="20% — akcent 5" xfId="41534" builtinId="46" hidden="1"/>
    <cellStyle name="20% — akcent 5" xfId="41573" builtinId="46" hidden="1"/>
    <cellStyle name="20% — akcent 5" xfId="41613" builtinId="46" hidden="1"/>
    <cellStyle name="20% — akcent 5" xfId="41653" builtinId="46" hidden="1"/>
    <cellStyle name="20% — akcent 5" xfId="41692" builtinId="46" hidden="1"/>
    <cellStyle name="20% — akcent 5" xfId="41732" builtinId="46" hidden="1"/>
    <cellStyle name="20% — akcent 5" xfId="41771" builtinId="46" hidden="1"/>
    <cellStyle name="20% — akcent 5" xfId="41811" builtinId="46" hidden="1"/>
    <cellStyle name="20% — akcent 5" xfId="41850" builtinId="46" hidden="1"/>
    <cellStyle name="20% — akcent 5" xfId="41889" builtinId="46" hidden="1"/>
    <cellStyle name="20% — akcent 5" xfId="41129" builtinId="46" hidden="1"/>
    <cellStyle name="20% — akcent 5" xfId="41929" builtinId="46" hidden="1"/>
    <cellStyle name="20% — akcent 5" xfId="41970" builtinId="46" hidden="1"/>
    <cellStyle name="20% — akcent 5" xfId="42009" builtinId="46" hidden="1"/>
    <cellStyle name="20% — akcent 5" xfId="42048" builtinId="46" hidden="1"/>
    <cellStyle name="20% — akcent 5" xfId="42087" builtinId="46" hidden="1"/>
    <cellStyle name="20% — akcent 5" xfId="42127" builtinId="46" hidden="1"/>
    <cellStyle name="20% — akcent 5" xfId="42166" builtinId="46" hidden="1"/>
    <cellStyle name="20% — akcent 5" xfId="42207" builtinId="46" hidden="1"/>
    <cellStyle name="20% — akcent 5" xfId="42246" builtinId="46" hidden="1"/>
    <cellStyle name="20% — akcent 5" xfId="42285" builtinId="46" hidden="1"/>
    <cellStyle name="20% — akcent 5" xfId="42324" builtinId="46" hidden="1"/>
    <cellStyle name="20% — akcent 5" xfId="42364" builtinId="46" hidden="1"/>
    <cellStyle name="20% — akcent 5" xfId="42404" builtinId="46" hidden="1"/>
    <cellStyle name="20% — akcent 5" xfId="42443" builtinId="46" hidden="1"/>
    <cellStyle name="20% — akcent 5" xfId="42483" builtinId="46" hidden="1"/>
    <cellStyle name="20% — akcent 5" xfId="42522" builtinId="46" hidden="1"/>
    <cellStyle name="20% — akcent 5" xfId="42562" builtinId="46" hidden="1"/>
    <cellStyle name="20% — akcent 5" xfId="42601" builtinId="46" hidden="1"/>
    <cellStyle name="20% — akcent 5" xfId="42640" builtinId="46" hidden="1"/>
    <cellStyle name="20% — akcent 5" xfId="42704" builtinId="46" hidden="1"/>
    <cellStyle name="20% — akcent 5" xfId="42758" builtinId="46" hidden="1"/>
    <cellStyle name="20% — akcent 5" xfId="42799" builtinId="46" hidden="1"/>
    <cellStyle name="20% — akcent 5" xfId="42838" builtinId="46" hidden="1"/>
    <cellStyle name="20% — akcent 5" xfId="42877" builtinId="46" hidden="1"/>
    <cellStyle name="20% — akcent 5" xfId="42916" builtinId="46" hidden="1"/>
    <cellStyle name="20% — akcent 5" xfId="42956" builtinId="46" hidden="1"/>
    <cellStyle name="20% — akcent 5" xfId="42995" builtinId="46" hidden="1"/>
    <cellStyle name="20% — akcent 5" xfId="43036" builtinId="46" hidden="1"/>
    <cellStyle name="20% — akcent 5" xfId="43075" builtinId="46" hidden="1"/>
    <cellStyle name="20% — akcent 5" xfId="43114" builtinId="46" hidden="1"/>
    <cellStyle name="20% — akcent 5" xfId="43153" builtinId="46" hidden="1"/>
    <cellStyle name="20% — akcent 5" xfId="43193" builtinId="46" hidden="1"/>
    <cellStyle name="20% — akcent 5" xfId="43233" builtinId="46" hidden="1"/>
    <cellStyle name="20% — akcent 5" xfId="43272" builtinId="46" hidden="1"/>
    <cellStyle name="20% — akcent 5" xfId="43312" builtinId="46" hidden="1"/>
    <cellStyle name="20% — akcent 5" xfId="43351" builtinId="46" hidden="1"/>
    <cellStyle name="20% — akcent 5" xfId="43391" builtinId="46" hidden="1"/>
    <cellStyle name="20% — akcent 5" xfId="43430" builtinId="46" hidden="1"/>
    <cellStyle name="20% — akcent 5" xfId="43469" builtinId="46" hidden="1"/>
    <cellStyle name="20% — akcent 5" xfId="42714" builtinId="46" hidden="1"/>
    <cellStyle name="20% — akcent 5" xfId="43509" builtinId="46" hidden="1"/>
    <cellStyle name="20% — akcent 5" xfId="43550" builtinId="46" hidden="1"/>
    <cellStyle name="20% — akcent 5" xfId="43589" builtinId="46" hidden="1"/>
    <cellStyle name="20% — akcent 5" xfId="43628" builtinId="46" hidden="1"/>
    <cellStyle name="20% — akcent 5" xfId="43667" builtinId="46" hidden="1"/>
    <cellStyle name="20% — akcent 5" xfId="43707" builtinId="46" hidden="1"/>
    <cellStyle name="20% — akcent 5" xfId="43746" builtinId="46" hidden="1"/>
    <cellStyle name="20% — akcent 5" xfId="43787" builtinId="46" hidden="1"/>
    <cellStyle name="20% — akcent 5" xfId="43826" builtinId="46" hidden="1"/>
    <cellStyle name="20% — akcent 5" xfId="43865" builtinId="46" hidden="1"/>
    <cellStyle name="20% — akcent 5" xfId="43904" builtinId="46" hidden="1"/>
    <cellStyle name="20% — akcent 5" xfId="43944" builtinId="46" hidden="1"/>
    <cellStyle name="20% — akcent 5" xfId="43984" builtinId="46" hidden="1"/>
    <cellStyle name="20% — akcent 5" xfId="44023" builtinId="46" hidden="1"/>
    <cellStyle name="20% — akcent 5" xfId="44063" builtinId="46" hidden="1"/>
    <cellStyle name="20% — akcent 5" xfId="44102" builtinId="46" hidden="1"/>
    <cellStyle name="20% — akcent 5" xfId="44142" builtinId="46" hidden="1"/>
    <cellStyle name="20% — akcent 5" xfId="44181" builtinId="46" hidden="1"/>
    <cellStyle name="20% — akcent 5" xfId="44220" builtinId="46" hidden="1"/>
    <cellStyle name="20% — akcent 5" xfId="44284" builtinId="46" hidden="1"/>
    <cellStyle name="20% — akcent 5" xfId="44338" builtinId="46" hidden="1"/>
    <cellStyle name="20% — akcent 5" xfId="44379" builtinId="46" hidden="1"/>
    <cellStyle name="20% — akcent 5" xfId="44418" builtinId="46" hidden="1"/>
    <cellStyle name="20% — akcent 5" xfId="44457" builtinId="46" hidden="1"/>
    <cellStyle name="20% — akcent 5" xfId="44496" builtinId="46" hidden="1"/>
    <cellStyle name="20% — akcent 5" xfId="44536" builtinId="46" hidden="1"/>
    <cellStyle name="20% — akcent 5" xfId="44575" builtinId="46" hidden="1"/>
    <cellStyle name="20% — akcent 5" xfId="44616" builtinId="46" hidden="1"/>
    <cellStyle name="20% — akcent 5" xfId="44655" builtinId="46" hidden="1"/>
    <cellStyle name="20% — akcent 5" xfId="44694" builtinId="46" hidden="1"/>
    <cellStyle name="20% — akcent 5" xfId="44733" builtinId="46" hidden="1"/>
    <cellStyle name="20% — akcent 5" xfId="44773" builtinId="46" hidden="1"/>
    <cellStyle name="20% — akcent 5" xfId="44813" builtinId="46" hidden="1"/>
    <cellStyle name="20% — akcent 5" xfId="44852" builtinId="46" hidden="1"/>
    <cellStyle name="20% — akcent 5" xfId="44892" builtinId="46" hidden="1"/>
    <cellStyle name="20% — akcent 5" xfId="44931" builtinId="46" hidden="1"/>
    <cellStyle name="20% — akcent 5" xfId="44971" builtinId="46" hidden="1"/>
    <cellStyle name="20% — akcent 5" xfId="45010" builtinId="46" hidden="1"/>
    <cellStyle name="20% — akcent 5" xfId="45049" builtinId="46" hidden="1"/>
    <cellStyle name="20% — akcent 5" xfId="44294" builtinId="46" hidden="1"/>
    <cellStyle name="20% — akcent 5" xfId="45089" builtinId="46" hidden="1"/>
    <cellStyle name="20% — akcent 5" xfId="45130" builtinId="46" hidden="1"/>
    <cellStyle name="20% — akcent 5" xfId="45169" builtinId="46" hidden="1"/>
    <cellStyle name="20% — akcent 5" xfId="45208" builtinId="46" hidden="1"/>
    <cellStyle name="20% — akcent 5" xfId="45247" builtinId="46" hidden="1"/>
    <cellStyle name="20% — akcent 5" xfId="45287" builtinId="46" hidden="1"/>
    <cellStyle name="20% — akcent 5" xfId="45326" builtinId="46" hidden="1"/>
    <cellStyle name="20% — akcent 5" xfId="45367" builtinId="46" hidden="1"/>
    <cellStyle name="20% — akcent 5" xfId="45406" builtinId="46" hidden="1"/>
    <cellStyle name="20% — akcent 5" xfId="45445" builtinId="46" hidden="1"/>
    <cellStyle name="20% — akcent 5" xfId="45484" builtinId="46" hidden="1"/>
    <cellStyle name="20% — akcent 5" xfId="45524" builtinId="46" hidden="1"/>
    <cellStyle name="20% — akcent 5" xfId="45564" builtinId="46" hidden="1"/>
    <cellStyle name="20% — akcent 5" xfId="45603" builtinId="46" hidden="1"/>
    <cellStyle name="20% — akcent 5" xfId="45643" builtinId="46" hidden="1"/>
    <cellStyle name="20% — akcent 5" xfId="45682" builtinId="46" hidden="1"/>
    <cellStyle name="20% — akcent 5" xfId="45722" builtinId="46" hidden="1"/>
    <cellStyle name="20% — akcent 5" xfId="45761" builtinId="46" hidden="1"/>
    <cellStyle name="20% — akcent 5" xfId="45800" builtinId="46" hidden="1"/>
    <cellStyle name="20% — akcent 6" xfId="104" builtinId="50" hidden="1"/>
    <cellStyle name="20% — akcent 6" xfId="143" builtinId="50" hidden="1"/>
    <cellStyle name="20% — akcent 6" xfId="182" builtinId="50" hidden="1"/>
    <cellStyle name="20% — akcent 6" xfId="221" builtinId="50" hidden="1"/>
    <cellStyle name="20% — akcent 6" xfId="261" builtinId="50" hidden="1"/>
    <cellStyle name="20% — akcent 6" xfId="300" builtinId="50" hidden="1"/>
    <cellStyle name="20% — akcent 6" xfId="341" builtinId="50" hidden="1"/>
    <cellStyle name="20% — akcent 6" xfId="380" builtinId="50" hidden="1"/>
    <cellStyle name="20% — akcent 6" xfId="419" builtinId="50" hidden="1"/>
    <cellStyle name="20% — akcent 6" xfId="458" builtinId="50" hidden="1"/>
    <cellStyle name="20% — akcent 6" xfId="498" builtinId="50" hidden="1"/>
    <cellStyle name="20% — akcent 6" xfId="538" builtinId="50" hidden="1"/>
    <cellStyle name="20% — akcent 6" xfId="577" builtinId="50" hidden="1"/>
    <cellStyle name="20% — akcent 6" xfId="617" builtinId="50" hidden="1"/>
    <cellStyle name="20% — akcent 6" xfId="656" builtinId="50" hidden="1"/>
    <cellStyle name="20% — akcent 6" xfId="696" builtinId="50" hidden="1"/>
    <cellStyle name="20% — akcent 6" xfId="735" builtinId="50" hidden="1"/>
    <cellStyle name="20% — akcent 6" xfId="774" builtinId="50" hidden="1"/>
    <cellStyle name="20% — akcent 6" xfId="813" builtinId="50" hidden="1"/>
    <cellStyle name="20% — akcent 6" xfId="972" builtinId="50" hidden="1"/>
    <cellStyle name="20% — akcent 6" xfId="1013" builtinId="50" hidden="1"/>
    <cellStyle name="20% — akcent 6" xfId="1052" builtinId="50" hidden="1"/>
    <cellStyle name="20% — akcent 6" xfId="1091" builtinId="50" hidden="1"/>
    <cellStyle name="20% — akcent 6" xfId="1130" builtinId="50" hidden="1"/>
    <cellStyle name="20% — akcent 6" xfId="1170" builtinId="50" hidden="1"/>
    <cellStyle name="20% — akcent 6" xfId="1209" builtinId="50" hidden="1"/>
    <cellStyle name="20% — akcent 6" xfId="1250" builtinId="50" hidden="1"/>
    <cellStyle name="20% — akcent 6" xfId="1289" builtinId="50" hidden="1"/>
    <cellStyle name="20% — akcent 6" xfId="1328" builtinId="50" hidden="1"/>
    <cellStyle name="20% — akcent 6" xfId="1367" builtinId="50" hidden="1"/>
    <cellStyle name="20% — akcent 6" xfId="1407" builtinId="50" hidden="1"/>
    <cellStyle name="20% — akcent 6" xfId="1447" builtinId="50" hidden="1"/>
    <cellStyle name="20% — akcent 6" xfId="1486" builtinId="50" hidden="1"/>
    <cellStyle name="20% — akcent 6" xfId="1526" builtinId="50" hidden="1"/>
    <cellStyle name="20% — akcent 6" xfId="1566" builtinId="50" hidden="1"/>
    <cellStyle name="20% — akcent 6" xfId="1606" builtinId="50" hidden="1"/>
    <cellStyle name="20% — akcent 6" xfId="1645" builtinId="50" hidden="1"/>
    <cellStyle name="20% — akcent 6" xfId="1684" builtinId="50" hidden="1"/>
    <cellStyle name="20% — akcent 6" xfId="903" builtinId="50" hidden="1"/>
    <cellStyle name="20% — akcent 6" xfId="1717" builtinId="50" hidden="1"/>
    <cellStyle name="20% — akcent 6" xfId="1758" builtinId="50" hidden="1"/>
    <cellStyle name="20% — akcent 6" xfId="1797" builtinId="50" hidden="1"/>
    <cellStyle name="20% — akcent 6" xfId="1836" builtinId="50" hidden="1"/>
    <cellStyle name="20% — akcent 6" xfId="1875" builtinId="50" hidden="1"/>
    <cellStyle name="20% — akcent 6" xfId="1915" builtinId="50" hidden="1"/>
    <cellStyle name="20% — akcent 6" xfId="1954" builtinId="50" hidden="1"/>
    <cellStyle name="20% — akcent 6" xfId="1995" builtinId="50" hidden="1"/>
    <cellStyle name="20% — akcent 6" xfId="2034" builtinId="50" hidden="1"/>
    <cellStyle name="20% — akcent 6" xfId="2073" builtinId="50" hidden="1"/>
    <cellStyle name="20% — akcent 6" xfId="2112" builtinId="50" hidden="1"/>
    <cellStyle name="20% — akcent 6" xfId="2152" builtinId="50" hidden="1"/>
    <cellStyle name="20% — akcent 6" xfId="2192" builtinId="50" hidden="1"/>
    <cellStyle name="20% — akcent 6" xfId="2231" builtinId="50" hidden="1"/>
    <cellStyle name="20% — akcent 6" xfId="2271" builtinId="50" hidden="1"/>
    <cellStyle name="20% — akcent 6" xfId="2310" builtinId="50" hidden="1"/>
    <cellStyle name="20% — akcent 6" xfId="2350" builtinId="50" hidden="1"/>
    <cellStyle name="20% — akcent 6" xfId="2389" builtinId="50" hidden="1"/>
    <cellStyle name="20% — akcent 6" xfId="2428" builtinId="50" hidden="1"/>
    <cellStyle name="20% — akcent 6" xfId="864" builtinId="50" hidden="1"/>
    <cellStyle name="20% — akcent 6" xfId="898" builtinId="50" hidden="1"/>
    <cellStyle name="20% — akcent 6" xfId="2474" builtinId="50" hidden="1"/>
    <cellStyle name="20% — akcent 6" xfId="2513" builtinId="50" hidden="1"/>
    <cellStyle name="20% — akcent 6" xfId="2552" builtinId="50" hidden="1"/>
    <cellStyle name="20% — akcent 6" xfId="2591" builtinId="50" hidden="1"/>
    <cellStyle name="20% — akcent 6" xfId="2631" builtinId="50" hidden="1"/>
    <cellStyle name="20% — akcent 6" xfId="2670" builtinId="50" hidden="1"/>
    <cellStyle name="20% — akcent 6" xfId="2711" builtinId="50" hidden="1"/>
    <cellStyle name="20% — akcent 6" xfId="2750" builtinId="50" hidden="1"/>
    <cellStyle name="20% — akcent 6" xfId="2789" builtinId="50" hidden="1"/>
    <cellStyle name="20% — akcent 6" xfId="2828" builtinId="50" hidden="1"/>
    <cellStyle name="20% — akcent 6" xfId="2868" builtinId="50" hidden="1"/>
    <cellStyle name="20% — akcent 6" xfId="2908" builtinId="50" hidden="1"/>
    <cellStyle name="20% — akcent 6" xfId="2947" builtinId="50" hidden="1"/>
    <cellStyle name="20% — akcent 6" xfId="2987" builtinId="50" hidden="1"/>
    <cellStyle name="20% — akcent 6" xfId="3026" builtinId="50" hidden="1"/>
    <cellStyle name="20% — akcent 6" xfId="3066" builtinId="50" hidden="1"/>
    <cellStyle name="20% — akcent 6" xfId="3105" builtinId="50" hidden="1"/>
    <cellStyle name="20% — akcent 6" xfId="3144" builtinId="50" hidden="1"/>
    <cellStyle name="20% — akcent 6" xfId="3183" builtinId="50" hidden="1"/>
    <cellStyle name="20% — akcent 6" xfId="3376" builtinId="50" hidden="1"/>
    <cellStyle name="20% — akcent 6" xfId="3421" builtinId="50" hidden="1"/>
    <cellStyle name="20% — akcent 6" xfId="3460" builtinId="50" hidden="1"/>
    <cellStyle name="20% — akcent 6" xfId="3499" builtinId="50" hidden="1"/>
    <cellStyle name="20% — akcent 6" xfId="3538" builtinId="50" hidden="1"/>
    <cellStyle name="20% — akcent 6" xfId="3578" builtinId="50" hidden="1"/>
    <cellStyle name="20% — akcent 6" xfId="3617" builtinId="50" hidden="1"/>
    <cellStyle name="20% — akcent 6" xfId="3658" builtinId="50" hidden="1"/>
    <cellStyle name="20% — akcent 6" xfId="3697" builtinId="50" hidden="1"/>
    <cellStyle name="20% — akcent 6" xfId="3736" builtinId="50" hidden="1"/>
    <cellStyle name="20% — akcent 6" xfId="3775" builtinId="50" hidden="1"/>
    <cellStyle name="20% — akcent 6" xfId="3819" builtinId="50" hidden="1"/>
    <cellStyle name="20% — akcent 6" xfId="3859" builtinId="50" hidden="1"/>
    <cellStyle name="20% — akcent 6" xfId="3898" builtinId="50" hidden="1"/>
    <cellStyle name="20% — akcent 6" xfId="3938" builtinId="50" hidden="1"/>
    <cellStyle name="20% — akcent 6" xfId="3978" builtinId="50" hidden="1"/>
    <cellStyle name="20% — akcent 6" xfId="4018" builtinId="50" hidden="1"/>
    <cellStyle name="20% — akcent 6" xfId="4057" builtinId="50" hidden="1"/>
    <cellStyle name="20% — akcent 6" xfId="4096" builtinId="50" hidden="1"/>
    <cellStyle name="20% — akcent 6" xfId="4153" builtinId="50" hidden="1"/>
    <cellStyle name="20% — akcent 6" xfId="4312" builtinId="50" hidden="1"/>
    <cellStyle name="20% — akcent 6" xfId="4357" builtinId="50" hidden="1"/>
    <cellStyle name="20% — akcent 6" xfId="4396" builtinId="50" hidden="1"/>
    <cellStyle name="20% — akcent 6" xfId="4435" builtinId="50" hidden="1"/>
    <cellStyle name="20% — akcent 6" xfId="4474" builtinId="50" hidden="1"/>
    <cellStyle name="20% — akcent 6" xfId="4514" builtinId="50" hidden="1"/>
    <cellStyle name="20% — akcent 6" xfId="4553" builtinId="50" hidden="1"/>
    <cellStyle name="20% — akcent 6" xfId="4594" builtinId="50" hidden="1"/>
    <cellStyle name="20% — akcent 6" xfId="4633" builtinId="50" hidden="1"/>
    <cellStyle name="20% — akcent 6" xfId="4672" builtinId="50" hidden="1"/>
    <cellStyle name="20% — akcent 6" xfId="4711" builtinId="50" hidden="1"/>
    <cellStyle name="20% — akcent 6" xfId="4755" builtinId="50" hidden="1"/>
    <cellStyle name="20% — akcent 6" xfId="4795" builtinId="50" hidden="1"/>
    <cellStyle name="20% — akcent 6" xfId="4834" builtinId="50" hidden="1"/>
    <cellStyle name="20% — akcent 6" xfId="4874" builtinId="50" hidden="1"/>
    <cellStyle name="20% — akcent 6" xfId="4914" builtinId="50" hidden="1"/>
    <cellStyle name="20% — akcent 6" xfId="4954" builtinId="50" hidden="1"/>
    <cellStyle name="20% — akcent 6" xfId="4993" builtinId="50" hidden="1"/>
    <cellStyle name="20% — akcent 6" xfId="5032" builtinId="50" hidden="1"/>
    <cellStyle name="20% — akcent 6" xfId="4243" builtinId="50" hidden="1"/>
    <cellStyle name="20% — akcent 6" xfId="5065" builtinId="50" hidden="1"/>
    <cellStyle name="20% — akcent 6" xfId="5106" builtinId="50" hidden="1"/>
    <cellStyle name="20% — akcent 6" xfId="5145" builtinId="50" hidden="1"/>
    <cellStyle name="20% — akcent 6" xfId="5184" builtinId="50" hidden="1"/>
    <cellStyle name="20% — akcent 6" xfId="5223" builtinId="50" hidden="1"/>
    <cellStyle name="20% — akcent 6" xfId="5263" builtinId="50" hidden="1"/>
    <cellStyle name="20% — akcent 6" xfId="5302" builtinId="50" hidden="1"/>
    <cellStyle name="20% — akcent 6" xfId="5343" builtinId="50" hidden="1"/>
    <cellStyle name="20% — akcent 6" xfId="5382" builtinId="50" hidden="1"/>
    <cellStyle name="20% — akcent 6" xfId="5421" builtinId="50" hidden="1"/>
    <cellStyle name="20% — akcent 6" xfId="5460" builtinId="50" hidden="1"/>
    <cellStyle name="20% — akcent 6" xfId="5500" builtinId="50" hidden="1"/>
    <cellStyle name="20% — akcent 6" xfId="5540" builtinId="50" hidden="1"/>
    <cellStyle name="20% — akcent 6" xfId="5579" builtinId="50" hidden="1"/>
    <cellStyle name="20% — akcent 6" xfId="5619" builtinId="50" hidden="1"/>
    <cellStyle name="20% — akcent 6" xfId="5658" builtinId="50" hidden="1"/>
    <cellStyle name="20% — akcent 6" xfId="5698" builtinId="50" hidden="1"/>
    <cellStyle name="20% — akcent 6" xfId="5737" builtinId="50" hidden="1"/>
    <cellStyle name="20% — akcent 6" xfId="5776" builtinId="50" hidden="1"/>
    <cellStyle name="20% — akcent 6" xfId="4204" builtinId="50" hidden="1"/>
    <cellStyle name="20% — akcent 6" xfId="4238" builtinId="50" hidden="1"/>
    <cellStyle name="20% — akcent 6" xfId="5822" builtinId="50" hidden="1"/>
    <cellStyle name="20% — akcent 6" xfId="5861" builtinId="50" hidden="1"/>
    <cellStyle name="20% — akcent 6" xfId="5900" builtinId="50" hidden="1"/>
    <cellStyle name="20% — akcent 6" xfId="5939" builtinId="50" hidden="1"/>
    <cellStyle name="20% — akcent 6" xfId="5979" builtinId="50" hidden="1"/>
    <cellStyle name="20% — akcent 6" xfId="6018" builtinId="50" hidden="1"/>
    <cellStyle name="20% — akcent 6" xfId="6059" builtinId="50" hidden="1"/>
    <cellStyle name="20% — akcent 6" xfId="6098" builtinId="50" hidden="1"/>
    <cellStyle name="20% — akcent 6" xfId="6137" builtinId="50" hidden="1"/>
    <cellStyle name="20% — akcent 6" xfId="6176" builtinId="50" hidden="1"/>
    <cellStyle name="20% — akcent 6" xfId="6216" builtinId="50" hidden="1"/>
    <cellStyle name="20% — akcent 6" xfId="6256" builtinId="50" hidden="1"/>
    <cellStyle name="20% — akcent 6" xfId="6295" builtinId="50" hidden="1"/>
    <cellStyle name="20% — akcent 6" xfId="6335" builtinId="50" hidden="1"/>
    <cellStyle name="20% — akcent 6" xfId="6374" builtinId="50" hidden="1"/>
    <cellStyle name="20% — akcent 6" xfId="6414" builtinId="50" hidden="1"/>
    <cellStyle name="20% — akcent 6" xfId="6453" builtinId="50" hidden="1"/>
    <cellStyle name="20% — akcent 6" xfId="6492" builtinId="50" hidden="1"/>
    <cellStyle name="20% — akcent 6" xfId="3307" builtinId="50" hidden="1"/>
    <cellStyle name="20% — akcent 6" xfId="6505" builtinId="50" hidden="1"/>
    <cellStyle name="20% — akcent 6" xfId="6548" builtinId="50" hidden="1"/>
    <cellStyle name="20% — akcent 6" xfId="6587" builtinId="50" hidden="1"/>
    <cellStyle name="20% — akcent 6" xfId="6626" builtinId="50" hidden="1"/>
    <cellStyle name="20% — akcent 6" xfId="6665" builtinId="50" hidden="1"/>
    <cellStyle name="20% — akcent 6" xfId="6705" builtinId="50" hidden="1"/>
    <cellStyle name="20% — akcent 6" xfId="6744" builtinId="50" hidden="1"/>
    <cellStyle name="20% — akcent 6" xfId="6785" builtinId="50" hidden="1"/>
    <cellStyle name="20% — akcent 6" xfId="6824" builtinId="50" hidden="1"/>
    <cellStyle name="20% — akcent 6" xfId="6863" builtinId="50" hidden="1"/>
    <cellStyle name="20% — akcent 6" xfId="6902" builtinId="50" hidden="1"/>
    <cellStyle name="20% — akcent 6" xfId="6944" builtinId="50" hidden="1"/>
    <cellStyle name="20% — akcent 6" xfId="6984" builtinId="50" hidden="1"/>
    <cellStyle name="20% — akcent 6" xfId="7023" builtinId="50" hidden="1"/>
    <cellStyle name="20% — akcent 6" xfId="7063" builtinId="50" hidden="1"/>
    <cellStyle name="20% — akcent 6" xfId="7103" builtinId="50" hidden="1"/>
    <cellStyle name="20% — akcent 6" xfId="7143" builtinId="50" hidden="1"/>
    <cellStyle name="20% — akcent 6" xfId="7182" builtinId="50" hidden="1"/>
    <cellStyle name="20% — akcent 6" xfId="7221" builtinId="50" hidden="1"/>
    <cellStyle name="20% — akcent 6" xfId="7271" builtinId="50" hidden="1"/>
    <cellStyle name="20% — akcent 6" xfId="7430" builtinId="50" hidden="1"/>
    <cellStyle name="20% — akcent 6" xfId="7473" builtinId="50" hidden="1"/>
    <cellStyle name="20% — akcent 6" xfId="7512" builtinId="50" hidden="1"/>
    <cellStyle name="20% — akcent 6" xfId="7551" builtinId="50" hidden="1"/>
    <cellStyle name="20% — akcent 6" xfId="7590" builtinId="50" hidden="1"/>
    <cellStyle name="20% — akcent 6" xfId="7630" builtinId="50" hidden="1"/>
    <cellStyle name="20% — akcent 6" xfId="7669" builtinId="50" hidden="1"/>
    <cellStyle name="20% — akcent 6" xfId="7710" builtinId="50" hidden="1"/>
    <cellStyle name="20% — akcent 6" xfId="7749" builtinId="50" hidden="1"/>
    <cellStyle name="20% — akcent 6" xfId="7788" builtinId="50" hidden="1"/>
    <cellStyle name="20% — akcent 6" xfId="7827" builtinId="50" hidden="1"/>
    <cellStyle name="20% — akcent 6" xfId="7869" builtinId="50" hidden="1"/>
    <cellStyle name="20% — akcent 6" xfId="7909" builtinId="50" hidden="1"/>
    <cellStyle name="20% — akcent 6" xfId="7948" builtinId="50" hidden="1"/>
    <cellStyle name="20% — akcent 6" xfId="7988" builtinId="50" hidden="1"/>
    <cellStyle name="20% — akcent 6" xfId="8028" builtinId="50" hidden="1"/>
    <cellStyle name="20% — akcent 6" xfId="8068" builtinId="50" hidden="1"/>
    <cellStyle name="20% — akcent 6" xfId="8107" builtinId="50" hidden="1"/>
    <cellStyle name="20% — akcent 6" xfId="8146" builtinId="50" hidden="1"/>
    <cellStyle name="20% — akcent 6" xfId="7361" builtinId="50" hidden="1"/>
    <cellStyle name="20% — akcent 6" xfId="8179" builtinId="50" hidden="1"/>
    <cellStyle name="20% — akcent 6" xfId="8220" builtinId="50" hidden="1"/>
    <cellStyle name="20% — akcent 6" xfId="8259" builtinId="50" hidden="1"/>
    <cellStyle name="20% — akcent 6" xfId="8298" builtinId="50" hidden="1"/>
    <cellStyle name="20% — akcent 6" xfId="8337" builtinId="50" hidden="1"/>
    <cellStyle name="20% — akcent 6" xfId="8377" builtinId="50" hidden="1"/>
    <cellStyle name="20% — akcent 6" xfId="8416" builtinId="50" hidden="1"/>
    <cellStyle name="20% — akcent 6" xfId="8457" builtinId="50" hidden="1"/>
    <cellStyle name="20% — akcent 6" xfId="8496" builtinId="50" hidden="1"/>
    <cellStyle name="20% — akcent 6" xfId="8535" builtinId="50" hidden="1"/>
    <cellStyle name="20% — akcent 6" xfId="8574" builtinId="50" hidden="1"/>
    <cellStyle name="20% — akcent 6" xfId="8614" builtinId="50" hidden="1"/>
    <cellStyle name="20% — akcent 6" xfId="8654" builtinId="50" hidden="1"/>
    <cellStyle name="20% — akcent 6" xfId="8693" builtinId="50" hidden="1"/>
    <cellStyle name="20% — akcent 6" xfId="8733" builtinId="50" hidden="1"/>
    <cellStyle name="20% — akcent 6" xfId="8772" builtinId="50" hidden="1"/>
    <cellStyle name="20% — akcent 6" xfId="8812" builtinId="50" hidden="1"/>
    <cellStyle name="20% — akcent 6" xfId="8851" builtinId="50" hidden="1"/>
    <cellStyle name="20% — akcent 6" xfId="8890" builtinId="50" hidden="1"/>
    <cellStyle name="20% — akcent 6" xfId="7322" builtinId="50" hidden="1"/>
    <cellStyle name="20% — akcent 6" xfId="7356" builtinId="50" hidden="1"/>
    <cellStyle name="20% — akcent 6" xfId="8936" builtinId="50" hidden="1"/>
    <cellStyle name="20% — akcent 6" xfId="8975" builtinId="50" hidden="1"/>
    <cellStyle name="20% — akcent 6" xfId="9014" builtinId="50" hidden="1"/>
    <cellStyle name="20% — akcent 6" xfId="9053" builtinId="50" hidden="1"/>
    <cellStyle name="20% — akcent 6" xfId="9093" builtinId="50" hidden="1"/>
    <cellStyle name="20% — akcent 6" xfId="9132" builtinId="50" hidden="1"/>
    <cellStyle name="20% — akcent 6" xfId="9173" builtinId="50" hidden="1"/>
    <cellStyle name="20% — akcent 6" xfId="9212" builtinId="50" hidden="1"/>
    <cellStyle name="20% — akcent 6" xfId="9251" builtinId="50" hidden="1"/>
    <cellStyle name="20% — akcent 6" xfId="9290" builtinId="50" hidden="1"/>
    <cellStyle name="20% — akcent 6" xfId="9330" builtinId="50" hidden="1"/>
    <cellStyle name="20% — akcent 6" xfId="9370" builtinId="50" hidden="1"/>
    <cellStyle name="20% — akcent 6" xfId="9409" builtinId="50" hidden="1"/>
    <cellStyle name="20% — akcent 6" xfId="9449" builtinId="50" hidden="1"/>
    <cellStyle name="20% — akcent 6" xfId="9488" builtinId="50" hidden="1"/>
    <cellStyle name="20% — akcent 6" xfId="9528" builtinId="50" hidden="1"/>
    <cellStyle name="20% — akcent 6" xfId="9567" builtinId="50" hidden="1"/>
    <cellStyle name="20% — akcent 6" xfId="9606" builtinId="50" hidden="1"/>
    <cellStyle name="20% — akcent 6" xfId="3292" builtinId="50" hidden="1"/>
    <cellStyle name="20% — akcent 6" xfId="9647" builtinId="50" hidden="1"/>
    <cellStyle name="20% — akcent 6" xfId="9688" builtinId="50" hidden="1"/>
    <cellStyle name="20% — akcent 6" xfId="9727" builtinId="50" hidden="1"/>
    <cellStyle name="20% — akcent 6" xfId="9766" builtinId="50" hidden="1"/>
    <cellStyle name="20% — akcent 6" xfId="9805" builtinId="50" hidden="1"/>
    <cellStyle name="20% — akcent 6" xfId="9845" builtinId="50" hidden="1"/>
    <cellStyle name="20% — akcent 6" xfId="9884" builtinId="50" hidden="1"/>
    <cellStyle name="20% — akcent 6" xfId="9925" builtinId="50" hidden="1"/>
    <cellStyle name="20% — akcent 6" xfId="9964" builtinId="50" hidden="1"/>
    <cellStyle name="20% — akcent 6" xfId="10003" builtinId="50" hidden="1"/>
    <cellStyle name="20% — akcent 6" xfId="10042" builtinId="50" hidden="1"/>
    <cellStyle name="20% — akcent 6" xfId="10082" builtinId="50" hidden="1"/>
    <cellStyle name="20% — akcent 6" xfId="10122" builtinId="50" hidden="1"/>
    <cellStyle name="20% — akcent 6" xfId="10161" builtinId="50" hidden="1"/>
    <cellStyle name="20% — akcent 6" xfId="10201" builtinId="50" hidden="1"/>
    <cellStyle name="20% — akcent 6" xfId="10240" builtinId="50" hidden="1"/>
    <cellStyle name="20% — akcent 6" xfId="10280" builtinId="50" hidden="1"/>
    <cellStyle name="20% — akcent 6" xfId="10319" builtinId="50" hidden="1"/>
    <cellStyle name="20% — akcent 6" xfId="10358" builtinId="50" hidden="1"/>
    <cellStyle name="20% — akcent 6" xfId="10397" builtinId="50" hidden="1"/>
    <cellStyle name="20% — akcent 6" xfId="10556" builtinId="50" hidden="1"/>
    <cellStyle name="20% — akcent 6" xfId="10597" builtinId="50" hidden="1"/>
    <cellStyle name="20% — akcent 6" xfId="10636" builtinId="50" hidden="1"/>
    <cellStyle name="20% — akcent 6" xfId="10675" builtinId="50" hidden="1"/>
    <cellStyle name="20% — akcent 6" xfId="10714" builtinId="50" hidden="1"/>
    <cellStyle name="20% — akcent 6" xfId="10754" builtinId="50" hidden="1"/>
    <cellStyle name="20% — akcent 6" xfId="10793" builtinId="50" hidden="1"/>
    <cellStyle name="20% — akcent 6" xfId="10834" builtinId="50" hidden="1"/>
    <cellStyle name="20% — akcent 6" xfId="10873" builtinId="50" hidden="1"/>
    <cellStyle name="20% — akcent 6" xfId="10912" builtinId="50" hidden="1"/>
    <cellStyle name="20% — akcent 6" xfId="10951" builtinId="50" hidden="1"/>
    <cellStyle name="20% — akcent 6" xfId="10991" builtinId="50" hidden="1"/>
    <cellStyle name="20% — akcent 6" xfId="11031" builtinId="50" hidden="1"/>
    <cellStyle name="20% — akcent 6" xfId="11070" builtinId="50" hidden="1"/>
    <cellStyle name="20% — akcent 6" xfId="11110" builtinId="50" hidden="1"/>
    <cellStyle name="20% — akcent 6" xfId="11150" builtinId="50" hidden="1"/>
    <cellStyle name="20% — akcent 6" xfId="11190" builtinId="50" hidden="1"/>
    <cellStyle name="20% — akcent 6" xfId="11229" builtinId="50" hidden="1"/>
    <cellStyle name="20% — akcent 6" xfId="11268" builtinId="50" hidden="1"/>
    <cellStyle name="20% — akcent 6" xfId="10487" builtinId="50" hidden="1"/>
    <cellStyle name="20% — akcent 6" xfId="11301" builtinId="50" hidden="1"/>
    <cellStyle name="20% — akcent 6" xfId="11342" builtinId="50" hidden="1"/>
    <cellStyle name="20% — akcent 6" xfId="11381" builtinId="50" hidden="1"/>
    <cellStyle name="20% — akcent 6" xfId="11420" builtinId="50" hidden="1"/>
    <cellStyle name="20% — akcent 6" xfId="11459" builtinId="50" hidden="1"/>
    <cellStyle name="20% — akcent 6" xfId="11499" builtinId="50" hidden="1"/>
    <cellStyle name="20% — akcent 6" xfId="11538" builtinId="50" hidden="1"/>
    <cellStyle name="20% — akcent 6" xfId="11579" builtinId="50" hidden="1"/>
    <cellStyle name="20% — akcent 6" xfId="11618" builtinId="50" hidden="1"/>
    <cellStyle name="20% — akcent 6" xfId="11657" builtinId="50" hidden="1"/>
    <cellStyle name="20% — akcent 6" xfId="11696" builtinId="50" hidden="1"/>
    <cellStyle name="20% — akcent 6" xfId="11736" builtinId="50" hidden="1"/>
    <cellStyle name="20% — akcent 6" xfId="11776" builtinId="50" hidden="1"/>
    <cellStyle name="20% — akcent 6" xfId="11815" builtinId="50" hidden="1"/>
    <cellStyle name="20% — akcent 6" xfId="11855" builtinId="50" hidden="1"/>
    <cellStyle name="20% — akcent 6" xfId="11894" builtinId="50" hidden="1"/>
    <cellStyle name="20% — akcent 6" xfId="11934" builtinId="50" hidden="1"/>
    <cellStyle name="20% — akcent 6" xfId="11973" builtinId="50" hidden="1"/>
    <cellStyle name="20% — akcent 6" xfId="12012" builtinId="50" hidden="1"/>
    <cellStyle name="20% — akcent 6" xfId="10448" builtinId="50" hidden="1"/>
    <cellStyle name="20% — akcent 6" xfId="10482" builtinId="50" hidden="1"/>
    <cellStyle name="20% — akcent 6" xfId="12058" builtinId="50" hidden="1"/>
    <cellStyle name="20% — akcent 6" xfId="12097" builtinId="50" hidden="1"/>
    <cellStyle name="20% — akcent 6" xfId="12136" builtinId="50" hidden="1"/>
    <cellStyle name="20% — akcent 6" xfId="12175" builtinId="50" hidden="1"/>
    <cellStyle name="20% — akcent 6" xfId="12215" builtinId="50" hidden="1"/>
    <cellStyle name="20% — akcent 6" xfId="12254" builtinId="50" hidden="1"/>
    <cellStyle name="20% — akcent 6" xfId="12295" builtinId="50" hidden="1"/>
    <cellStyle name="20% — akcent 6" xfId="12334" builtinId="50" hidden="1"/>
    <cellStyle name="20% — akcent 6" xfId="12373" builtinId="50" hidden="1"/>
    <cellStyle name="20% — akcent 6" xfId="12412" builtinId="50" hidden="1"/>
    <cellStyle name="20% — akcent 6" xfId="12452" builtinId="50" hidden="1"/>
    <cellStyle name="20% — akcent 6" xfId="12492" builtinId="50" hidden="1"/>
    <cellStyle name="20% — akcent 6" xfId="12531" builtinId="50" hidden="1"/>
    <cellStyle name="20% — akcent 6" xfId="12571" builtinId="50" hidden="1"/>
    <cellStyle name="20% — akcent 6" xfId="12610" builtinId="50" hidden="1"/>
    <cellStyle name="20% — akcent 6" xfId="12650" builtinId="50" hidden="1"/>
    <cellStyle name="20% — akcent 6" xfId="12689" builtinId="50" hidden="1"/>
    <cellStyle name="20% — akcent 6" xfId="12728" builtinId="50" hidden="1"/>
    <cellStyle name="20% — akcent 6" xfId="12767" builtinId="50" hidden="1"/>
    <cellStyle name="20% — akcent 6" xfId="12807" builtinId="50" hidden="1"/>
    <cellStyle name="20% — akcent 6" xfId="12848" builtinId="50" hidden="1"/>
    <cellStyle name="20% — akcent 6" xfId="12887" builtinId="50" hidden="1"/>
    <cellStyle name="20% — akcent 6" xfId="12926" builtinId="50" hidden="1"/>
    <cellStyle name="20% — akcent 6" xfId="12965" builtinId="50" hidden="1"/>
    <cellStyle name="20% — akcent 6" xfId="13005" builtinId="50" hidden="1"/>
    <cellStyle name="20% — akcent 6" xfId="13044" builtinId="50" hidden="1"/>
    <cellStyle name="20% — akcent 6" xfId="13085" builtinId="50" hidden="1"/>
    <cellStyle name="20% — akcent 6" xfId="13124" builtinId="50" hidden="1"/>
    <cellStyle name="20% — akcent 6" xfId="13163" builtinId="50" hidden="1"/>
    <cellStyle name="20% — akcent 6" xfId="13202" builtinId="50" hidden="1"/>
    <cellStyle name="20% — akcent 6" xfId="13242" builtinId="50" hidden="1"/>
    <cellStyle name="20% — akcent 6" xfId="13282" builtinId="50" hidden="1"/>
    <cellStyle name="20% — akcent 6" xfId="13321" builtinId="50" hidden="1"/>
    <cellStyle name="20% — akcent 6" xfId="13361" builtinId="50" hidden="1"/>
    <cellStyle name="20% — akcent 6" xfId="13400" builtinId="50" hidden="1"/>
    <cellStyle name="20% — akcent 6" xfId="13440" builtinId="50" hidden="1"/>
    <cellStyle name="20% — akcent 6" xfId="13479" builtinId="50" hidden="1"/>
    <cellStyle name="20% — akcent 6" xfId="13518" builtinId="50" hidden="1"/>
    <cellStyle name="20% — akcent 6" xfId="13557" builtinId="50" hidden="1"/>
    <cellStyle name="20% — akcent 6" xfId="13716" builtinId="50" hidden="1"/>
    <cellStyle name="20% — akcent 6" xfId="13757" builtinId="50" hidden="1"/>
    <cellStyle name="20% — akcent 6" xfId="13796" builtinId="50" hidden="1"/>
    <cellStyle name="20% — akcent 6" xfId="13835" builtinId="50" hidden="1"/>
    <cellStyle name="20% — akcent 6" xfId="13874" builtinId="50" hidden="1"/>
    <cellStyle name="20% — akcent 6" xfId="13914" builtinId="50" hidden="1"/>
    <cellStyle name="20% — akcent 6" xfId="13953" builtinId="50" hidden="1"/>
    <cellStyle name="20% — akcent 6" xfId="13994" builtinId="50" hidden="1"/>
    <cellStyle name="20% — akcent 6" xfId="14033" builtinId="50" hidden="1"/>
    <cellStyle name="20% — akcent 6" xfId="14072" builtinId="50" hidden="1"/>
    <cellStyle name="20% — akcent 6" xfId="14111" builtinId="50" hidden="1"/>
    <cellStyle name="20% — akcent 6" xfId="14151" builtinId="50" hidden="1"/>
    <cellStyle name="20% — akcent 6" xfId="14191" builtinId="50" hidden="1"/>
    <cellStyle name="20% — akcent 6" xfId="14230" builtinId="50" hidden="1"/>
    <cellStyle name="20% — akcent 6" xfId="14270" builtinId="50" hidden="1"/>
    <cellStyle name="20% — akcent 6" xfId="14310" builtinId="50" hidden="1"/>
    <cellStyle name="20% — akcent 6" xfId="14350" builtinId="50" hidden="1"/>
    <cellStyle name="20% — akcent 6" xfId="14389" builtinId="50" hidden="1"/>
    <cellStyle name="20% — akcent 6" xfId="14428" builtinId="50" hidden="1"/>
    <cellStyle name="20% — akcent 6" xfId="13647" builtinId="50" hidden="1"/>
    <cellStyle name="20% — akcent 6" xfId="14461" builtinId="50" hidden="1"/>
    <cellStyle name="20% — akcent 6" xfId="14502" builtinId="50" hidden="1"/>
    <cellStyle name="20% — akcent 6" xfId="14541" builtinId="50" hidden="1"/>
    <cellStyle name="20% — akcent 6" xfId="14580" builtinId="50" hidden="1"/>
    <cellStyle name="20% — akcent 6" xfId="14619" builtinId="50" hidden="1"/>
    <cellStyle name="20% — akcent 6" xfId="14659" builtinId="50" hidden="1"/>
    <cellStyle name="20% — akcent 6" xfId="14698" builtinId="50" hidden="1"/>
    <cellStyle name="20% — akcent 6" xfId="14739" builtinId="50" hidden="1"/>
    <cellStyle name="20% — akcent 6" xfId="14778" builtinId="50" hidden="1"/>
    <cellStyle name="20% — akcent 6" xfId="14817" builtinId="50" hidden="1"/>
    <cellStyle name="20% — akcent 6" xfId="14856" builtinId="50" hidden="1"/>
    <cellStyle name="20% — akcent 6" xfId="14896" builtinId="50" hidden="1"/>
    <cellStyle name="20% — akcent 6" xfId="14936" builtinId="50" hidden="1"/>
    <cellStyle name="20% — akcent 6" xfId="14975" builtinId="50" hidden="1"/>
    <cellStyle name="20% — akcent 6" xfId="15015" builtinId="50" hidden="1"/>
    <cellStyle name="20% — akcent 6" xfId="15054" builtinId="50" hidden="1"/>
    <cellStyle name="20% — akcent 6" xfId="15094" builtinId="50" hidden="1"/>
    <cellStyle name="20% — akcent 6" xfId="15133" builtinId="50" hidden="1"/>
    <cellStyle name="20% — akcent 6" xfId="15172" builtinId="50" hidden="1"/>
    <cellStyle name="20% — akcent 6" xfId="13608" builtinId="50" hidden="1"/>
    <cellStyle name="20% — akcent 6" xfId="13642" builtinId="50" hidden="1"/>
    <cellStyle name="20% — akcent 6" xfId="15218" builtinId="50" hidden="1"/>
    <cellStyle name="20% — akcent 6" xfId="15257" builtinId="50" hidden="1"/>
    <cellStyle name="20% — akcent 6" xfId="15296" builtinId="50" hidden="1"/>
    <cellStyle name="20% — akcent 6" xfId="15335" builtinId="50" hidden="1"/>
    <cellStyle name="20% — akcent 6" xfId="15375" builtinId="50" hidden="1"/>
    <cellStyle name="20% — akcent 6" xfId="15414" builtinId="50" hidden="1"/>
    <cellStyle name="20% — akcent 6" xfId="15455" builtinId="50" hidden="1"/>
    <cellStyle name="20% — akcent 6" xfId="15494" builtinId="50" hidden="1"/>
    <cellStyle name="20% — akcent 6" xfId="15533" builtinId="50" hidden="1"/>
    <cellStyle name="20% — akcent 6" xfId="15572" builtinId="50" hidden="1"/>
    <cellStyle name="20% — akcent 6" xfId="15612" builtinId="50" hidden="1"/>
    <cellStyle name="20% — akcent 6" xfId="15652" builtinId="50" hidden="1"/>
    <cellStyle name="20% — akcent 6" xfId="15691" builtinId="50" hidden="1"/>
    <cellStyle name="20% — akcent 6" xfId="15731" builtinId="50" hidden="1"/>
    <cellStyle name="20% — akcent 6" xfId="15770" builtinId="50" hidden="1"/>
    <cellStyle name="20% — akcent 6" xfId="15810" builtinId="50" hidden="1"/>
    <cellStyle name="20% — akcent 6" xfId="15849" builtinId="50" hidden="1"/>
    <cellStyle name="20% — akcent 6" xfId="15888" builtinId="50" hidden="1"/>
    <cellStyle name="20% — akcent 6" xfId="4107" builtinId="50" hidden="1"/>
    <cellStyle name="20% — akcent 6" xfId="15901" builtinId="50" hidden="1"/>
    <cellStyle name="20% — akcent 6" xfId="15942" builtinId="50" hidden="1"/>
    <cellStyle name="20% — akcent 6" xfId="15981" builtinId="50" hidden="1"/>
    <cellStyle name="20% — akcent 6" xfId="16020" builtinId="50" hidden="1"/>
    <cellStyle name="20% — akcent 6" xfId="16059" builtinId="50" hidden="1"/>
    <cellStyle name="20% — akcent 6" xfId="16099" builtinId="50" hidden="1"/>
    <cellStyle name="20% — akcent 6" xfId="16138" builtinId="50" hidden="1"/>
    <cellStyle name="20% — akcent 6" xfId="16179" builtinId="50" hidden="1"/>
    <cellStyle name="20% — akcent 6" xfId="16218" builtinId="50" hidden="1"/>
    <cellStyle name="20% — akcent 6" xfId="16257" builtinId="50" hidden="1"/>
    <cellStyle name="20% — akcent 6" xfId="16296" builtinId="50" hidden="1"/>
    <cellStyle name="20% — akcent 6" xfId="16336" builtinId="50" hidden="1"/>
    <cellStyle name="20% — akcent 6" xfId="16376" builtinId="50" hidden="1"/>
    <cellStyle name="20% — akcent 6" xfId="16415" builtinId="50" hidden="1"/>
    <cellStyle name="20% — akcent 6" xfId="16455" builtinId="50" hidden="1"/>
    <cellStyle name="20% — akcent 6" xfId="16494" builtinId="50" hidden="1"/>
    <cellStyle name="20% — akcent 6" xfId="16534" builtinId="50" hidden="1"/>
    <cellStyle name="20% — akcent 6" xfId="16573" builtinId="50" hidden="1"/>
    <cellStyle name="20% — akcent 6" xfId="16612" builtinId="50" hidden="1"/>
    <cellStyle name="20% — akcent 6" xfId="16651" builtinId="50" hidden="1"/>
    <cellStyle name="20% — akcent 6" xfId="16810" builtinId="50" hidden="1"/>
    <cellStyle name="20% — akcent 6" xfId="16851" builtinId="50" hidden="1"/>
    <cellStyle name="20% — akcent 6" xfId="16890" builtinId="50" hidden="1"/>
    <cellStyle name="20% — akcent 6" xfId="16929" builtinId="50" hidden="1"/>
    <cellStyle name="20% — akcent 6" xfId="16968" builtinId="50" hidden="1"/>
    <cellStyle name="20% — akcent 6" xfId="17008" builtinId="50" hidden="1"/>
    <cellStyle name="20% — akcent 6" xfId="17047" builtinId="50" hidden="1"/>
    <cellStyle name="20% — akcent 6" xfId="17088" builtinId="50" hidden="1"/>
    <cellStyle name="20% — akcent 6" xfId="17127" builtinId="50" hidden="1"/>
    <cellStyle name="20% — akcent 6" xfId="17166" builtinId="50" hidden="1"/>
    <cellStyle name="20% — akcent 6" xfId="17205" builtinId="50" hidden="1"/>
    <cellStyle name="20% — akcent 6" xfId="17245" builtinId="50" hidden="1"/>
    <cellStyle name="20% — akcent 6" xfId="17285" builtinId="50" hidden="1"/>
    <cellStyle name="20% — akcent 6" xfId="17324" builtinId="50" hidden="1"/>
    <cellStyle name="20% — akcent 6" xfId="17364" builtinId="50" hidden="1"/>
    <cellStyle name="20% — akcent 6" xfId="17404" builtinId="50" hidden="1"/>
    <cellStyle name="20% — akcent 6" xfId="17444" builtinId="50" hidden="1"/>
    <cellStyle name="20% — akcent 6" xfId="17483" builtinId="50" hidden="1"/>
    <cellStyle name="20% — akcent 6" xfId="17522" builtinId="50" hidden="1"/>
    <cellStyle name="20% — akcent 6" xfId="16741" builtinId="50" hidden="1"/>
    <cellStyle name="20% — akcent 6" xfId="17555" builtinId="50" hidden="1"/>
    <cellStyle name="20% — akcent 6" xfId="17596" builtinId="50" hidden="1"/>
    <cellStyle name="20% — akcent 6" xfId="17635" builtinId="50" hidden="1"/>
    <cellStyle name="20% — akcent 6" xfId="17674" builtinId="50" hidden="1"/>
    <cellStyle name="20% — akcent 6" xfId="17713" builtinId="50" hidden="1"/>
    <cellStyle name="20% — akcent 6" xfId="17753" builtinId="50" hidden="1"/>
    <cellStyle name="20% — akcent 6" xfId="17792" builtinId="50" hidden="1"/>
    <cellStyle name="20% — akcent 6" xfId="17833" builtinId="50" hidden="1"/>
    <cellStyle name="20% — akcent 6" xfId="17872" builtinId="50" hidden="1"/>
    <cellStyle name="20% — akcent 6" xfId="17911" builtinId="50" hidden="1"/>
    <cellStyle name="20% — akcent 6" xfId="17950" builtinId="50" hidden="1"/>
    <cellStyle name="20% — akcent 6" xfId="17990" builtinId="50" hidden="1"/>
    <cellStyle name="20% — akcent 6" xfId="18030" builtinId="50" hidden="1"/>
    <cellStyle name="20% — akcent 6" xfId="18069" builtinId="50" hidden="1"/>
    <cellStyle name="20% — akcent 6" xfId="18109" builtinId="50" hidden="1"/>
    <cellStyle name="20% — akcent 6" xfId="18148" builtinId="50" hidden="1"/>
    <cellStyle name="20% — akcent 6" xfId="18188" builtinId="50" hidden="1"/>
    <cellStyle name="20% — akcent 6" xfId="18227" builtinId="50" hidden="1"/>
    <cellStyle name="20% — akcent 6" xfId="18266" builtinId="50" hidden="1"/>
    <cellStyle name="20% — akcent 6" xfId="16702" builtinId="50" hidden="1"/>
    <cellStyle name="20% — akcent 6" xfId="16736" builtinId="50" hidden="1"/>
    <cellStyle name="20% — akcent 6" xfId="18312" builtinId="50" hidden="1"/>
    <cellStyle name="20% — akcent 6" xfId="18351" builtinId="50" hidden="1"/>
    <cellStyle name="20% — akcent 6" xfId="18390" builtinId="50" hidden="1"/>
    <cellStyle name="20% — akcent 6" xfId="18429" builtinId="50" hidden="1"/>
    <cellStyle name="20% — akcent 6" xfId="18469" builtinId="50" hidden="1"/>
    <cellStyle name="20% — akcent 6" xfId="18508" builtinId="50" hidden="1"/>
    <cellStyle name="20% — akcent 6" xfId="18549" builtinId="50" hidden="1"/>
    <cellStyle name="20% — akcent 6" xfId="18588" builtinId="50" hidden="1"/>
    <cellStyle name="20% — akcent 6" xfId="18627" builtinId="50" hidden="1"/>
    <cellStyle name="20% — akcent 6" xfId="18666" builtinId="50" hidden="1"/>
    <cellStyle name="20% — akcent 6" xfId="18706" builtinId="50" hidden="1"/>
    <cellStyle name="20% — akcent 6" xfId="18746" builtinId="50" hidden="1"/>
    <cellStyle name="20% — akcent 6" xfId="18785" builtinId="50" hidden="1"/>
    <cellStyle name="20% — akcent 6" xfId="18825" builtinId="50" hidden="1"/>
    <cellStyle name="20% — akcent 6" xfId="18864" builtinId="50" hidden="1"/>
    <cellStyle name="20% — akcent 6" xfId="18904" builtinId="50" hidden="1"/>
    <cellStyle name="20% — akcent 6" xfId="18943" builtinId="50" hidden="1"/>
    <cellStyle name="20% — akcent 6" xfId="18982" builtinId="50" hidden="1"/>
    <cellStyle name="20% — akcent 6" xfId="3253" builtinId="50" hidden="1"/>
    <cellStyle name="20% — akcent 6" xfId="19104" builtinId="50" hidden="1"/>
    <cellStyle name="20% — akcent 6" xfId="19145" builtinId="50" hidden="1"/>
    <cellStyle name="20% — akcent 6" xfId="19184" builtinId="50" hidden="1"/>
    <cellStyle name="20% — akcent 6" xfId="19223" builtinId="50" hidden="1"/>
    <cellStyle name="20% — akcent 6" xfId="19262" builtinId="50" hidden="1"/>
    <cellStyle name="20% — akcent 6" xfId="19302" builtinId="50" hidden="1"/>
    <cellStyle name="20% — akcent 6" xfId="19341" builtinId="50" hidden="1"/>
    <cellStyle name="20% — akcent 6" xfId="19382" builtinId="50" hidden="1"/>
    <cellStyle name="20% — akcent 6" xfId="19421" builtinId="50" hidden="1"/>
    <cellStyle name="20% — akcent 6" xfId="19460" builtinId="50" hidden="1"/>
    <cellStyle name="20% — akcent 6" xfId="19499" builtinId="50" hidden="1"/>
    <cellStyle name="20% — akcent 6" xfId="19539" builtinId="50" hidden="1"/>
    <cellStyle name="20% — akcent 6" xfId="19579" builtinId="50" hidden="1"/>
    <cellStyle name="20% — akcent 6" xfId="19618" builtinId="50" hidden="1"/>
    <cellStyle name="20% — akcent 6" xfId="19658" builtinId="50" hidden="1"/>
    <cellStyle name="20% — akcent 6" xfId="19697" builtinId="50" hidden="1"/>
    <cellStyle name="20% — akcent 6" xfId="19737" builtinId="50" hidden="1"/>
    <cellStyle name="20% — akcent 6" xfId="19776" builtinId="50" hidden="1"/>
    <cellStyle name="20% — akcent 6" xfId="19815" builtinId="50" hidden="1"/>
    <cellStyle name="20% — akcent 6" xfId="19866" builtinId="50" hidden="1"/>
    <cellStyle name="20% — akcent 6" xfId="20025" builtinId="50" hidden="1"/>
    <cellStyle name="20% — akcent 6" xfId="20066" builtinId="50" hidden="1"/>
    <cellStyle name="20% — akcent 6" xfId="20105" builtinId="50" hidden="1"/>
    <cellStyle name="20% — akcent 6" xfId="20144" builtinId="50" hidden="1"/>
    <cellStyle name="20% — akcent 6" xfId="20183" builtinId="50" hidden="1"/>
    <cellStyle name="20% — akcent 6" xfId="20223" builtinId="50" hidden="1"/>
    <cellStyle name="20% — akcent 6" xfId="20262" builtinId="50" hidden="1"/>
    <cellStyle name="20% — akcent 6" xfId="20303" builtinId="50" hidden="1"/>
    <cellStyle name="20% — akcent 6" xfId="20342" builtinId="50" hidden="1"/>
    <cellStyle name="20% — akcent 6" xfId="20381" builtinId="50" hidden="1"/>
    <cellStyle name="20% — akcent 6" xfId="20420" builtinId="50" hidden="1"/>
    <cellStyle name="20% — akcent 6" xfId="20460" builtinId="50" hidden="1"/>
    <cellStyle name="20% — akcent 6" xfId="20500" builtinId="50" hidden="1"/>
    <cellStyle name="20% — akcent 6" xfId="20539" builtinId="50" hidden="1"/>
    <cellStyle name="20% — akcent 6" xfId="20579" builtinId="50" hidden="1"/>
    <cellStyle name="20% — akcent 6" xfId="20619" builtinId="50" hidden="1"/>
    <cellStyle name="20% — akcent 6" xfId="20659" builtinId="50" hidden="1"/>
    <cellStyle name="20% — akcent 6" xfId="20698" builtinId="50" hidden="1"/>
    <cellStyle name="20% — akcent 6" xfId="20737" builtinId="50" hidden="1"/>
    <cellStyle name="20% — akcent 6" xfId="19956" builtinId="50" hidden="1"/>
    <cellStyle name="20% — akcent 6" xfId="20770" builtinId="50" hidden="1"/>
    <cellStyle name="20% — akcent 6" xfId="20811" builtinId="50" hidden="1"/>
    <cellStyle name="20% — akcent 6" xfId="20850" builtinId="50" hidden="1"/>
    <cellStyle name="20% — akcent 6" xfId="20889" builtinId="50" hidden="1"/>
    <cellStyle name="20% — akcent 6" xfId="20928" builtinId="50" hidden="1"/>
    <cellStyle name="20% — akcent 6" xfId="20968" builtinId="50" hidden="1"/>
    <cellStyle name="20% — akcent 6" xfId="21007" builtinId="50" hidden="1"/>
    <cellStyle name="20% — akcent 6" xfId="21048" builtinId="50" hidden="1"/>
    <cellStyle name="20% — akcent 6" xfId="21087" builtinId="50" hidden="1"/>
    <cellStyle name="20% — akcent 6" xfId="21126" builtinId="50" hidden="1"/>
    <cellStyle name="20% — akcent 6" xfId="21165" builtinId="50" hidden="1"/>
    <cellStyle name="20% — akcent 6" xfId="21205" builtinId="50" hidden="1"/>
    <cellStyle name="20% — akcent 6" xfId="21245" builtinId="50" hidden="1"/>
    <cellStyle name="20% — akcent 6" xfId="21284" builtinId="50" hidden="1"/>
    <cellStyle name="20% — akcent 6" xfId="21324" builtinId="50" hidden="1"/>
    <cellStyle name="20% — akcent 6" xfId="21363" builtinId="50" hidden="1"/>
    <cellStyle name="20% — akcent 6" xfId="21403" builtinId="50" hidden="1"/>
    <cellStyle name="20% — akcent 6" xfId="21442" builtinId="50" hidden="1"/>
    <cellStyle name="20% — akcent 6" xfId="21481" builtinId="50" hidden="1"/>
    <cellStyle name="20% — akcent 6" xfId="19917" builtinId="50" hidden="1"/>
    <cellStyle name="20% — akcent 6" xfId="19951" builtinId="50" hidden="1"/>
    <cellStyle name="20% — akcent 6" xfId="21527" builtinId="50" hidden="1"/>
    <cellStyle name="20% — akcent 6" xfId="21566" builtinId="50" hidden="1"/>
    <cellStyle name="20% — akcent 6" xfId="21605" builtinId="50" hidden="1"/>
    <cellStyle name="20% — akcent 6" xfId="21644" builtinId="50" hidden="1"/>
    <cellStyle name="20% — akcent 6" xfId="21684" builtinId="50" hidden="1"/>
    <cellStyle name="20% — akcent 6" xfId="21723" builtinId="50" hidden="1"/>
    <cellStyle name="20% — akcent 6" xfId="21764" builtinId="50" hidden="1"/>
    <cellStyle name="20% — akcent 6" xfId="21803" builtinId="50" hidden="1"/>
    <cellStyle name="20% — akcent 6" xfId="21842" builtinId="50" hidden="1"/>
    <cellStyle name="20% — akcent 6" xfId="21881" builtinId="50" hidden="1"/>
    <cellStyle name="20% — akcent 6" xfId="21921" builtinId="50" hidden="1"/>
    <cellStyle name="20% — akcent 6" xfId="21961" builtinId="50" hidden="1"/>
    <cellStyle name="20% — akcent 6" xfId="22000" builtinId="50" hidden="1"/>
    <cellStyle name="20% — akcent 6" xfId="22040" builtinId="50" hidden="1"/>
    <cellStyle name="20% — akcent 6" xfId="22079" builtinId="50" hidden="1"/>
    <cellStyle name="20% — akcent 6" xfId="22119" builtinId="50" hidden="1"/>
    <cellStyle name="20% — akcent 6" xfId="22158" builtinId="50" hidden="1"/>
    <cellStyle name="20% — akcent 6" xfId="22197" builtinId="50" hidden="1"/>
    <cellStyle name="20% — akcent 6" xfId="22236" builtinId="50" hidden="1"/>
    <cellStyle name="20% — akcent 6" xfId="22276" builtinId="50" hidden="1"/>
    <cellStyle name="20% — akcent 6" xfId="22317" builtinId="50" hidden="1"/>
    <cellStyle name="20% — akcent 6" xfId="22356" builtinId="50" hidden="1"/>
    <cellStyle name="20% — akcent 6" xfId="22395" builtinId="50" hidden="1"/>
    <cellStyle name="20% — akcent 6" xfId="22434" builtinId="50" hidden="1"/>
    <cellStyle name="20% — akcent 6" xfId="22474" builtinId="50" hidden="1"/>
    <cellStyle name="20% — akcent 6" xfId="22513" builtinId="50" hidden="1"/>
    <cellStyle name="20% — akcent 6" xfId="22554" builtinId="50" hidden="1"/>
    <cellStyle name="20% — akcent 6" xfId="22593" builtinId="50" hidden="1"/>
    <cellStyle name="20% — akcent 6" xfId="22632" builtinId="50" hidden="1"/>
    <cellStyle name="20% — akcent 6" xfId="22671" builtinId="50" hidden="1"/>
    <cellStyle name="20% — akcent 6" xfId="22711" builtinId="50" hidden="1"/>
    <cellStyle name="20% — akcent 6" xfId="22751" builtinId="50" hidden="1"/>
    <cellStyle name="20% — akcent 6" xfId="22790" builtinId="50" hidden="1"/>
    <cellStyle name="20% — akcent 6" xfId="22830" builtinId="50" hidden="1"/>
    <cellStyle name="20% — akcent 6" xfId="22869" builtinId="50" hidden="1"/>
    <cellStyle name="20% — akcent 6" xfId="22909" builtinId="50" hidden="1"/>
    <cellStyle name="20% — akcent 6" xfId="22948" builtinId="50" hidden="1"/>
    <cellStyle name="20% — akcent 6" xfId="22987" builtinId="50" hidden="1"/>
    <cellStyle name="20% — akcent 6" xfId="23026" builtinId="50" hidden="1"/>
    <cellStyle name="20% — akcent 6" xfId="23185" builtinId="50" hidden="1"/>
    <cellStyle name="20% — akcent 6" xfId="23226" builtinId="50" hidden="1"/>
    <cellStyle name="20% — akcent 6" xfId="23265" builtinId="50" hidden="1"/>
    <cellStyle name="20% — akcent 6" xfId="23304" builtinId="50" hidden="1"/>
    <cellStyle name="20% — akcent 6" xfId="23343" builtinId="50" hidden="1"/>
    <cellStyle name="20% — akcent 6" xfId="23383" builtinId="50" hidden="1"/>
    <cellStyle name="20% — akcent 6" xfId="23422" builtinId="50" hidden="1"/>
    <cellStyle name="20% — akcent 6" xfId="23463" builtinId="50" hidden="1"/>
    <cellStyle name="20% — akcent 6" xfId="23502" builtinId="50" hidden="1"/>
    <cellStyle name="20% — akcent 6" xfId="23541" builtinId="50" hidden="1"/>
    <cellStyle name="20% — akcent 6" xfId="23580" builtinId="50" hidden="1"/>
    <cellStyle name="20% — akcent 6" xfId="23620" builtinId="50" hidden="1"/>
    <cellStyle name="20% — akcent 6" xfId="23660" builtinId="50" hidden="1"/>
    <cellStyle name="20% — akcent 6" xfId="23699" builtinId="50" hidden="1"/>
    <cellStyle name="20% — akcent 6" xfId="23739" builtinId="50" hidden="1"/>
    <cellStyle name="20% — akcent 6" xfId="23779" builtinId="50" hidden="1"/>
    <cellStyle name="20% — akcent 6" xfId="23819" builtinId="50" hidden="1"/>
    <cellStyle name="20% — akcent 6" xfId="23858" builtinId="50" hidden="1"/>
    <cellStyle name="20% — akcent 6" xfId="23897" builtinId="50" hidden="1"/>
    <cellStyle name="20% — akcent 6" xfId="23116" builtinId="50" hidden="1"/>
    <cellStyle name="20% — akcent 6" xfId="23930" builtinId="50" hidden="1"/>
    <cellStyle name="20% — akcent 6" xfId="23971" builtinId="50" hidden="1"/>
    <cellStyle name="20% — akcent 6" xfId="24010" builtinId="50" hidden="1"/>
    <cellStyle name="20% — akcent 6" xfId="24049" builtinId="50" hidden="1"/>
    <cellStyle name="20% — akcent 6" xfId="24088" builtinId="50" hidden="1"/>
    <cellStyle name="20% — akcent 6" xfId="24128" builtinId="50" hidden="1"/>
    <cellStyle name="20% — akcent 6" xfId="24167" builtinId="50" hidden="1"/>
    <cellStyle name="20% — akcent 6" xfId="24208" builtinId="50" hidden="1"/>
    <cellStyle name="20% — akcent 6" xfId="24247" builtinId="50" hidden="1"/>
    <cellStyle name="20% — akcent 6" xfId="24286" builtinId="50" hidden="1"/>
    <cellStyle name="20% — akcent 6" xfId="24325" builtinId="50" hidden="1"/>
    <cellStyle name="20% — akcent 6" xfId="24365" builtinId="50" hidden="1"/>
    <cellStyle name="20% — akcent 6" xfId="24405" builtinId="50" hidden="1"/>
    <cellStyle name="20% — akcent 6" xfId="24444" builtinId="50" hidden="1"/>
    <cellStyle name="20% — akcent 6" xfId="24484" builtinId="50" hidden="1"/>
    <cellStyle name="20% — akcent 6" xfId="24523" builtinId="50" hidden="1"/>
    <cellStyle name="20% — akcent 6" xfId="24563" builtinId="50" hidden="1"/>
    <cellStyle name="20% — akcent 6" xfId="24602" builtinId="50" hidden="1"/>
    <cellStyle name="20% — akcent 6" xfId="24641" builtinId="50" hidden="1"/>
    <cellStyle name="20% — akcent 6" xfId="23077" builtinId="50" hidden="1"/>
    <cellStyle name="20% — akcent 6" xfId="23111" builtinId="50" hidden="1"/>
    <cellStyle name="20% — akcent 6" xfId="24687" builtinId="50" hidden="1"/>
    <cellStyle name="20% — akcent 6" xfId="24726" builtinId="50" hidden="1"/>
    <cellStyle name="20% — akcent 6" xfId="24765" builtinId="50" hidden="1"/>
    <cellStyle name="20% — akcent 6" xfId="24804" builtinId="50" hidden="1"/>
    <cellStyle name="20% — akcent 6" xfId="24844" builtinId="50" hidden="1"/>
    <cellStyle name="20% — akcent 6" xfId="24883" builtinId="50" hidden="1"/>
    <cellStyle name="20% — akcent 6" xfId="24924" builtinId="50" hidden="1"/>
    <cellStyle name="20% — akcent 6" xfId="24963" builtinId="50" hidden="1"/>
    <cellStyle name="20% — akcent 6" xfId="25002" builtinId="50" hidden="1"/>
    <cellStyle name="20% — akcent 6" xfId="25041" builtinId="50" hidden="1"/>
    <cellStyle name="20% — akcent 6" xfId="25081" builtinId="50" hidden="1"/>
    <cellStyle name="20% — akcent 6" xfId="25121" builtinId="50" hidden="1"/>
    <cellStyle name="20% — akcent 6" xfId="25160" builtinId="50" hidden="1"/>
    <cellStyle name="20% — akcent 6" xfId="25200" builtinId="50" hidden="1"/>
    <cellStyle name="20% — akcent 6" xfId="25239" builtinId="50" hidden="1"/>
    <cellStyle name="20% — akcent 6" xfId="25279" builtinId="50" hidden="1"/>
    <cellStyle name="20% — akcent 6" xfId="25318" builtinId="50" hidden="1"/>
    <cellStyle name="20% — akcent 6" xfId="25357" builtinId="50" hidden="1"/>
    <cellStyle name="20% — akcent 6" xfId="19035" builtinId="50" hidden="1"/>
    <cellStyle name="20% — akcent 6" xfId="19002" builtinId="50" hidden="1"/>
    <cellStyle name="20% — akcent 6" xfId="25384" builtinId="50" hidden="1"/>
    <cellStyle name="20% — akcent 6" xfId="25423" builtinId="50" hidden="1"/>
    <cellStyle name="20% — akcent 6" xfId="25462" builtinId="50" hidden="1"/>
    <cellStyle name="20% — akcent 6" xfId="25501" builtinId="50" hidden="1"/>
    <cellStyle name="20% — akcent 6" xfId="25541" builtinId="50" hidden="1"/>
    <cellStyle name="20% — akcent 6" xfId="25580" builtinId="50" hidden="1"/>
    <cellStyle name="20% — akcent 6" xfId="25621" builtinId="50" hidden="1"/>
    <cellStyle name="20% — akcent 6" xfId="25660" builtinId="50" hidden="1"/>
    <cellStyle name="20% — akcent 6" xfId="25699" builtinId="50" hidden="1"/>
    <cellStyle name="20% — akcent 6" xfId="25738" builtinId="50" hidden="1"/>
    <cellStyle name="20% — akcent 6" xfId="25778" builtinId="50" hidden="1"/>
    <cellStyle name="20% — akcent 6" xfId="25818" builtinId="50" hidden="1"/>
    <cellStyle name="20% — akcent 6" xfId="25857" builtinId="50" hidden="1"/>
    <cellStyle name="20% — akcent 6" xfId="25897" builtinId="50" hidden="1"/>
    <cellStyle name="20% — akcent 6" xfId="25936" builtinId="50" hidden="1"/>
    <cellStyle name="20% — akcent 6" xfId="25976" builtinId="50" hidden="1"/>
    <cellStyle name="20% — akcent 6" xfId="26015" builtinId="50" hidden="1"/>
    <cellStyle name="20% — akcent 6" xfId="26054" builtinId="50" hidden="1"/>
    <cellStyle name="20% — akcent 6" xfId="26093" builtinId="50" hidden="1"/>
    <cellStyle name="20% — akcent 6" xfId="26252" builtinId="50" hidden="1"/>
    <cellStyle name="20% — akcent 6" xfId="26293" builtinId="50" hidden="1"/>
    <cellStyle name="20% — akcent 6" xfId="26332" builtinId="50" hidden="1"/>
    <cellStyle name="20% — akcent 6" xfId="26371" builtinId="50" hidden="1"/>
    <cellStyle name="20% — akcent 6" xfId="26410" builtinId="50" hidden="1"/>
    <cellStyle name="20% — akcent 6" xfId="26450" builtinId="50" hidden="1"/>
    <cellStyle name="20% — akcent 6" xfId="26489" builtinId="50" hidden="1"/>
    <cellStyle name="20% — akcent 6" xfId="26530" builtinId="50" hidden="1"/>
    <cellStyle name="20% — akcent 6" xfId="26569" builtinId="50" hidden="1"/>
    <cellStyle name="20% — akcent 6" xfId="26608" builtinId="50" hidden="1"/>
    <cellStyle name="20% — akcent 6" xfId="26647" builtinId="50" hidden="1"/>
    <cellStyle name="20% — akcent 6" xfId="26687" builtinId="50" hidden="1"/>
    <cellStyle name="20% — akcent 6" xfId="26727" builtinId="50" hidden="1"/>
    <cellStyle name="20% — akcent 6" xfId="26766" builtinId="50" hidden="1"/>
    <cellStyle name="20% — akcent 6" xfId="26806" builtinId="50" hidden="1"/>
    <cellStyle name="20% — akcent 6" xfId="26846" builtinId="50" hidden="1"/>
    <cellStyle name="20% — akcent 6" xfId="26886" builtinId="50" hidden="1"/>
    <cellStyle name="20% — akcent 6" xfId="26925" builtinId="50" hidden="1"/>
    <cellStyle name="20% — akcent 6" xfId="26964" builtinId="50" hidden="1"/>
    <cellStyle name="20% — akcent 6" xfId="26183" builtinId="50" hidden="1"/>
    <cellStyle name="20% — akcent 6" xfId="26997" builtinId="50" hidden="1"/>
    <cellStyle name="20% — akcent 6" xfId="27038" builtinId="50" hidden="1"/>
    <cellStyle name="20% — akcent 6" xfId="27077" builtinId="50" hidden="1"/>
    <cellStyle name="20% — akcent 6" xfId="27116" builtinId="50" hidden="1"/>
    <cellStyle name="20% — akcent 6" xfId="27155" builtinId="50" hidden="1"/>
    <cellStyle name="20% — akcent 6" xfId="27195" builtinId="50" hidden="1"/>
    <cellStyle name="20% — akcent 6" xfId="27234" builtinId="50" hidden="1"/>
    <cellStyle name="20% — akcent 6" xfId="27275" builtinId="50" hidden="1"/>
    <cellStyle name="20% — akcent 6" xfId="27314" builtinId="50" hidden="1"/>
    <cellStyle name="20% — akcent 6" xfId="27353" builtinId="50" hidden="1"/>
    <cellStyle name="20% — akcent 6" xfId="27392" builtinId="50" hidden="1"/>
    <cellStyle name="20% — akcent 6" xfId="27432" builtinId="50" hidden="1"/>
    <cellStyle name="20% — akcent 6" xfId="27472" builtinId="50" hidden="1"/>
    <cellStyle name="20% — akcent 6" xfId="27511" builtinId="50" hidden="1"/>
    <cellStyle name="20% — akcent 6" xfId="27551" builtinId="50" hidden="1"/>
    <cellStyle name="20% — akcent 6" xfId="27590" builtinId="50" hidden="1"/>
    <cellStyle name="20% — akcent 6" xfId="27630" builtinId="50" hidden="1"/>
    <cellStyle name="20% — akcent 6" xfId="27669" builtinId="50" hidden="1"/>
    <cellStyle name="20% — akcent 6" xfId="27708" builtinId="50" hidden="1"/>
    <cellStyle name="20% — akcent 6" xfId="26144" builtinId="50" hidden="1"/>
    <cellStyle name="20% — akcent 6" xfId="26178" builtinId="50" hidden="1"/>
    <cellStyle name="20% — akcent 6" xfId="27754" builtinId="50" hidden="1"/>
    <cellStyle name="20% — akcent 6" xfId="27793" builtinId="50" hidden="1"/>
    <cellStyle name="20% — akcent 6" xfId="27832" builtinId="50" hidden="1"/>
    <cellStyle name="20% — akcent 6" xfId="27871" builtinId="50" hidden="1"/>
    <cellStyle name="20% — akcent 6" xfId="27911" builtinId="50" hidden="1"/>
    <cellStyle name="20% — akcent 6" xfId="27950" builtinId="50" hidden="1"/>
    <cellStyle name="20% — akcent 6" xfId="27991" builtinId="50" hidden="1"/>
    <cellStyle name="20% — akcent 6" xfId="28030" builtinId="50" hidden="1"/>
    <cellStyle name="20% — akcent 6" xfId="28069" builtinId="50" hidden="1"/>
    <cellStyle name="20% — akcent 6" xfId="28108" builtinId="50" hidden="1"/>
    <cellStyle name="20% — akcent 6" xfId="28148" builtinId="50" hidden="1"/>
    <cellStyle name="20% — akcent 6" xfId="28188" builtinId="50" hidden="1"/>
    <cellStyle name="20% — akcent 6" xfId="28227" builtinId="50" hidden="1"/>
    <cellStyle name="20% — akcent 6" xfId="28267" builtinId="50" hidden="1"/>
    <cellStyle name="20% — akcent 6" xfId="28306" builtinId="50" hidden="1"/>
    <cellStyle name="20% — akcent 6" xfId="28346" builtinId="50" hidden="1"/>
    <cellStyle name="20% — akcent 6" xfId="28385" builtinId="50" hidden="1"/>
    <cellStyle name="20% — akcent 6" xfId="28424" builtinId="50" hidden="1"/>
    <cellStyle name="20% — akcent 6" xfId="28463" builtinId="50" hidden="1"/>
    <cellStyle name="20% — akcent 6" xfId="28587" builtinId="50" hidden="1"/>
    <cellStyle name="20% — akcent 6" xfId="28630" builtinId="50" hidden="1"/>
    <cellStyle name="20% — akcent 6" xfId="28669" builtinId="50" hidden="1"/>
    <cellStyle name="20% — akcent 6" xfId="28708" builtinId="50" hidden="1"/>
    <cellStyle name="20% — akcent 6" xfId="28747" builtinId="50" hidden="1"/>
    <cellStyle name="20% — akcent 6" xfId="28787" builtinId="50" hidden="1"/>
    <cellStyle name="20% — akcent 6" xfId="28826" builtinId="50" hidden="1"/>
    <cellStyle name="20% — akcent 6" xfId="28867" builtinId="50" hidden="1"/>
    <cellStyle name="20% — akcent 6" xfId="28906" builtinId="50" hidden="1"/>
    <cellStyle name="20% — akcent 6" xfId="28945" builtinId="50" hidden="1"/>
    <cellStyle name="20% — akcent 6" xfId="28984" builtinId="50" hidden="1"/>
    <cellStyle name="20% — akcent 6" xfId="29026" builtinId="50" hidden="1"/>
    <cellStyle name="20% — akcent 6" xfId="29066" builtinId="50" hidden="1"/>
    <cellStyle name="20% — akcent 6" xfId="29105" builtinId="50" hidden="1"/>
    <cellStyle name="20% — akcent 6" xfId="29145" builtinId="50" hidden="1"/>
    <cellStyle name="20% — akcent 6" xfId="29185" builtinId="50" hidden="1"/>
    <cellStyle name="20% — akcent 6" xfId="29225" builtinId="50" hidden="1"/>
    <cellStyle name="20% — akcent 6" xfId="29264" builtinId="50" hidden="1"/>
    <cellStyle name="20% — akcent 6" xfId="29303" builtinId="50" hidden="1"/>
    <cellStyle name="20% — akcent 6" xfId="29353" builtinId="50" hidden="1"/>
    <cellStyle name="20% — akcent 6" xfId="29512" builtinId="50" hidden="1"/>
    <cellStyle name="20% — akcent 6" xfId="29555" builtinId="50" hidden="1"/>
    <cellStyle name="20% — akcent 6" xfId="29594" builtinId="50" hidden="1"/>
    <cellStyle name="20% — akcent 6" xfId="29633" builtinId="50" hidden="1"/>
    <cellStyle name="20% — akcent 6" xfId="29672" builtinId="50" hidden="1"/>
    <cellStyle name="20% — akcent 6" xfId="29712" builtinId="50" hidden="1"/>
    <cellStyle name="20% — akcent 6" xfId="29751" builtinId="50" hidden="1"/>
    <cellStyle name="20% — akcent 6" xfId="29792" builtinId="50" hidden="1"/>
    <cellStyle name="20% — akcent 6" xfId="29831" builtinId="50" hidden="1"/>
    <cellStyle name="20% — akcent 6" xfId="29870" builtinId="50" hidden="1"/>
    <cellStyle name="20% — akcent 6" xfId="29909" builtinId="50" hidden="1"/>
    <cellStyle name="20% — akcent 6" xfId="29951" builtinId="50" hidden="1"/>
    <cellStyle name="20% — akcent 6" xfId="29991" builtinId="50" hidden="1"/>
    <cellStyle name="20% — akcent 6" xfId="30030" builtinId="50" hidden="1"/>
    <cellStyle name="20% — akcent 6" xfId="30070" builtinId="50" hidden="1"/>
    <cellStyle name="20% — akcent 6" xfId="30110" builtinId="50" hidden="1"/>
    <cellStyle name="20% — akcent 6" xfId="30150" builtinId="50" hidden="1"/>
    <cellStyle name="20% — akcent 6" xfId="30189" builtinId="50" hidden="1"/>
    <cellStyle name="20% — akcent 6" xfId="30228" builtinId="50" hidden="1"/>
    <cellStyle name="20% — akcent 6" xfId="29443" builtinId="50" hidden="1"/>
    <cellStyle name="20% — akcent 6" xfId="30261" builtinId="50" hidden="1"/>
    <cellStyle name="20% — akcent 6" xfId="30302" builtinId="50" hidden="1"/>
    <cellStyle name="20% — akcent 6" xfId="30341" builtinId="50" hidden="1"/>
    <cellStyle name="20% — akcent 6" xfId="30380" builtinId="50" hidden="1"/>
    <cellStyle name="20% — akcent 6" xfId="30419" builtinId="50" hidden="1"/>
    <cellStyle name="20% — akcent 6" xfId="30459" builtinId="50" hidden="1"/>
    <cellStyle name="20% — akcent 6" xfId="30498" builtinId="50" hidden="1"/>
    <cellStyle name="20% — akcent 6" xfId="30539" builtinId="50" hidden="1"/>
    <cellStyle name="20% — akcent 6" xfId="30578" builtinId="50" hidden="1"/>
    <cellStyle name="20% — akcent 6" xfId="30617" builtinId="50" hidden="1"/>
    <cellStyle name="20% — akcent 6" xfId="30656" builtinId="50" hidden="1"/>
    <cellStyle name="20% — akcent 6" xfId="30696" builtinId="50" hidden="1"/>
    <cellStyle name="20% — akcent 6" xfId="30736" builtinId="50" hidden="1"/>
    <cellStyle name="20% — akcent 6" xfId="30775" builtinId="50" hidden="1"/>
    <cellStyle name="20% — akcent 6" xfId="30815" builtinId="50" hidden="1"/>
    <cellStyle name="20% — akcent 6" xfId="30854" builtinId="50" hidden="1"/>
    <cellStyle name="20% — akcent 6" xfId="30894" builtinId="50" hidden="1"/>
    <cellStyle name="20% — akcent 6" xfId="30933" builtinId="50" hidden="1"/>
    <cellStyle name="20% — akcent 6" xfId="30972" builtinId="50" hidden="1"/>
    <cellStyle name="20% — akcent 6" xfId="29404" builtinId="50" hidden="1"/>
    <cellStyle name="20% — akcent 6" xfId="29438" builtinId="50" hidden="1"/>
    <cellStyle name="20% — akcent 6" xfId="31018" builtinId="50" hidden="1"/>
    <cellStyle name="20% — akcent 6" xfId="31057" builtinId="50" hidden="1"/>
    <cellStyle name="20% — akcent 6" xfId="31096" builtinId="50" hidden="1"/>
    <cellStyle name="20% — akcent 6" xfId="31135" builtinId="50" hidden="1"/>
    <cellStyle name="20% — akcent 6" xfId="31175" builtinId="50" hidden="1"/>
    <cellStyle name="20% — akcent 6" xfId="31214" builtinId="50" hidden="1"/>
    <cellStyle name="20% — akcent 6" xfId="31255" builtinId="50" hidden="1"/>
    <cellStyle name="20% — akcent 6" xfId="31294" builtinId="50" hidden="1"/>
    <cellStyle name="20% — akcent 6" xfId="31333" builtinId="50" hidden="1"/>
    <cellStyle name="20% — akcent 6" xfId="31372" builtinId="50" hidden="1"/>
    <cellStyle name="20% — akcent 6" xfId="31412" builtinId="50" hidden="1"/>
    <cellStyle name="20% — akcent 6" xfId="31452" builtinId="50" hidden="1"/>
    <cellStyle name="20% — akcent 6" xfId="31491" builtinId="50" hidden="1"/>
    <cellStyle name="20% — akcent 6" xfId="31531" builtinId="50" hidden="1"/>
    <cellStyle name="20% — akcent 6" xfId="31570" builtinId="50" hidden="1"/>
    <cellStyle name="20% — akcent 6" xfId="31610" builtinId="50" hidden="1"/>
    <cellStyle name="20% — akcent 6" xfId="31649" builtinId="50" hidden="1"/>
    <cellStyle name="20% — akcent 6" xfId="31688" builtinId="50" hidden="1"/>
    <cellStyle name="20% — akcent 6" xfId="28518" builtinId="50" hidden="1"/>
    <cellStyle name="20% — akcent 6" xfId="31701" builtinId="50" hidden="1"/>
    <cellStyle name="20% — akcent 6" xfId="31742" builtinId="50" hidden="1"/>
    <cellStyle name="20% — akcent 6" xfId="31781" builtinId="50" hidden="1"/>
    <cellStyle name="20% — akcent 6" xfId="31820" builtinId="50" hidden="1"/>
    <cellStyle name="20% — akcent 6" xfId="31859" builtinId="50" hidden="1"/>
    <cellStyle name="20% — akcent 6" xfId="31899" builtinId="50" hidden="1"/>
    <cellStyle name="20% — akcent 6" xfId="31938" builtinId="50" hidden="1"/>
    <cellStyle name="20% — akcent 6" xfId="31979" builtinId="50" hidden="1"/>
    <cellStyle name="20% — akcent 6" xfId="32018" builtinId="50" hidden="1"/>
    <cellStyle name="20% — akcent 6" xfId="32057" builtinId="50" hidden="1"/>
    <cellStyle name="20% — akcent 6" xfId="32096" builtinId="50" hidden="1"/>
    <cellStyle name="20% — akcent 6" xfId="32136" builtinId="50" hidden="1"/>
    <cellStyle name="20% — akcent 6" xfId="32176" builtinId="50" hidden="1"/>
    <cellStyle name="20% — akcent 6" xfId="32215" builtinId="50" hidden="1"/>
    <cellStyle name="20% — akcent 6" xfId="32255" builtinId="50" hidden="1"/>
    <cellStyle name="20% — akcent 6" xfId="32294" builtinId="50" hidden="1"/>
    <cellStyle name="20% — akcent 6" xfId="32334" builtinId="50" hidden="1"/>
    <cellStyle name="20% — akcent 6" xfId="32373" builtinId="50" hidden="1"/>
    <cellStyle name="20% — akcent 6" xfId="32412" builtinId="50" hidden="1"/>
    <cellStyle name="20% — akcent 6" xfId="32451" builtinId="50" hidden="1"/>
    <cellStyle name="20% — akcent 6" xfId="32610" builtinId="50" hidden="1"/>
    <cellStyle name="20% — akcent 6" xfId="32651" builtinId="50" hidden="1"/>
    <cellStyle name="20% — akcent 6" xfId="32690" builtinId="50" hidden="1"/>
    <cellStyle name="20% — akcent 6" xfId="32729" builtinId="50" hidden="1"/>
    <cellStyle name="20% — akcent 6" xfId="32768" builtinId="50" hidden="1"/>
    <cellStyle name="20% — akcent 6" xfId="32808" builtinId="50" hidden="1"/>
    <cellStyle name="20% — akcent 6" xfId="32847" builtinId="50" hidden="1"/>
    <cellStyle name="20% — akcent 6" xfId="32888" builtinId="50" hidden="1"/>
    <cellStyle name="20% — akcent 6" xfId="32927" builtinId="50" hidden="1"/>
    <cellStyle name="20% — akcent 6" xfId="32966" builtinId="50" hidden="1"/>
    <cellStyle name="20% — akcent 6" xfId="33005" builtinId="50" hidden="1"/>
    <cellStyle name="20% — akcent 6" xfId="33045" builtinId="50" hidden="1"/>
    <cellStyle name="20% — akcent 6" xfId="33085" builtinId="50" hidden="1"/>
    <cellStyle name="20% — akcent 6" xfId="33124" builtinId="50" hidden="1"/>
    <cellStyle name="20% — akcent 6" xfId="33164" builtinId="50" hidden="1"/>
    <cellStyle name="20% — akcent 6" xfId="33204" builtinId="50" hidden="1"/>
    <cellStyle name="20% — akcent 6" xfId="33244" builtinId="50" hidden="1"/>
    <cellStyle name="20% — akcent 6" xfId="33283" builtinId="50" hidden="1"/>
    <cellStyle name="20% — akcent 6" xfId="33322" builtinId="50" hidden="1"/>
    <cellStyle name="20% — akcent 6" xfId="32541" builtinId="50" hidden="1"/>
    <cellStyle name="20% — akcent 6" xfId="33355" builtinId="50" hidden="1"/>
    <cellStyle name="20% — akcent 6" xfId="33396" builtinId="50" hidden="1"/>
    <cellStyle name="20% — akcent 6" xfId="33435" builtinId="50" hidden="1"/>
    <cellStyle name="20% — akcent 6" xfId="33474" builtinId="50" hidden="1"/>
    <cellStyle name="20% — akcent 6" xfId="33513" builtinId="50" hidden="1"/>
    <cellStyle name="20% — akcent 6" xfId="33553" builtinId="50" hidden="1"/>
    <cellStyle name="20% — akcent 6" xfId="33592" builtinId="50" hidden="1"/>
    <cellStyle name="20% — akcent 6" xfId="33633" builtinId="50" hidden="1"/>
    <cellStyle name="20% — akcent 6" xfId="33672" builtinId="50" hidden="1"/>
    <cellStyle name="20% — akcent 6" xfId="33711" builtinId="50" hidden="1"/>
    <cellStyle name="20% — akcent 6" xfId="33750" builtinId="50" hidden="1"/>
    <cellStyle name="20% — akcent 6" xfId="33790" builtinId="50" hidden="1"/>
    <cellStyle name="20% — akcent 6" xfId="33830" builtinId="50" hidden="1"/>
    <cellStyle name="20% — akcent 6" xfId="33869" builtinId="50" hidden="1"/>
    <cellStyle name="20% — akcent 6" xfId="33909" builtinId="50" hidden="1"/>
    <cellStyle name="20% — akcent 6" xfId="33948" builtinId="50" hidden="1"/>
    <cellStyle name="20% — akcent 6" xfId="33988" builtinId="50" hidden="1"/>
    <cellStyle name="20% — akcent 6" xfId="34027" builtinId="50" hidden="1"/>
    <cellStyle name="20% — akcent 6" xfId="34066" builtinId="50" hidden="1"/>
    <cellStyle name="20% — akcent 6" xfId="32502" builtinId="50" hidden="1"/>
    <cellStyle name="20% — akcent 6" xfId="32536" builtinId="50" hidden="1"/>
    <cellStyle name="20% — akcent 6" xfId="34112" builtinId="50" hidden="1"/>
    <cellStyle name="20% — akcent 6" xfId="34151" builtinId="50" hidden="1"/>
    <cellStyle name="20% — akcent 6" xfId="34190" builtinId="50" hidden="1"/>
    <cellStyle name="20% — akcent 6" xfId="34229" builtinId="50" hidden="1"/>
    <cellStyle name="20% — akcent 6" xfId="34269" builtinId="50" hidden="1"/>
    <cellStyle name="20% — akcent 6" xfId="34308" builtinId="50" hidden="1"/>
    <cellStyle name="20% — akcent 6" xfId="34349" builtinId="50" hidden="1"/>
    <cellStyle name="20% — akcent 6" xfId="34388" builtinId="50" hidden="1"/>
    <cellStyle name="20% — akcent 6" xfId="34427" builtinId="50" hidden="1"/>
    <cellStyle name="20% — akcent 6" xfId="34466" builtinId="50" hidden="1"/>
    <cellStyle name="20% — akcent 6" xfId="34506" builtinId="50" hidden="1"/>
    <cellStyle name="20% — akcent 6" xfId="34546" builtinId="50" hidden="1"/>
    <cellStyle name="20% — akcent 6" xfId="34585" builtinId="50" hidden="1"/>
    <cellStyle name="20% — akcent 6" xfId="34625" builtinId="50" hidden="1"/>
    <cellStyle name="20% — akcent 6" xfId="34664" builtinId="50" hidden="1"/>
    <cellStyle name="20% — akcent 6" xfId="34704" builtinId="50" hidden="1"/>
    <cellStyle name="20% — akcent 6" xfId="34743" builtinId="50" hidden="1"/>
    <cellStyle name="20% — akcent 6" xfId="34782" builtinId="50" hidden="1"/>
    <cellStyle name="20% — akcent 6" xfId="28503" builtinId="50" hidden="1"/>
    <cellStyle name="20% — akcent 6" xfId="34823" builtinId="50" hidden="1"/>
    <cellStyle name="20% — akcent 6" xfId="34864" builtinId="50" hidden="1"/>
    <cellStyle name="20% — akcent 6" xfId="34903" builtinId="50" hidden="1"/>
    <cellStyle name="20% — akcent 6" xfId="34942" builtinId="50" hidden="1"/>
    <cellStyle name="20% — akcent 6" xfId="34981" builtinId="50" hidden="1"/>
    <cellStyle name="20% — akcent 6" xfId="35021" builtinId="50" hidden="1"/>
    <cellStyle name="20% — akcent 6" xfId="35060" builtinId="50" hidden="1"/>
    <cellStyle name="20% — akcent 6" xfId="35101" builtinId="50" hidden="1"/>
    <cellStyle name="20% — akcent 6" xfId="35140" builtinId="50" hidden="1"/>
    <cellStyle name="20% — akcent 6" xfId="35179" builtinId="50" hidden="1"/>
    <cellStyle name="20% — akcent 6" xfId="35218" builtinId="50" hidden="1"/>
    <cellStyle name="20% — akcent 6" xfId="35258" builtinId="50" hidden="1"/>
    <cellStyle name="20% — akcent 6" xfId="35298" builtinId="50" hidden="1"/>
    <cellStyle name="20% — akcent 6" xfId="35337" builtinId="50" hidden="1"/>
    <cellStyle name="20% — akcent 6" xfId="35377" builtinId="50" hidden="1"/>
    <cellStyle name="20% — akcent 6" xfId="35416" builtinId="50" hidden="1"/>
    <cellStyle name="20% — akcent 6" xfId="35456" builtinId="50" hidden="1"/>
    <cellStyle name="20% — akcent 6" xfId="35495" builtinId="50" hidden="1"/>
    <cellStyle name="20% — akcent 6" xfId="35534" builtinId="50" hidden="1"/>
    <cellStyle name="20% — akcent 6" xfId="35573" builtinId="50" hidden="1"/>
    <cellStyle name="20% — akcent 6" xfId="35732" builtinId="50" hidden="1"/>
    <cellStyle name="20% — akcent 6" xfId="35773" builtinId="50" hidden="1"/>
    <cellStyle name="20% — akcent 6" xfId="35812" builtinId="50" hidden="1"/>
    <cellStyle name="20% — akcent 6" xfId="35851" builtinId="50" hidden="1"/>
    <cellStyle name="20% — akcent 6" xfId="35890" builtinId="50" hidden="1"/>
    <cellStyle name="20% — akcent 6" xfId="35930" builtinId="50" hidden="1"/>
    <cellStyle name="20% — akcent 6" xfId="35969" builtinId="50" hidden="1"/>
    <cellStyle name="20% — akcent 6" xfId="36010" builtinId="50" hidden="1"/>
    <cellStyle name="20% — akcent 6" xfId="36049" builtinId="50" hidden="1"/>
    <cellStyle name="20% — akcent 6" xfId="36088" builtinId="50" hidden="1"/>
    <cellStyle name="20% — akcent 6" xfId="36127" builtinId="50" hidden="1"/>
    <cellStyle name="20% — akcent 6" xfId="36167" builtinId="50" hidden="1"/>
    <cellStyle name="20% — akcent 6" xfId="36207" builtinId="50" hidden="1"/>
    <cellStyle name="20% — akcent 6" xfId="36246" builtinId="50" hidden="1"/>
    <cellStyle name="20% — akcent 6" xfId="36286" builtinId="50" hidden="1"/>
    <cellStyle name="20% — akcent 6" xfId="36326" builtinId="50" hidden="1"/>
    <cellStyle name="20% — akcent 6" xfId="36366" builtinId="50" hidden="1"/>
    <cellStyle name="20% — akcent 6" xfId="36405" builtinId="50" hidden="1"/>
    <cellStyle name="20% — akcent 6" xfId="36444" builtinId="50" hidden="1"/>
    <cellStyle name="20% — akcent 6" xfId="35663" builtinId="50" hidden="1"/>
    <cellStyle name="20% — akcent 6" xfId="36477" builtinId="50" hidden="1"/>
    <cellStyle name="20% — akcent 6" xfId="36518" builtinId="50" hidden="1"/>
    <cellStyle name="20% — akcent 6" xfId="36557" builtinId="50" hidden="1"/>
    <cellStyle name="20% — akcent 6" xfId="36596" builtinId="50" hidden="1"/>
    <cellStyle name="20% — akcent 6" xfId="36635" builtinId="50" hidden="1"/>
    <cellStyle name="20% — akcent 6" xfId="36675" builtinId="50" hidden="1"/>
    <cellStyle name="20% — akcent 6" xfId="36714" builtinId="50" hidden="1"/>
    <cellStyle name="20% — akcent 6" xfId="36755" builtinId="50" hidden="1"/>
    <cellStyle name="20% — akcent 6" xfId="36794" builtinId="50" hidden="1"/>
    <cellStyle name="20% — akcent 6" xfId="36833" builtinId="50" hidden="1"/>
    <cellStyle name="20% — akcent 6" xfId="36872" builtinId="50" hidden="1"/>
    <cellStyle name="20% — akcent 6" xfId="36912" builtinId="50" hidden="1"/>
    <cellStyle name="20% — akcent 6" xfId="36952" builtinId="50" hidden="1"/>
    <cellStyle name="20% — akcent 6" xfId="36991" builtinId="50" hidden="1"/>
    <cellStyle name="20% — akcent 6" xfId="37031" builtinId="50" hidden="1"/>
    <cellStyle name="20% — akcent 6" xfId="37070" builtinId="50" hidden="1"/>
    <cellStyle name="20% — akcent 6" xfId="37110" builtinId="50" hidden="1"/>
    <cellStyle name="20% — akcent 6" xfId="37149" builtinId="50" hidden="1"/>
    <cellStyle name="20% — akcent 6" xfId="37188" builtinId="50" hidden="1"/>
    <cellStyle name="20% — akcent 6" xfId="35624" builtinId="50" hidden="1"/>
    <cellStyle name="20% — akcent 6" xfId="35658" builtinId="50" hidden="1"/>
    <cellStyle name="20% — akcent 6" xfId="37234" builtinId="50" hidden="1"/>
    <cellStyle name="20% — akcent 6" xfId="37273" builtinId="50" hidden="1"/>
    <cellStyle name="20% — akcent 6" xfId="37312" builtinId="50" hidden="1"/>
    <cellStyle name="20% — akcent 6" xfId="37351" builtinId="50" hidden="1"/>
    <cellStyle name="20% — akcent 6" xfId="37391" builtinId="50" hidden="1"/>
    <cellStyle name="20% — akcent 6" xfId="37430" builtinId="50" hidden="1"/>
    <cellStyle name="20% — akcent 6" xfId="37471" builtinId="50" hidden="1"/>
    <cellStyle name="20% — akcent 6" xfId="37510" builtinId="50" hidden="1"/>
    <cellStyle name="20% — akcent 6" xfId="37549" builtinId="50" hidden="1"/>
    <cellStyle name="20% — akcent 6" xfId="37588" builtinId="50" hidden="1"/>
    <cellStyle name="20% — akcent 6" xfId="37628" builtinId="50" hidden="1"/>
    <cellStyle name="20% — akcent 6" xfId="37668" builtinId="50" hidden="1"/>
    <cellStyle name="20% — akcent 6" xfId="37707" builtinId="50" hidden="1"/>
    <cellStyle name="20% — akcent 6" xfId="37747" builtinId="50" hidden="1"/>
    <cellStyle name="20% — akcent 6" xfId="37786" builtinId="50" hidden="1"/>
    <cellStyle name="20% — akcent 6" xfId="37826" builtinId="50" hidden="1"/>
    <cellStyle name="20% — akcent 6" xfId="37865" builtinId="50" hidden="1"/>
    <cellStyle name="20% — akcent 6" xfId="37904" builtinId="50" hidden="1"/>
    <cellStyle name="20% — akcent 6" xfId="37943" builtinId="50" hidden="1"/>
    <cellStyle name="20% — akcent 6" xfId="37983" builtinId="50" hidden="1"/>
    <cellStyle name="20% — akcent 6" xfId="38024" builtinId="50" hidden="1"/>
    <cellStyle name="20% — akcent 6" xfId="38063" builtinId="50" hidden="1"/>
    <cellStyle name="20% — akcent 6" xfId="38102" builtinId="50" hidden="1"/>
    <cellStyle name="20% — akcent 6" xfId="38141" builtinId="50" hidden="1"/>
    <cellStyle name="20% — akcent 6" xfId="38181" builtinId="50" hidden="1"/>
    <cellStyle name="20% — akcent 6" xfId="38220" builtinId="50" hidden="1"/>
    <cellStyle name="20% — akcent 6" xfId="38261" builtinId="50" hidden="1"/>
    <cellStyle name="20% — akcent 6" xfId="38300" builtinId="50" hidden="1"/>
    <cellStyle name="20% — akcent 6" xfId="38339" builtinId="50" hidden="1"/>
    <cellStyle name="20% — akcent 6" xfId="38378" builtinId="50" hidden="1"/>
    <cellStyle name="20% — akcent 6" xfId="38418" builtinId="50" hidden="1"/>
    <cellStyle name="20% — akcent 6" xfId="38458" builtinId="50" hidden="1"/>
    <cellStyle name="20% — akcent 6" xfId="38497" builtinId="50" hidden="1"/>
    <cellStyle name="20% — akcent 6" xfId="38537" builtinId="50" hidden="1"/>
    <cellStyle name="20% — akcent 6" xfId="38576" builtinId="50" hidden="1"/>
    <cellStyle name="20% — akcent 6" xfId="38616" builtinId="50" hidden="1"/>
    <cellStyle name="20% — akcent 6" xfId="38655" builtinId="50" hidden="1"/>
    <cellStyle name="20% — akcent 6" xfId="38694" builtinId="50" hidden="1"/>
    <cellStyle name="20% — akcent 6" xfId="38733" builtinId="50" hidden="1"/>
    <cellStyle name="20% — akcent 6" xfId="38892" builtinId="50" hidden="1"/>
    <cellStyle name="20% — akcent 6" xfId="38933" builtinId="50" hidden="1"/>
    <cellStyle name="20% — akcent 6" xfId="38972" builtinId="50" hidden="1"/>
    <cellStyle name="20% — akcent 6" xfId="39011" builtinId="50" hidden="1"/>
    <cellStyle name="20% — akcent 6" xfId="39050" builtinId="50" hidden="1"/>
    <cellStyle name="20% — akcent 6" xfId="39090" builtinId="50" hidden="1"/>
    <cellStyle name="20% — akcent 6" xfId="39129" builtinId="50" hidden="1"/>
    <cellStyle name="20% — akcent 6" xfId="39170" builtinId="50" hidden="1"/>
    <cellStyle name="20% — akcent 6" xfId="39209" builtinId="50" hidden="1"/>
    <cellStyle name="20% — akcent 6" xfId="39248" builtinId="50" hidden="1"/>
    <cellStyle name="20% — akcent 6" xfId="39287" builtinId="50" hidden="1"/>
    <cellStyle name="20% — akcent 6" xfId="39327" builtinId="50" hidden="1"/>
    <cellStyle name="20% — akcent 6" xfId="39367" builtinId="50" hidden="1"/>
    <cellStyle name="20% — akcent 6" xfId="39406" builtinId="50" hidden="1"/>
    <cellStyle name="20% — akcent 6" xfId="39446" builtinId="50" hidden="1"/>
    <cellStyle name="20% — akcent 6" xfId="39486" builtinId="50" hidden="1"/>
    <cellStyle name="20% — akcent 6" xfId="39526" builtinId="50" hidden="1"/>
    <cellStyle name="20% — akcent 6" xfId="39565" builtinId="50" hidden="1"/>
    <cellStyle name="20% — akcent 6" xfId="39604" builtinId="50" hidden="1"/>
    <cellStyle name="20% — akcent 6" xfId="38823" builtinId="50" hidden="1"/>
    <cellStyle name="20% — akcent 6" xfId="39637" builtinId="50" hidden="1"/>
    <cellStyle name="20% — akcent 6" xfId="39678" builtinId="50" hidden="1"/>
    <cellStyle name="20% — akcent 6" xfId="39717" builtinId="50" hidden="1"/>
    <cellStyle name="20% — akcent 6" xfId="39756" builtinId="50" hidden="1"/>
    <cellStyle name="20% — akcent 6" xfId="39795" builtinId="50" hidden="1"/>
    <cellStyle name="20% — akcent 6" xfId="39835" builtinId="50" hidden="1"/>
    <cellStyle name="20% — akcent 6" xfId="39874" builtinId="50" hidden="1"/>
    <cellStyle name="20% — akcent 6" xfId="39915" builtinId="50" hidden="1"/>
    <cellStyle name="20% — akcent 6" xfId="39954" builtinId="50" hidden="1"/>
    <cellStyle name="20% — akcent 6" xfId="39993" builtinId="50" hidden="1"/>
    <cellStyle name="20% — akcent 6" xfId="40032" builtinId="50" hidden="1"/>
    <cellStyle name="20% — akcent 6" xfId="40072" builtinId="50" hidden="1"/>
    <cellStyle name="20% — akcent 6" xfId="40112" builtinId="50" hidden="1"/>
    <cellStyle name="20% — akcent 6" xfId="40151" builtinId="50" hidden="1"/>
    <cellStyle name="20% — akcent 6" xfId="40191" builtinId="50" hidden="1"/>
    <cellStyle name="20% — akcent 6" xfId="40230" builtinId="50" hidden="1"/>
    <cellStyle name="20% — akcent 6" xfId="40270" builtinId="50" hidden="1"/>
    <cellStyle name="20% — akcent 6" xfId="40309" builtinId="50" hidden="1"/>
    <cellStyle name="20% — akcent 6" xfId="40348" builtinId="50" hidden="1"/>
    <cellStyle name="20% — akcent 6" xfId="38784" builtinId="50" hidden="1"/>
    <cellStyle name="20% — akcent 6" xfId="38818" builtinId="50" hidden="1"/>
    <cellStyle name="20% — akcent 6" xfId="40394" builtinId="50" hidden="1"/>
    <cellStyle name="20% — akcent 6" xfId="40433" builtinId="50" hidden="1"/>
    <cellStyle name="20% — akcent 6" xfId="40472" builtinId="50" hidden="1"/>
    <cellStyle name="20% — akcent 6" xfId="40511" builtinId="50" hidden="1"/>
    <cellStyle name="20% — akcent 6" xfId="40551" builtinId="50" hidden="1"/>
    <cellStyle name="20% — akcent 6" xfId="40590" builtinId="50" hidden="1"/>
    <cellStyle name="20% — akcent 6" xfId="40631" builtinId="50" hidden="1"/>
    <cellStyle name="20% — akcent 6" xfId="40670" builtinId="50" hidden="1"/>
    <cellStyle name="20% — akcent 6" xfId="40709" builtinId="50" hidden="1"/>
    <cellStyle name="20% — akcent 6" xfId="40748" builtinId="50" hidden="1"/>
    <cellStyle name="20% — akcent 6" xfId="40788" builtinId="50" hidden="1"/>
    <cellStyle name="20% — akcent 6" xfId="40828" builtinId="50" hidden="1"/>
    <cellStyle name="20% — akcent 6" xfId="40867" builtinId="50" hidden="1"/>
    <cellStyle name="20% — akcent 6" xfId="40907" builtinId="50" hidden="1"/>
    <cellStyle name="20% — akcent 6" xfId="40946" builtinId="50" hidden="1"/>
    <cellStyle name="20% — akcent 6" xfId="40986" builtinId="50" hidden="1"/>
    <cellStyle name="20% — akcent 6" xfId="41025" builtinId="50" hidden="1"/>
    <cellStyle name="20% — akcent 6" xfId="41064" builtinId="50" hidden="1"/>
    <cellStyle name="20% — akcent 6" xfId="41124" builtinId="50" hidden="1"/>
    <cellStyle name="20% — akcent 6" xfId="41182" builtinId="50" hidden="1"/>
    <cellStyle name="20% — akcent 6" xfId="41223" builtinId="50" hidden="1"/>
    <cellStyle name="20% — akcent 6" xfId="41262" builtinId="50" hidden="1"/>
    <cellStyle name="20% — akcent 6" xfId="41301" builtinId="50" hidden="1"/>
    <cellStyle name="20% — akcent 6" xfId="41340" builtinId="50" hidden="1"/>
    <cellStyle name="20% — akcent 6" xfId="41380" builtinId="50" hidden="1"/>
    <cellStyle name="20% — akcent 6" xfId="41419" builtinId="50" hidden="1"/>
    <cellStyle name="20% — akcent 6" xfId="41460" builtinId="50" hidden="1"/>
    <cellStyle name="20% — akcent 6" xfId="41499" builtinId="50" hidden="1"/>
    <cellStyle name="20% — akcent 6" xfId="41538" builtinId="50" hidden="1"/>
    <cellStyle name="20% — akcent 6" xfId="41577" builtinId="50" hidden="1"/>
    <cellStyle name="20% — akcent 6" xfId="41617" builtinId="50" hidden="1"/>
    <cellStyle name="20% — akcent 6" xfId="41657" builtinId="50" hidden="1"/>
    <cellStyle name="20% — akcent 6" xfId="41696" builtinId="50" hidden="1"/>
    <cellStyle name="20% — akcent 6" xfId="41736" builtinId="50" hidden="1"/>
    <cellStyle name="20% — akcent 6" xfId="41775" builtinId="50" hidden="1"/>
    <cellStyle name="20% — akcent 6" xfId="41815" builtinId="50" hidden="1"/>
    <cellStyle name="20% — akcent 6" xfId="41854" builtinId="50" hidden="1"/>
    <cellStyle name="20% — akcent 6" xfId="41893" builtinId="50" hidden="1"/>
    <cellStyle name="20% — akcent 6" xfId="41127" builtinId="50" hidden="1"/>
    <cellStyle name="20% — akcent 6" xfId="41933" builtinId="50" hidden="1"/>
    <cellStyle name="20% — akcent 6" xfId="41974" builtinId="50" hidden="1"/>
    <cellStyle name="20% — akcent 6" xfId="42013" builtinId="50" hidden="1"/>
    <cellStyle name="20% — akcent 6" xfId="42052" builtinId="50" hidden="1"/>
    <cellStyle name="20% — akcent 6" xfId="42091" builtinId="50" hidden="1"/>
    <cellStyle name="20% — akcent 6" xfId="42131" builtinId="50" hidden="1"/>
    <cellStyle name="20% — akcent 6" xfId="42170" builtinId="50" hidden="1"/>
    <cellStyle name="20% — akcent 6" xfId="42211" builtinId="50" hidden="1"/>
    <cellStyle name="20% — akcent 6" xfId="42250" builtinId="50" hidden="1"/>
    <cellStyle name="20% — akcent 6" xfId="42289" builtinId="50" hidden="1"/>
    <cellStyle name="20% — akcent 6" xfId="42328" builtinId="50" hidden="1"/>
    <cellStyle name="20% — akcent 6" xfId="42368" builtinId="50" hidden="1"/>
    <cellStyle name="20% — akcent 6" xfId="42408" builtinId="50" hidden="1"/>
    <cellStyle name="20% — akcent 6" xfId="42447" builtinId="50" hidden="1"/>
    <cellStyle name="20% — akcent 6" xfId="42487" builtinId="50" hidden="1"/>
    <cellStyle name="20% — akcent 6" xfId="42526" builtinId="50" hidden="1"/>
    <cellStyle name="20% — akcent 6" xfId="42566" builtinId="50" hidden="1"/>
    <cellStyle name="20% — akcent 6" xfId="42605" builtinId="50" hidden="1"/>
    <cellStyle name="20% — akcent 6" xfId="42644" builtinId="50" hidden="1"/>
    <cellStyle name="20% — akcent 6" xfId="42708" builtinId="50" hidden="1"/>
    <cellStyle name="20% — akcent 6" xfId="42762" builtinId="50" hidden="1"/>
    <cellStyle name="20% — akcent 6" xfId="42803" builtinId="50" hidden="1"/>
    <cellStyle name="20% — akcent 6" xfId="42842" builtinId="50" hidden="1"/>
    <cellStyle name="20% — akcent 6" xfId="42881" builtinId="50" hidden="1"/>
    <cellStyle name="20% — akcent 6" xfId="42920" builtinId="50" hidden="1"/>
    <cellStyle name="20% — akcent 6" xfId="42960" builtinId="50" hidden="1"/>
    <cellStyle name="20% — akcent 6" xfId="42999" builtinId="50" hidden="1"/>
    <cellStyle name="20% — akcent 6" xfId="43040" builtinId="50" hidden="1"/>
    <cellStyle name="20% — akcent 6" xfId="43079" builtinId="50" hidden="1"/>
    <cellStyle name="20% — akcent 6" xfId="43118" builtinId="50" hidden="1"/>
    <cellStyle name="20% — akcent 6" xfId="43157" builtinId="50" hidden="1"/>
    <cellStyle name="20% — akcent 6" xfId="43197" builtinId="50" hidden="1"/>
    <cellStyle name="20% — akcent 6" xfId="43237" builtinId="50" hidden="1"/>
    <cellStyle name="20% — akcent 6" xfId="43276" builtinId="50" hidden="1"/>
    <cellStyle name="20% — akcent 6" xfId="43316" builtinId="50" hidden="1"/>
    <cellStyle name="20% — akcent 6" xfId="43355" builtinId="50" hidden="1"/>
    <cellStyle name="20% — akcent 6" xfId="43395" builtinId="50" hidden="1"/>
    <cellStyle name="20% — akcent 6" xfId="43434" builtinId="50" hidden="1"/>
    <cellStyle name="20% — akcent 6" xfId="43473" builtinId="50" hidden="1"/>
    <cellStyle name="20% — akcent 6" xfId="42712" builtinId="50" hidden="1"/>
    <cellStyle name="20% — akcent 6" xfId="43513" builtinId="50" hidden="1"/>
    <cellStyle name="20% — akcent 6" xfId="43554" builtinId="50" hidden="1"/>
    <cellStyle name="20% — akcent 6" xfId="43593" builtinId="50" hidden="1"/>
    <cellStyle name="20% — akcent 6" xfId="43632" builtinId="50" hidden="1"/>
    <cellStyle name="20% — akcent 6" xfId="43671" builtinId="50" hidden="1"/>
    <cellStyle name="20% — akcent 6" xfId="43711" builtinId="50" hidden="1"/>
    <cellStyle name="20% — akcent 6" xfId="43750" builtinId="50" hidden="1"/>
    <cellStyle name="20% — akcent 6" xfId="43791" builtinId="50" hidden="1"/>
    <cellStyle name="20% — akcent 6" xfId="43830" builtinId="50" hidden="1"/>
    <cellStyle name="20% — akcent 6" xfId="43869" builtinId="50" hidden="1"/>
    <cellStyle name="20% — akcent 6" xfId="43908" builtinId="50" hidden="1"/>
    <cellStyle name="20% — akcent 6" xfId="43948" builtinId="50" hidden="1"/>
    <cellStyle name="20% — akcent 6" xfId="43988" builtinId="50" hidden="1"/>
    <cellStyle name="20% — akcent 6" xfId="44027" builtinId="50" hidden="1"/>
    <cellStyle name="20% — akcent 6" xfId="44067" builtinId="50" hidden="1"/>
    <cellStyle name="20% — akcent 6" xfId="44106" builtinId="50" hidden="1"/>
    <cellStyle name="20% — akcent 6" xfId="44146" builtinId="50" hidden="1"/>
    <cellStyle name="20% — akcent 6" xfId="44185" builtinId="50" hidden="1"/>
    <cellStyle name="20% — akcent 6" xfId="44224" builtinId="50" hidden="1"/>
    <cellStyle name="20% — akcent 6" xfId="44288" builtinId="50" hidden="1"/>
    <cellStyle name="20% — akcent 6" xfId="44342" builtinId="50" hidden="1"/>
    <cellStyle name="20% — akcent 6" xfId="44383" builtinId="50" hidden="1"/>
    <cellStyle name="20% — akcent 6" xfId="44422" builtinId="50" hidden="1"/>
    <cellStyle name="20% — akcent 6" xfId="44461" builtinId="50" hidden="1"/>
    <cellStyle name="20% — akcent 6" xfId="44500" builtinId="50" hidden="1"/>
    <cellStyle name="20% — akcent 6" xfId="44540" builtinId="50" hidden="1"/>
    <cellStyle name="20% — akcent 6" xfId="44579" builtinId="50" hidden="1"/>
    <cellStyle name="20% — akcent 6" xfId="44620" builtinId="50" hidden="1"/>
    <cellStyle name="20% — akcent 6" xfId="44659" builtinId="50" hidden="1"/>
    <cellStyle name="20% — akcent 6" xfId="44698" builtinId="50" hidden="1"/>
    <cellStyle name="20% — akcent 6" xfId="44737" builtinId="50" hidden="1"/>
    <cellStyle name="20% — akcent 6" xfId="44777" builtinId="50" hidden="1"/>
    <cellStyle name="20% — akcent 6" xfId="44817" builtinId="50" hidden="1"/>
    <cellStyle name="20% — akcent 6" xfId="44856" builtinId="50" hidden="1"/>
    <cellStyle name="20% — akcent 6" xfId="44896" builtinId="50" hidden="1"/>
    <cellStyle name="20% — akcent 6" xfId="44935" builtinId="50" hidden="1"/>
    <cellStyle name="20% — akcent 6" xfId="44975" builtinId="50" hidden="1"/>
    <cellStyle name="20% — akcent 6" xfId="45014" builtinId="50" hidden="1"/>
    <cellStyle name="20% — akcent 6" xfId="45053" builtinId="50" hidden="1"/>
    <cellStyle name="20% — akcent 6" xfId="44292" builtinId="50" hidden="1"/>
    <cellStyle name="20% — akcent 6" xfId="45093" builtinId="50" hidden="1"/>
    <cellStyle name="20% — akcent 6" xfId="45134" builtinId="50" hidden="1"/>
    <cellStyle name="20% — akcent 6" xfId="45173" builtinId="50" hidden="1"/>
    <cellStyle name="20% — akcent 6" xfId="45212" builtinId="50" hidden="1"/>
    <cellStyle name="20% — akcent 6" xfId="45251" builtinId="50" hidden="1"/>
    <cellStyle name="20% — akcent 6" xfId="45291" builtinId="50" hidden="1"/>
    <cellStyle name="20% — akcent 6" xfId="45330" builtinId="50" hidden="1"/>
    <cellStyle name="20% — akcent 6" xfId="45371" builtinId="50" hidden="1"/>
    <cellStyle name="20% — akcent 6" xfId="45410" builtinId="50" hidden="1"/>
    <cellStyle name="20% — akcent 6" xfId="45449" builtinId="50" hidden="1"/>
    <cellStyle name="20% — akcent 6" xfId="45488" builtinId="50" hidden="1"/>
    <cellStyle name="20% — akcent 6" xfId="45528" builtinId="50" hidden="1"/>
    <cellStyle name="20% — akcent 6" xfId="45568" builtinId="50" hidden="1"/>
    <cellStyle name="20% — akcent 6" xfId="45607" builtinId="50" hidden="1"/>
    <cellStyle name="20% — akcent 6" xfId="45647" builtinId="50" hidden="1"/>
    <cellStyle name="20% — akcent 6" xfId="45686" builtinId="50" hidden="1"/>
    <cellStyle name="20% — akcent 6" xfId="45726" builtinId="50" hidden="1"/>
    <cellStyle name="20% — akcent 6" xfId="45765" builtinId="50" hidden="1"/>
    <cellStyle name="20% — akcent 6" xfId="45804" builtinId="50" hidden="1"/>
    <cellStyle name="40 % - Accent1" xfId="18" hidden="1"/>
    <cellStyle name="40 % - Accent2" xfId="22" hidden="1"/>
    <cellStyle name="40 % - Accent3" xfId="26" hidden="1"/>
    <cellStyle name="40 % - Accent4" xfId="30" hidden="1"/>
    <cellStyle name="40 % - Accent5" xfId="34" hidden="1"/>
    <cellStyle name="40 % - Accent6" xfId="38" hidden="1"/>
    <cellStyle name="40% - Accent1" xfId="47" hidden="1"/>
    <cellStyle name="40% - Accent2" xfId="50" hidden="1"/>
    <cellStyle name="40% - Accent3" xfId="53" hidden="1"/>
    <cellStyle name="40% - Accent4" xfId="56" hidden="1"/>
    <cellStyle name="40% - Accent5" xfId="59" hidden="1"/>
    <cellStyle name="40% - Accent6" xfId="62" hidden="1"/>
    <cellStyle name="40% — akcent 1" xfId="85" builtinId="31" hidden="1"/>
    <cellStyle name="40% — akcent 1" xfId="124" builtinId="31" hidden="1"/>
    <cellStyle name="40% — akcent 1" xfId="163" builtinId="31" hidden="1"/>
    <cellStyle name="40% — akcent 1" xfId="202" builtinId="31" hidden="1"/>
    <cellStyle name="40% — akcent 1" xfId="242" builtinId="31" hidden="1"/>
    <cellStyle name="40% — akcent 1" xfId="281" builtinId="31" hidden="1"/>
    <cellStyle name="40% — akcent 1" xfId="322" builtinId="31" hidden="1"/>
    <cellStyle name="40% — akcent 1" xfId="361" builtinId="31" hidden="1"/>
    <cellStyle name="40% — akcent 1" xfId="400" builtinId="31" hidden="1"/>
    <cellStyle name="40% — akcent 1" xfId="439" builtinId="31" hidden="1"/>
    <cellStyle name="40% — akcent 1" xfId="479" builtinId="31" hidden="1"/>
    <cellStyle name="40% — akcent 1" xfId="519" builtinId="31" hidden="1"/>
    <cellStyle name="40% — akcent 1" xfId="558" builtinId="31" hidden="1"/>
    <cellStyle name="40% — akcent 1" xfId="598" builtinId="31" hidden="1"/>
    <cellStyle name="40% — akcent 1" xfId="637" builtinId="31" hidden="1"/>
    <cellStyle name="40% — akcent 1" xfId="677" builtinId="31" hidden="1"/>
    <cellStyle name="40% — akcent 1" xfId="716" builtinId="31" hidden="1"/>
    <cellStyle name="40% — akcent 1" xfId="755" builtinId="31" hidden="1"/>
    <cellStyle name="40% — akcent 1" xfId="794" builtinId="31" hidden="1"/>
    <cellStyle name="40% — akcent 1" xfId="953" builtinId="31" hidden="1"/>
    <cellStyle name="40% — akcent 1" xfId="994" builtinId="31" hidden="1"/>
    <cellStyle name="40% — akcent 1" xfId="1033" builtinId="31" hidden="1"/>
    <cellStyle name="40% — akcent 1" xfId="1072" builtinId="31" hidden="1"/>
    <cellStyle name="40% — akcent 1" xfId="1111" builtinId="31" hidden="1"/>
    <cellStyle name="40% — akcent 1" xfId="1151" builtinId="31" hidden="1"/>
    <cellStyle name="40% — akcent 1" xfId="1190" builtinId="31" hidden="1"/>
    <cellStyle name="40% — akcent 1" xfId="1231" builtinId="31" hidden="1"/>
    <cellStyle name="40% — akcent 1" xfId="1270" builtinId="31" hidden="1"/>
    <cellStyle name="40% — akcent 1" xfId="1309" builtinId="31" hidden="1"/>
    <cellStyle name="40% — akcent 1" xfId="1348" builtinId="31" hidden="1"/>
    <cellStyle name="40% — akcent 1" xfId="1388" builtinId="31" hidden="1"/>
    <cellStyle name="40% — akcent 1" xfId="1428" builtinId="31" hidden="1"/>
    <cellStyle name="40% — akcent 1" xfId="1467" builtinId="31" hidden="1"/>
    <cellStyle name="40% — akcent 1" xfId="1507" builtinId="31" hidden="1"/>
    <cellStyle name="40% — akcent 1" xfId="1547" builtinId="31" hidden="1"/>
    <cellStyle name="40% — akcent 1" xfId="1587" builtinId="31" hidden="1"/>
    <cellStyle name="40% — akcent 1" xfId="1626" builtinId="31" hidden="1"/>
    <cellStyle name="40% — akcent 1" xfId="1665" builtinId="31" hidden="1"/>
    <cellStyle name="40% — akcent 1" xfId="919" builtinId="31" hidden="1"/>
    <cellStyle name="40% — akcent 1" xfId="1698" builtinId="31" hidden="1"/>
    <cellStyle name="40% — akcent 1" xfId="1739" builtinId="31" hidden="1"/>
    <cellStyle name="40% — akcent 1" xfId="1778" builtinId="31" hidden="1"/>
    <cellStyle name="40% — akcent 1" xfId="1817" builtinId="31" hidden="1"/>
    <cellStyle name="40% — akcent 1" xfId="1856" builtinId="31" hidden="1"/>
    <cellStyle name="40% — akcent 1" xfId="1896" builtinId="31" hidden="1"/>
    <cellStyle name="40% — akcent 1" xfId="1935" builtinId="31" hidden="1"/>
    <cellStyle name="40% — akcent 1" xfId="1976" builtinId="31" hidden="1"/>
    <cellStyle name="40% — akcent 1" xfId="2015" builtinId="31" hidden="1"/>
    <cellStyle name="40% — akcent 1" xfId="2054" builtinId="31" hidden="1"/>
    <cellStyle name="40% — akcent 1" xfId="2093" builtinId="31" hidden="1"/>
    <cellStyle name="40% — akcent 1" xfId="2133" builtinId="31" hidden="1"/>
    <cellStyle name="40% — akcent 1" xfId="2173" builtinId="31" hidden="1"/>
    <cellStyle name="40% — akcent 1" xfId="2212" builtinId="31" hidden="1"/>
    <cellStyle name="40% — akcent 1" xfId="2252" builtinId="31" hidden="1"/>
    <cellStyle name="40% — akcent 1" xfId="2291" builtinId="31" hidden="1"/>
    <cellStyle name="40% — akcent 1" xfId="2331" builtinId="31" hidden="1"/>
    <cellStyle name="40% — akcent 1" xfId="2370" builtinId="31" hidden="1"/>
    <cellStyle name="40% — akcent 1" xfId="2409" builtinId="31" hidden="1"/>
    <cellStyle name="40% — akcent 1" xfId="848" builtinId="31" hidden="1"/>
    <cellStyle name="40% — akcent 1" xfId="885" builtinId="31" hidden="1"/>
    <cellStyle name="40% — akcent 1" xfId="2455" builtinId="31" hidden="1"/>
    <cellStyle name="40% — akcent 1" xfId="2494" builtinId="31" hidden="1"/>
    <cellStyle name="40% — akcent 1" xfId="2533" builtinId="31" hidden="1"/>
    <cellStyle name="40% — akcent 1" xfId="2572" builtinId="31" hidden="1"/>
    <cellStyle name="40% — akcent 1" xfId="2612" builtinId="31" hidden="1"/>
    <cellStyle name="40% — akcent 1" xfId="2651" builtinId="31" hidden="1"/>
    <cellStyle name="40% — akcent 1" xfId="2692" builtinId="31" hidden="1"/>
    <cellStyle name="40% — akcent 1" xfId="2731" builtinId="31" hidden="1"/>
    <cellStyle name="40% — akcent 1" xfId="2770" builtinId="31" hidden="1"/>
    <cellStyle name="40% — akcent 1" xfId="2809" builtinId="31" hidden="1"/>
    <cellStyle name="40% — akcent 1" xfId="2849" builtinId="31" hidden="1"/>
    <cellStyle name="40% — akcent 1" xfId="2889" builtinId="31" hidden="1"/>
    <cellStyle name="40% — akcent 1" xfId="2928" builtinId="31" hidden="1"/>
    <cellStyle name="40% — akcent 1" xfId="2968" builtinId="31" hidden="1"/>
    <cellStyle name="40% — akcent 1" xfId="3007" builtinId="31" hidden="1"/>
    <cellStyle name="40% — akcent 1" xfId="3047" builtinId="31" hidden="1"/>
    <cellStyle name="40% — akcent 1" xfId="3086" builtinId="31" hidden="1"/>
    <cellStyle name="40% — akcent 1" xfId="3125" builtinId="31" hidden="1"/>
    <cellStyle name="40% — akcent 1" xfId="3164" builtinId="31" hidden="1"/>
    <cellStyle name="40% — akcent 1" xfId="3357" builtinId="31" hidden="1"/>
    <cellStyle name="40% — akcent 1" xfId="3402" builtinId="31" hidden="1"/>
    <cellStyle name="40% — akcent 1" xfId="3441" builtinId="31" hidden="1"/>
    <cellStyle name="40% — akcent 1" xfId="3480" builtinId="31" hidden="1"/>
    <cellStyle name="40% — akcent 1" xfId="3519" builtinId="31" hidden="1"/>
    <cellStyle name="40% — akcent 1" xfId="3559" builtinId="31" hidden="1"/>
    <cellStyle name="40% — akcent 1" xfId="3598" builtinId="31" hidden="1"/>
    <cellStyle name="40% — akcent 1" xfId="3639" builtinId="31" hidden="1"/>
    <cellStyle name="40% — akcent 1" xfId="3678" builtinId="31" hidden="1"/>
    <cellStyle name="40% — akcent 1" xfId="3717" builtinId="31" hidden="1"/>
    <cellStyle name="40% — akcent 1" xfId="3756" builtinId="31" hidden="1"/>
    <cellStyle name="40% — akcent 1" xfId="3800" builtinId="31" hidden="1"/>
    <cellStyle name="40% — akcent 1" xfId="3840" builtinId="31" hidden="1"/>
    <cellStyle name="40% — akcent 1" xfId="3879" builtinId="31" hidden="1"/>
    <cellStyle name="40% — akcent 1" xfId="3919" builtinId="31" hidden="1"/>
    <cellStyle name="40% — akcent 1" xfId="3959" builtinId="31" hidden="1"/>
    <cellStyle name="40% — akcent 1" xfId="3999" builtinId="31" hidden="1"/>
    <cellStyle name="40% — akcent 1" xfId="4038" builtinId="31" hidden="1"/>
    <cellStyle name="40% — akcent 1" xfId="4077" builtinId="31" hidden="1"/>
    <cellStyle name="40% — akcent 1" xfId="4134" builtinId="31" hidden="1"/>
    <cellStyle name="40% — akcent 1" xfId="4293" builtinId="31" hidden="1"/>
    <cellStyle name="40% — akcent 1" xfId="4338" builtinId="31" hidden="1"/>
    <cellStyle name="40% — akcent 1" xfId="4377" builtinId="31" hidden="1"/>
    <cellStyle name="40% — akcent 1" xfId="4416" builtinId="31" hidden="1"/>
    <cellStyle name="40% — akcent 1" xfId="4455" builtinId="31" hidden="1"/>
    <cellStyle name="40% — akcent 1" xfId="4495" builtinId="31" hidden="1"/>
    <cellStyle name="40% — akcent 1" xfId="4534" builtinId="31" hidden="1"/>
    <cellStyle name="40% — akcent 1" xfId="4575" builtinId="31" hidden="1"/>
    <cellStyle name="40% — akcent 1" xfId="4614" builtinId="31" hidden="1"/>
    <cellStyle name="40% — akcent 1" xfId="4653" builtinId="31" hidden="1"/>
    <cellStyle name="40% — akcent 1" xfId="4692" builtinId="31" hidden="1"/>
    <cellStyle name="40% — akcent 1" xfId="4736" builtinId="31" hidden="1"/>
    <cellStyle name="40% — akcent 1" xfId="4776" builtinId="31" hidden="1"/>
    <cellStyle name="40% — akcent 1" xfId="4815" builtinId="31" hidden="1"/>
    <cellStyle name="40% — akcent 1" xfId="4855" builtinId="31" hidden="1"/>
    <cellStyle name="40% — akcent 1" xfId="4895" builtinId="31" hidden="1"/>
    <cellStyle name="40% — akcent 1" xfId="4935" builtinId="31" hidden="1"/>
    <cellStyle name="40% — akcent 1" xfId="4974" builtinId="31" hidden="1"/>
    <cellStyle name="40% — akcent 1" xfId="5013" builtinId="31" hidden="1"/>
    <cellStyle name="40% — akcent 1" xfId="4259" builtinId="31" hidden="1"/>
    <cellStyle name="40% — akcent 1" xfId="5046" builtinId="31" hidden="1"/>
    <cellStyle name="40% — akcent 1" xfId="5087" builtinId="31" hidden="1"/>
    <cellStyle name="40% — akcent 1" xfId="5126" builtinId="31" hidden="1"/>
    <cellStyle name="40% — akcent 1" xfId="5165" builtinId="31" hidden="1"/>
    <cellStyle name="40% — akcent 1" xfId="5204" builtinId="31" hidden="1"/>
    <cellStyle name="40% — akcent 1" xfId="5244" builtinId="31" hidden="1"/>
    <cellStyle name="40% — akcent 1" xfId="5283" builtinId="31" hidden="1"/>
    <cellStyle name="40% — akcent 1" xfId="5324" builtinId="31" hidden="1"/>
    <cellStyle name="40% — akcent 1" xfId="5363" builtinId="31" hidden="1"/>
    <cellStyle name="40% — akcent 1" xfId="5402" builtinId="31" hidden="1"/>
    <cellStyle name="40% — akcent 1" xfId="5441" builtinId="31" hidden="1"/>
    <cellStyle name="40% — akcent 1" xfId="5481" builtinId="31" hidden="1"/>
    <cellStyle name="40% — akcent 1" xfId="5521" builtinId="31" hidden="1"/>
    <cellStyle name="40% — akcent 1" xfId="5560" builtinId="31" hidden="1"/>
    <cellStyle name="40% — akcent 1" xfId="5600" builtinId="31" hidden="1"/>
    <cellStyle name="40% — akcent 1" xfId="5639" builtinId="31" hidden="1"/>
    <cellStyle name="40% — akcent 1" xfId="5679" builtinId="31" hidden="1"/>
    <cellStyle name="40% — akcent 1" xfId="5718" builtinId="31" hidden="1"/>
    <cellStyle name="40% — akcent 1" xfId="5757" builtinId="31" hidden="1"/>
    <cellStyle name="40% — akcent 1" xfId="4188" builtinId="31" hidden="1"/>
    <cellStyle name="40% — akcent 1" xfId="4225" builtinId="31" hidden="1"/>
    <cellStyle name="40% — akcent 1" xfId="5803" builtinId="31" hidden="1"/>
    <cellStyle name="40% — akcent 1" xfId="5842" builtinId="31" hidden="1"/>
    <cellStyle name="40% — akcent 1" xfId="5881" builtinId="31" hidden="1"/>
    <cellStyle name="40% — akcent 1" xfId="5920" builtinId="31" hidden="1"/>
    <cellStyle name="40% — akcent 1" xfId="5960" builtinId="31" hidden="1"/>
    <cellStyle name="40% — akcent 1" xfId="5999" builtinId="31" hidden="1"/>
    <cellStyle name="40% — akcent 1" xfId="6040" builtinId="31" hidden="1"/>
    <cellStyle name="40% — akcent 1" xfId="6079" builtinId="31" hidden="1"/>
    <cellStyle name="40% — akcent 1" xfId="6118" builtinId="31" hidden="1"/>
    <cellStyle name="40% — akcent 1" xfId="6157" builtinId="31" hidden="1"/>
    <cellStyle name="40% — akcent 1" xfId="6197" builtinId="31" hidden="1"/>
    <cellStyle name="40% — akcent 1" xfId="6237" builtinId="31" hidden="1"/>
    <cellStyle name="40% — akcent 1" xfId="6276" builtinId="31" hidden="1"/>
    <cellStyle name="40% — akcent 1" xfId="6316" builtinId="31" hidden="1"/>
    <cellStyle name="40% — akcent 1" xfId="6355" builtinId="31" hidden="1"/>
    <cellStyle name="40% — akcent 1" xfId="6395" builtinId="31" hidden="1"/>
    <cellStyle name="40% — akcent 1" xfId="6434" builtinId="31" hidden="1"/>
    <cellStyle name="40% — akcent 1" xfId="6473" builtinId="31" hidden="1"/>
    <cellStyle name="40% — akcent 1" xfId="3323" builtinId="31" hidden="1"/>
    <cellStyle name="40% — akcent 1" xfId="3194" builtinId="31" hidden="1"/>
    <cellStyle name="40% — akcent 1" xfId="6529" builtinId="31" hidden="1"/>
    <cellStyle name="40% — akcent 1" xfId="6568" builtinId="31" hidden="1"/>
    <cellStyle name="40% — akcent 1" xfId="6607" builtinId="31" hidden="1"/>
    <cellStyle name="40% — akcent 1" xfId="6646" builtinId="31" hidden="1"/>
    <cellStyle name="40% — akcent 1" xfId="6686" builtinId="31" hidden="1"/>
    <cellStyle name="40% — akcent 1" xfId="6725" builtinId="31" hidden="1"/>
    <cellStyle name="40% — akcent 1" xfId="6766" builtinId="31" hidden="1"/>
    <cellStyle name="40% — akcent 1" xfId="6805" builtinId="31" hidden="1"/>
    <cellStyle name="40% — akcent 1" xfId="6844" builtinId="31" hidden="1"/>
    <cellStyle name="40% — akcent 1" xfId="6883" builtinId="31" hidden="1"/>
    <cellStyle name="40% — akcent 1" xfId="6925" builtinId="31" hidden="1"/>
    <cellStyle name="40% — akcent 1" xfId="6965" builtinId="31" hidden="1"/>
    <cellStyle name="40% — akcent 1" xfId="7004" builtinId="31" hidden="1"/>
    <cellStyle name="40% — akcent 1" xfId="7044" builtinId="31" hidden="1"/>
    <cellStyle name="40% — akcent 1" xfId="7084" builtinId="31" hidden="1"/>
    <cellStyle name="40% — akcent 1" xfId="7124" builtinId="31" hidden="1"/>
    <cellStyle name="40% — akcent 1" xfId="7163" builtinId="31" hidden="1"/>
    <cellStyle name="40% — akcent 1" xfId="7202" builtinId="31" hidden="1"/>
    <cellStyle name="40% — akcent 1" xfId="7252" builtinId="31" hidden="1"/>
    <cellStyle name="40% — akcent 1" xfId="7411" builtinId="31" hidden="1"/>
    <cellStyle name="40% — akcent 1" xfId="7454" builtinId="31" hidden="1"/>
    <cellStyle name="40% — akcent 1" xfId="7493" builtinId="31" hidden="1"/>
    <cellStyle name="40% — akcent 1" xfId="7532" builtinId="31" hidden="1"/>
    <cellStyle name="40% — akcent 1" xfId="7571" builtinId="31" hidden="1"/>
    <cellStyle name="40% — akcent 1" xfId="7611" builtinId="31" hidden="1"/>
    <cellStyle name="40% — akcent 1" xfId="7650" builtinId="31" hidden="1"/>
    <cellStyle name="40% — akcent 1" xfId="7691" builtinId="31" hidden="1"/>
    <cellStyle name="40% — akcent 1" xfId="7730" builtinId="31" hidden="1"/>
    <cellStyle name="40% — akcent 1" xfId="7769" builtinId="31" hidden="1"/>
    <cellStyle name="40% — akcent 1" xfId="7808" builtinId="31" hidden="1"/>
    <cellStyle name="40% — akcent 1" xfId="7850" builtinId="31" hidden="1"/>
    <cellStyle name="40% — akcent 1" xfId="7890" builtinId="31" hidden="1"/>
    <cellStyle name="40% — akcent 1" xfId="7929" builtinId="31" hidden="1"/>
    <cellStyle name="40% — akcent 1" xfId="7969" builtinId="31" hidden="1"/>
    <cellStyle name="40% — akcent 1" xfId="8009" builtinId="31" hidden="1"/>
    <cellStyle name="40% — akcent 1" xfId="8049" builtinId="31" hidden="1"/>
    <cellStyle name="40% — akcent 1" xfId="8088" builtinId="31" hidden="1"/>
    <cellStyle name="40% — akcent 1" xfId="8127" builtinId="31" hidden="1"/>
    <cellStyle name="40% — akcent 1" xfId="7377" builtinId="31" hidden="1"/>
    <cellStyle name="40% — akcent 1" xfId="8160" builtinId="31" hidden="1"/>
    <cellStyle name="40% — akcent 1" xfId="8201" builtinId="31" hidden="1"/>
    <cellStyle name="40% — akcent 1" xfId="8240" builtinId="31" hidden="1"/>
    <cellStyle name="40% — akcent 1" xfId="8279" builtinId="31" hidden="1"/>
    <cellStyle name="40% — akcent 1" xfId="8318" builtinId="31" hidden="1"/>
    <cellStyle name="40% — akcent 1" xfId="8358" builtinId="31" hidden="1"/>
    <cellStyle name="40% — akcent 1" xfId="8397" builtinId="31" hidden="1"/>
    <cellStyle name="40% — akcent 1" xfId="8438" builtinId="31" hidden="1"/>
    <cellStyle name="40% — akcent 1" xfId="8477" builtinId="31" hidden="1"/>
    <cellStyle name="40% — akcent 1" xfId="8516" builtinId="31" hidden="1"/>
    <cellStyle name="40% — akcent 1" xfId="8555" builtinId="31" hidden="1"/>
    <cellStyle name="40% — akcent 1" xfId="8595" builtinId="31" hidden="1"/>
    <cellStyle name="40% — akcent 1" xfId="8635" builtinId="31" hidden="1"/>
    <cellStyle name="40% — akcent 1" xfId="8674" builtinId="31" hidden="1"/>
    <cellStyle name="40% — akcent 1" xfId="8714" builtinId="31" hidden="1"/>
    <cellStyle name="40% — akcent 1" xfId="8753" builtinId="31" hidden="1"/>
    <cellStyle name="40% — akcent 1" xfId="8793" builtinId="31" hidden="1"/>
    <cellStyle name="40% — akcent 1" xfId="8832" builtinId="31" hidden="1"/>
    <cellStyle name="40% — akcent 1" xfId="8871" builtinId="31" hidden="1"/>
    <cellStyle name="40% — akcent 1" xfId="7306" builtinId="31" hidden="1"/>
    <cellStyle name="40% — akcent 1" xfId="7343" builtinId="31" hidden="1"/>
    <cellStyle name="40% — akcent 1" xfId="8917" builtinId="31" hidden="1"/>
    <cellStyle name="40% — akcent 1" xfId="8956" builtinId="31" hidden="1"/>
    <cellStyle name="40% — akcent 1" xfId="8995" builtinId="31" hidden="1"/>
    <cellStyle name="40% — akcent 1" xfId="9034" builtinId="31" hidden="1"/>
    <cellStyle name="40% — akcent 1" xfId="9074" builtinId="31" hidden="1"/>
    <cellStyle name="40% — akcent 1" xfId="9113" builtinId="31" hidden="1"/>
    <cellStyle name="40% — akcent 1" xfId="9154" builtinId="31" hidden="1"/>
    <cellStyle name="40% — akcent 1" xfId="9193" builtinId="31" hidden="1"/>
    <cellStyle name="40% — akcent 1" xfId="9232" builtinId="31" hidden="1"/>
    <cellStyle name="40% — akcent 1" xfId="9271" builtinId="31" hidden="1"/>
    <cellStyle name="40% — akcent 1" xfId="9311" builtinId="31" hidden="1"/>
    <cellStyle name="40% — akcent 1" xfId="9351" builtinId="31" hidden="1"/>
    <cellStyle name="40% — akcent 1" xfId="9390" builtinId="31" hidden="1"/>
    <cellStyle name="40% — akcent 1" xfId="9430" builtinId="31" hidden="1"/>
    <cellStyle name="40% — akcent 1" xfId="9469" builtinId="31" hidden="1"/>
    <cellStyle name="40% — akcent 1" xfId="9509" builtinId="31" hidden="1"/>
    <cellStyle name="40% — akcent 1" xfId="9548" builtinId="31" hidden="1"/>
    <cellStyle name="40% — akcent 1" xfId="9587" builtinId="31" hidden="1"/>
    <cellStyle name="40% — akcent 1" xfId="3781" builtinId="31" hidden="1"/>
    <cellStyle name="40% — akcent 1" xfId="9628" builtinId="31" hidden="1"/>
    <cellStyle name="40% — akcent 1" xfId="9669" builtinId="31" hidden="1"/>
    <cellStyle name="40% — akcent 1" xfId="9708" builtinId="31" hidden="1"/>
    <cellStyle name="40% — akcent 1" xfId="9747" builtinId="31" hidden="1"/>
    <cellStyle name="40% — akcent 1" xfId="9786" builtinId="31" hidden="1"/>
    <cellStyle name="40% — akcent 1" xfId="9826" builtinId="31" hidden="1"/>
    <cellStyle name="40% — akcent 1" xfId="9865" builtinId="31" hidden="1"/>
    <cellStyle name="40% — akcent 1" xfId="9906" builtinId="31" hidden="1"/>
    <cellStyle name="40% — akcent 1" xfId="9945" builtinId="31" hidden="1"/>
    <cellStyle name="40% — akcent 1" xfId="9984" builtinId="31" hidden="1"/>
    <cellStyle name="40% — akcent 1" xfId="10023" builtinId="31" hidden="1"/>
    <cellStyle name="40% — akcent 1" xfId="10063" builtinId="31" hidden="1"/>
    <cellStyle name="40% — akcent 1" xfId="10103" builtinId="31" hidden="1"/>
    <cellStyle name="40% — akcent 1" xfId="10142" builtinId="31" hidden="1"/>
    <cellStyle name="40% — akcent 1" xfId="10182" builtinId="31" hidden="1"/>
    <cellStyle name="40% — akcent 1" xfId="10221" builtinId="31" hidden="1"/>
    <cellStyle name="40% — akcent 1" xfId="10261" builtinId="31" hidden="1"/>
    <cellStyle name="40% — akcent 1" xfId="10300" builtinId="31" hidden="1"/>
    <cellStyle name="40% — akcent 1" xfId="10339" builtinId="31" hidden="1"/>
    <cellStyle name="40% — akcent 1" xfId="10378" builtinId="31" hidden="1"/>
    <cellStyle name="40% — akcent 1" xfId="10537" builtinId="31" hidden="1"/>
    <cellStyle name="40% — akcent 1" xfId="10578" builtinId="31" hidden="1"/>
    <cellStyle name="40% — akcent 1" xfId="10617" builtinId="31" hidden="1"/>
    <cellStyle name="40% — akcent 1" xfId="10656" builtinId="31" hidden="1"/>
    <cellStyle name="40% — akcent 1" xfId="10695" builtinId="31" hidden="1"/>
    <cellStyle name="40% — akcent 1" xfId="10735" builtinId="31" hidden="1"/>
    <cellStyle name="40% — akcent 1" xfId="10774" builtinId="31" hidden="1"/>
    <cellStyle name="40% — akcent 1" xfId="10815" builtinId="31" hidden="1"/>
    <cellStyle name="40% — akcent 1" xfId="10854" builtinId="31" hidden="1"/>
    <cellStyle name="40% — akcent 1" xfId="10893" builtinId="31" hidden="1"/>
    <cellStyle name="40% — akcent 1" xfId="10932" builtinId="31" hidden="1"/>
    <cellStyle name="40% — akcent 1" xfId="10972" builtinId="31" hidden="1"/>
    <cellStyle name="40% — akcent 1" xfId="11012" builtinId="31" hidden="1"/>
    <cellStyle name="40% — akcent 1" xfId="11051" builtinId="31" hidden="1"/>
    <cellStyle name="40% — akcent 1" xfId="11091" builtinId="31" hidden="1"/>
    <cellStyle name="40% — akcent 1" xfId="11131" builtinId="31" hidden="1"/>
    <cellStyle name="40% — akcent 1" xfId="11171" builtinId="31" hidden="1"/>
    <cellStyle name="40% — akcent 1" xfId="11210" builtinId="31" hidden="1"/>
    <cellStyle name="40% — akcent 1" xfId="11249" builtinId="31" hidden="1"/>
    <cellStyle name="40% — akcent 1" xfId="10503" builtinId="31" hidden="1"/>
    <cellStyle name="40% — akcent 1" xfId="11282" builtinId="31" hidden="1"/>
    <cellStyle name="40% — akcent 1" xfId="11323" builtinId="31" hidden="1"/>
    <cellStyle name="40% — akcent 1" xfId="11362" builtinId="31" hidden="1"/>
    <cellStyle name="40% — akcent 1" xfId="11401" builtinId="31" hidden="1"/>
    <cellStyle name="40% — akcent 1" xfId="11440" builtinId="31" hidden="1"/>
    <cellStyle name="40% — akcent 1" xfId="11480" builtinId="31" hidden="1"/>
    <cellStyle name="40% — akcent 1" xfId="11519" builtinId="31" hidden="1"/>
    <cellStyle name="40% — akcent 1" xfId="11560" builtinId="31" hidden="1"/>
    <cellStyle name="40% — akcent 1" xfId="11599" builtinId="31" hidden="1"/>
    <cellStyle name="40% — akcent 1" xfId="11638" builtinId="31" hidden="1"/>
    <cellStyle name="40% — akcent 1" xfId="11677" builtinId="31" hidden="1"/>
    <cellStyle name="40% — akcent 1" xfId="11717" builtinId="31" hidden="1"/>
    <cellStyle name="40% — akcent 1" xfId="11757" builtinId="31" hidden="1"/>
    <cellStyle name="40% — akcent 1" xfId="11796" builtinId="31" hidden="1"/>
    <cellStyle name="40% — akcent 1" xfId="11836" builtinId="31" hidden="1"/>
    <cellStyle name="40% — akcent 1" xfId="11875" builtinId="31" hidden="1"/>
    <cellStyle name="40% — akcent 1" xfId="11915" builtinId="31" hidden="1"/>
    <cellStyle name="40% — akcent 1" xfId="11954" builtinId="31" hidden="1"/>
    <cellStyle name="40% — akcent 1" xfId="11993" builtinId="31" hidden="1"/>
    <cellStyle name="40% — akcent 1" xfId="10432" builtinId="31" hidden="1"/>
    <cellStyle name="40% — akcent 1" xfId="10469" builtinId="31" hidden="1"/>
    <cellStyle name="40% — akcent 1" xfId="12039" builtinId="31" hidden="1"/>
    <cellStyle name="40% — akcent 1" xfId="12078" builtinId="31" hidden="1"/>
    <cellStyle name="40% — akcent 1" xfId="12117" builtinId="31" hidden="1"/>
    <cellStyle name="40% — akcent 1" xfId="12156" builtinId="31" hidden="1"/>
    <cellStyle name="40% — akcent 1" xfId="12196" builtinId="31" hidden="1"/>
    <cellStyle name="40% — akcent 1" xfId="12235" builtinId="31" hidden="1"/>
    <cellStyle name="40% — akcent 1" xfId="12276" builtinId="31" hidden="1"/>
    <cellStyle name="40% — akcent 1" xfId="12315" builtinId="31" hidden="1"/>
    <cellStyle name="40% — akcent 1" xfId="12354" builtinId="31" hidden="1"/>
    <cellStyle name="40% — akcent 1" xfId="12393" builtinId="31" hidden="1"/>
    <cellStyle name="40% — akcent 1" xfId="12433" builtinId="31" hidden="1"/>
    <cellStyle name="40% — akcent 1" xfId="12473" builtinId="31" hidden="1"/>
    <cellStyle name="40% — akcent 1" xfId="12512" builtinId="31" hidden="1"/>
    <cellStyle name="40% — akcent 1" xfId="12552" builtinId="31" hidden="1"/>
    <cellStyle name="40% — akcent 1" xfId="12591" builtinId="31" hidden="1"/>
    <cellStyle name="40% — akcent 1" xfId="12631" builtinId="31" hidden="1"/>
    <cellStyle name="40% — akcent 1" xfId="12670" builtinId="31" hidden="1"/>
    <cellStyle name="40% — akcent 1" xfId="12709" builtinId="31" hidden="1"/>
    <cellStyle name="40% — akcent 1" xfId="12748" builtinId="31" hidden="1"/>
    <cellStyle name="40% — akcent 1" xfId="12788" builtinId="31" hidden="1"/>
    <cellStyle name="40% — akcent 1" xfId="12829" builtinId="31" hidden="1"/>
    <cellStyle name="40% — akcent 1" xfId="12868" builtinId="31" hidden="1"/>
    <cellStyle name="40% — akcent 1" xfId="12907" builtinId="31" hidden="1"/>
    <cellStyle name="40% — akcent 1" xfId="12946" builtinId="31" hidden="1"/>
    <cellStyle name="40% — akcent 1" xfId="12986" builtinId="31" hidden="1"/>
    <cellStyle name="40% — akcent 1" xfId="13025" builtinId="31" hidden="1"/>
    <cellStyle name="40% — akcent 1" xfId="13066" builtinId="31" hidden="1"/>
    <cellStyle name="40% — akcent 1" xfId="13105" builtinId="31" hidden="1"/>
    <cellStyle name="40% — akcent 1" xfId="13144" builtinId="31" hidden="1"/>
    <cellStyle name="40% — akcent 1" xfId="13183" builtinId="31" hidden="1"/>
    <cellStyle name="40% — akcent 1" xfId="13223" builtinId="31" hidden="1"/>
    <cellStyle name="40% — akcent 1" xfId="13263" builtinId="31" hidden="1"/>
    <cellStyle name="40% — akcent 1" xfId="13302" builtinId="31" hidden="1"/>
    <cellStyle name="40% — akcent 1" xfId="13342" builtinId="31" hidden="1"/>
    <cellStyle name="40% — akcent 1" xfId="13381" builtinId="31" hidden="1"/>
    <cellStyle name="40% — akcent 1" xfId="13421" builtinId="31" hidden="1"/>
    <cellStyle name="40% — akcent 1" xfId="13460" builtinId="31" hidden="1"/>
    <cellStyle name="40% — akcent 1" xfId="13499" builtinId="31" hidden="1"/>
    <cellStyle name="40% — akcent 1" xfId="13538" builtinId="31" hidden="1"/>
    <cellStyle name="40% — akcent 1" xfId="13697" builtinId="31" hidden="1"/>
    <cellStyle name="40% — akcent 1" xfId="13738" builtinId="31" hidden="1"/>
    <cellStyle name="40% — akcent 1" xfId="13777" builtinId="31" hidden="1"/>
    <cellStyle name="40% — akcent 1" xfId="13816" builtinId="31" hidden="1"/>
    <cellStyle name="40% — akcent 1" xfId="13855" builtinId="31" hidden="1"/>
    <cellStyle name="40% — akcent 1" xfId="13895" builtinId="31" hidden="1"/>
    <cellStyle name="40% — akcent 1" xfId="13934" builtinId="31" hidden="1"/>
    <cellStyle name="40% — akcent 1" xfId="13975" builtinId="31" hidden="1"/>
    <cellStyle name="40% — akcent 1" xfId="14014" builtinId="31" hidden="1"/>
    <cellStyle name="40% — akcent 1" xfId="14053" builtinId="31" hidden="1"/>
    <cellStyle name="40% — akcent 1" xfId="14092" builtinId="31" hidden="1"/>
    <cellStyle name="40% — akcent 1" xfId="14132" builtinId="31" hidden="1"/>
    <cellStyle name="40% — akcent 1" xfId="14172" builtinId="31" hidden="1"/>
    <cellStyle name="40% — akcent 1" xfId="14211" builtinId="31" hidden="1"/>
    <cellStyle name="40% — akcent 1" xfId="14251" builtinId="31" hidden="1"/>
    <cellStyle name="40% — akcent 1" xfId="14291" builtinId="31" hidden="1"/>
    <cellStyle name="40% — akcent 1" xfId="14331" builtinId="31" hidden="1"/>
    <cellStyle name="40% — akcent 1" xfId="14370" builtinId="31" hidden="1"/>
    <cellStyle name="40% — akcent 1" xfId="14409" builtinId="31" hidden="1"/>
    <cellStyle name="40% — akcent 1" xfId="13663" builtinId="31" hidden="1"/>
    <cellStyle name="40% — akcent 1" xfId="14442" builtinId="31" hidden="1"/>
    <cellStyle name="40% — akcent 1" xfId="14483" builtinId="31" hidden="1"/>
    <cellStyle name="40% — akcent 1" xfId="14522" builtinId="31" hidden="1"/>
    <cellStyle name="40% — akcent 1" xfId="14561" builtinId="31" hidden="1"/>
    <cellStyle name="40% — akcent 1" xfId="14600" builtinId="31" hidden="1"/>
    <cellStyle name="40% — akcent 1" xfId="14640" builtinId="31" hidden="1"/>
    <cellStyle name="40% — akcent 1" xfId="14679" builtinId="31" hidden="1"/>
    <cellStyle name="40% — akcent 1" xfId="14720" builtinId="31" hidden="1"/>
    <cellStyle name="40% — akcent 1" xfId="14759" builtinId="31" hidden="1"/>
    <cellStyle name="40% — akcent 1" xfId="14798" builtinId="31" hidden="1"/>
    <cellStyle name="40% — akcent 1" xfId="14837" builtinId="31" hidden="1"/>
    <cellStyle name="40% — akcent 1" xfId="14877" builtinId="31" hidden="1"/>
    <cellStyle name="40% — akcent 1" xfId="14917" builtinId="31" hidden="1"/>
    <cellStyle name="40% — akcent 1" xfId="14956" builtinId="31" hidden="1"/>
    <cellStyle name="40% — akcent 1" xfId="14996" builtinId="31" hidden="1"/>
    <cellStyle name="40% — akcent 1" xfId="15035" builtinId="31" hidden="1"/>
    <cellStyle name="40% — akcent 1" xfId="15075" builtinId="31" hidden="1"/>
    <cellStyle name="40% — akcent 1" xfId="15114" builtinId="31" hidden="1"/>
    <cellStyle name="40% — akcent 1" xfId="15153" builtinId="31" hidden="1"/>
    <cellStyle name="40% — akcent 1" xfId="13592" builtinId="31" hidden="1"/>
    <cellStyle name="40% — akcent 1" xfId="13629" builtinId="31" hidden="1"/>
    <cellStyle name="40% — akcent 1" xfId="15199" builtinId="31" hidden="1"/>
    <cellStyle name="40% — akcent 1" xfId="15238" builtinId="31" hidden="1"/>
    <cellStyle name="40% — akcent 1" xfId="15277" builtinId="31" hidden="1"/>
    <cellStyle name="40% — akcent 1" xfId="15316" builtinId="31" hidden="1"/>
    <cellStyle name="40% — akcent 1" xfId="15356" builtinId="31" hidden="1"/>
    <cellStyle name="40% — akcent 1" xfId="15395" builtinId="31" hidden="1"/>
    <cellStyle name="40% — akcent 1" xfId="15436" builtinId="31" hidden="1"/>
    <cellStyle name="40% — akcent 1" xfId="15475" builtinId="31" hidden="1"/>
    <cellStyle name="40% — akcent 1" xfId="15514" builtinId="31" hidden="1"/>
    <cellStyle name="40% — akcent 1" xfId="15553" builtinId="31" hidden="1"/>
    <cellStyle name="40% — akcent 1" xfId="15593" builtinId="31" hidden="1"/>
    <cellStyle name="40% — akcent 1" xfId="15633" builtinId="31" hidden="1"/>
    <cellStyle name="40% — akcent 1" xfId="15672" builtinId="31" hidden="1"/>
    <cellStyle name="40% — akcent 1" xfId="15712" builtinId="31" hidden="1"/>
    <cellStyle name="40% — akcent 1" xfId="15751" builtinId="31" hidden="1"/>
    <cellStyle name="40% — akcent 1" xfId="15791" builtinId="31" hidden="1"/>
    <cellStyle name="40% — akcent 1" xfId="15830" builtinId="31" hidden="1"/>
    <cellStyle name="40% — akcent 1" xfId="15869" builtinId="31" hidden="1"/>
    <cellStyle name="40% — akcent 1" xfId="3228" builtinId="31" hidden="1"/>
    <cellStyle name="40% — akcent 1" xfId="3277" builtinId="31" hidden="1"/>
    <cellStyle name="40% — akcent 1" xfId="15923" builtinId="31" hidden="1"/>
    <cellStyle name="40% — akcent 1" xfId="15962" builtinId="31" hidden="1"/>
    <cellStyle name="40% — akcent 1" xfId="16001" builtinId="31" hidden="1"/>
    <cellStyle name="40% — akcent 1" xfId="16040" builtinId="31" hidden="1"/>
    <cellStyle name="40% — akcent 1" xfId="16080" builtinId="31" hidden="1"/>
    <cellStyle name="40% — akcent 1" xfId="16119" builtinId="31" hidden="1"/>
    <cellStyle name="40% — akcent 1" xfId="16160" builtinId="31" hidden="1"/>
    <cellStyle name="40% — akcent 1" xfId="16199" builtinId="31" hidden="1"/>
    <cellStyle name="40% — akcent 1" xfId="16238" builtinId="31" hidden="1"/>
    <cellStyle name="40% — akcent 1" xfId="16277" builtinId="31" hidden="1"/>
    <cellStyle name="40% — akcent 1" xfId="16317" builtinId="31" hidden="1"/>
    <cellStyle name="40% — akcent 1" xfId="16357" builtinId="31" hidden="1"/>
    <cellStyle name="40% — akcent 1" xfId="16396" builtinId="31" hidden="1"/>
    <cellStyle name="40% — akcent 1" xfId="16436" builtinId="31" hidden="1"/>
    <cellStyle name="40% — akcent 1" xfId="16475" builtinId="31" hidden="1"/>
    <cellStyle name="40% — akcent 1" xfId="16515" builtinId="31" hidden="1"/>
    <cellStyle name="40% — akcent 1" xfId="16554" builtinId="31" hidden="1"/>
    <cellStyle name="40% — akcent 1" xfId="16593" builtinId="31" hidden="1"/>
    <cellStyle name="40% — akcent 1" xfId="16632" builtinId="31" hidden="1"/>
    <cellStyle name="40% — akcent 1" xfId="16791" builtinId="31" hidden="1"/>
    <cellStyle name="40% — akcent 1" xfId="16832" builtinId="31" hidden="1"/>
    <cellStyle name="40% — akcent 1" xfId="16871" builtinId="31" hidden="1"/>
    <cellStyle name="40% — akcent 1" xfId="16910" builtinId="31" hidden="1"/>
    <cellStyle name="40% — akcent 1" xfId="16949" builtinId="31" hidden="1"/>
    <cellStyle name="40% — akcent 1" xfId="16989" builtinId="31" hidden="1"/>
    <cellStyle name="40% — akcent 1" xfId="17028" builtinId="31" hidden="1"/>
    <cellStyle name="40% — akcent 1" xfId="17069" builtinId="31" hidden="1"/>
    <cellStyle name="40% — akcent 1" xfId="17108" builtinId="31" hidden="1"/>
    <cellStyle name="40% — akcent 1" xfId="17147" builtinId="31" hidden="1"/>
    <cellStyle name="40% — akcent 1" xfId="17186" builtinId="31" hidden="1"/>
    <cellStyle name="40% — akcent 1" xfId="17226" builtinId="31" hidden="1"/>
    <cellStyle name="40% — akcent 1" xfId="17266" builtinId="31" hidden="1"/>
    <cellStyle name="40% — akcent 1" xfId="17305" builtinId="31" hidden="1"/>
    <cellStyle name="40% — akcent 1" xfId="17345" builtinId="31" hidden="1"/>
    <cellStyle name="40% — akcent 1" xfId="17385" builtinId="31" hidden="1"/>
    <cellStyle name="40% — akcent 1" xfId="17425" builtinId="31" hidden="1"/>
    <cellStyle name="40% — akcent 1" xfId="17464" builtinId="31" hidden="1"/>
    <cellStyle name="40% — akcent 1" xfId="17503" builtinId="31" hidden="1"/>
    <cellStyle name="40% — akcent 1" xfId="16757" builtinId="31" hidden="1"/>
    <cellStyle name="40% — akcent 1" xfId="17536" builtinId="31" hidden="1"/>
    <cellStyle name="40% — akcent 1" xfId="17577" builtinId="31" hidden="1"/>
    <cellStyle name="40% — akcent 1" xfId="17616" builtinId="31" hidden="1"/>
    <cellStyle name="40% — akcent 1" xfId="17655" builtinId="31" hidden="1"/>
    <cellStyle name="40% — akcent 1" xfId="17694" builtinId="31" hidden="1"/>
    <cellStyle name="40% — akcent 1" xfId="17734" builtinId="31" hidden="1"/>
    <cellStyle name="40% — akcent 1" xfId="17773" builtinId="31" hidden="1"/>
    <cellStyle name="40% — akcent 1" xfId="17814" builtinId="31" hidden="1"/>
    <cellStyle name="40% — akcent 1" xfId="17853" builtinId="31" hidden="1"/>
    <cellStyle name="40% — akcent 1" xfId="17892" builtinId="31" hidden="1"/>
    <cellStyle name="40% — akcent 1" xfId="17931" builtinId="31" hidden="1"/>
    <cellStyle name="40% — akcent 1" xfId="17971" builtinId="31" hidden="1"/>
    <cellStyle name="40% — akcent 1" xfId="18011" builtinId="31" hidden="1"/>
    <cellStyle name="40% — akcent 1" xfId="18050" builtinId="31" hidden="1"/>
    <cellStyle name="40% — akcent 1" xfId="18090" builtinId="31" hidden="1"/>
    <cellStyle name="40% — akcent 1" xfId="18129" builtinId="31" hidden="1"/>
    <cellStyle name="40% — akcent 1" xfId="18169" builtinId="31" hidden="1"/>
    <cellStyle name="40% — akcent 1" xfId="18208" builtinId="31" hidden="1"/>
    <cellStyle name="40% — akcent 1" xfId="18247" builtinId="31" hidden="1"/>
    <cellStyle name="40% — akcent 1" xfId="16686" builtinId="31" hidden="1"/>
    <cellStyle name="40% — akcent 1" xfId="16723" builtinId="31" hidden="1"/>
    <cellStyle name="40% — akcent 1" xfId="18293" builtinId="31" hidden="1"/>
    <cellStyle name="40% — akcent 1" xfId="18332" builtinId="31" hidden="1"/>
    <cellStyle name="40% — akcent 1" xfId="18371" builtinId="31" hidden="1"/>
    <cellStyle name="40% — akcent 1" xfId="18410" builtinId="31" hidden="1"/>
    <cellStyle name="40% — akcent 1" xfId="18450" builtinId="31" hidden="1"/>
    <cellStyle name="40% — akcent 1" xfId="18489" builtinId="31" hidden="1"/>
    <cellStyle name="40% — akcent 1" xfId="18530" builtinId="31" hidden="1"/>
    <cellStyle name="40% — akcent 1" xfId="18569" builtinId="31" hidden="1"/>
    <cellStyle name="40% — akcent 1" xfId="18608" builtinId="31" hidden="1"/>
    <cellStyle name="40% — akcent 1" xfId="18647" builtinId="31" hidden="1"/>
    <cellStyle name="40% — akcent 1" xfId="18687" builtinId="31" hidden="1"/>
    <cellStyle name="40% — akcent 1" xfId="18727" builtinId="31" hidden="1"/>
    <cellStyle name="40% — akcent 1" xfId="18766" builtinId="31" hidden="1"/>
    <cellStyle name="40% — akcent 1" xfId="18806" builtinId="31" hidden="1"/>
    <cellStyle name="40% — akcent 1" xfId="18845" builtinId="31" hidden="1"/>
    <cellStyle name="40% — akcent 1" xfId="18885" builtinId="31" hidden="1"/>
    <cellStyle name="40% — akcent 1" xfId="18924" builtinId="31" hidden="1"/>
    <cellStyle name="40% — akcent 1" xfId="18963" builtinId="31" hidden="1"/>
    <cellStyle name="40% — akcent 1" xfId="6906" builtinId="31" hidden="1"/>
    <cellStyle name="40% — akcent 1" xfId="19085" builtinId="31" hidden="1"/>
    <cellStyle name="40% — akcent 1" xfId="19126" builtinId="31" hidden="1"/>
    <cellStyle name="40% — akcent 1" xfId="19165" builtinId="31" hidden="1"/>
    <cellStyle name="40% — akcent 1" xfId="19204" builtinId="31" hidden="1"/>
    <cellStyle name="40% — akcent 1" xfId="19243" builtinId="31" hidden="1"/>
    <cellStyle name="40% — akcent 1" xfId="19283" builtinId="31" hidden="1"/>
    <cellStyle name="40% — akcent 1" xfId="19322" builtinId="31" hidden="1"/>
    <cellStyle name="40% — akcent 1" xfId="19363" builtinId="31" hidden="1"/>
    <cellStyle name="40% — akcent 1" xfId="19402" builtinId="31" hidden="1"/>
    <cellStyle name="40% — akcent 1" xfId="19441" builtinId="31" hidden="1"/>
    <cellStyle name="40% — akcent 1" xfId="19480" builtinId="31" hidden="1"/>
    <cellStyle name="40% — akcent 1" xfId="19520" builtinId="31" hidden="1"/>
    <cellStyle name="40% — akcent 1" xfId="19560" builtinId="31" hidden="1"/>
    <cellStyle name="40% — akcent 1" xfId="19599" builtinId="31" hidden="1"/>
    <cellStyle name="40% — akcent 1" xfId="19639" builtinId="31" hidden="1"/>
    <cellStyle name="40% — akcent 1" xfId="19678" builtinId="31" hidden="1"/>
    <cellStyle name="40% — akcent 1" xfId="19718" builtinId="31" hidden="1"/>
    <cellStyle name="40% — akcent 1" xfId="19757" builtinId="31" hidden="1"/>
    <cellStyle name="40% — akcent 1" xfId="19796" builtinId="31" hidden="1"/>
    <cellStyle name="40% — akcent 1" xfId="19847" builtinId="31" hidden="1"/>
    <cellStyle name="40% — akcent 1" xfId="20006" builtinId="31" hidden="1"/>
    <cellStyle name="40% — akcent 1" xfId="20047" builtinId="31" hidden="1"/>
    <cellStyle name="40% — akcent 1" xfId="20086" builtinId="31" hidden="1"/>
    <cellStyle name="40% — akcent 1" xfId="20125" builtinId="31" hidden="1"/>
    <cellStyle name="40% — akcent 1" xfId="20164" builtinId="31" hidden="1"/>
    <cellStyle name="40% — akcent 1" xfId="20204" builtinId="31" hidden="1"/>
    <cellStyle name="40% — akcent 1" xfId="20243" builtinId="31" hidden="1"/>
    <cellStyle name="40% — akcent 1" xfId="20284" builtinId="31" hidden="1"/>
    <cellStyle name="40% — akcent 1" xfId="20323" builtinId="31" hidden="1"/>
    <cellStyle name="40% — akcent 1" xfId="20362" builtinId="31" hidden="1"/>
    <cellStyle name="40% — akcent 1" xfId="20401" builtinId="31" hidden="1"/>
    <cellStyle name="40% — akcent 1" xfId="20441" builtinId="31" hidden="1"/>
    <cellStyle name="40% — akcent 1" xfId="20481" builtinId="31" hidden="1"/>
    <cellStyle name="40% — akcent 1" xfId="20520" builtinId="31" hidden="1"/>
    <cellStyle name="40% — akcent 1" xfId="20560" builtinId="31" hidden="1"/>
    <cellStyle name="40% — akcent 1" xfId="20600" builtinId="31" hidden="1"/>
    <cellStyle name="40% — akcent 1" xfId="20640" builtinId="31" hidden="1"/>
    <cellStyle name="40% — akcent 1" xfId="20679" builtinId="31" hidden="1"/>
    <cellStyle name="40% — akcent 1" xfId="20718" builtinId="31" hidden="1"/>
    <cellStyle name="40% — akcent 1" xfId="19972" builtinId="31" hidden="1"/>
    <cellStyle name="40% — akcent 1" xfId="20751" builtinId="31" hidden="1"/>
    <cellStyle name="40% — akcent 1" xfId="20792" builtinId="31" hidden="1"/>
    <cellStyle name="40% — akcent 1" xfId="20831" builtinId="31" hidden="1"/>
    <cellStyle name="40% — akcent 1" xfId="20870" builtinId="31" hidden="1"/>
    <cellStyle name="40% — akcent 1" xfId="20909" builtinId="31" hidden="1"/>
    <cellStyle name="40% — akcent 1" xfId="20949" builtinId="31" hidden="1"/>
    <cellStyle name="40% — akcent 1" xfId="20988" builtinId="31" hidden="1"/>
    <cellStyle name="40% — akcent 1" xfId="21029" builtinId="31" hidden="1"/>
    <cellStyle name="40% — akcent 1" xfId="21068" builtinId="31" hidden="1"/>
    <cellStyle name="40% — akcent 1" xfId="21107" builtinId="31" hidden="1"/>
    <cellStyle name="40% — akcent 1" xfId="21146" builtinId="31" hidden="1"/>
    <cellStyle name="40% — akcent 1" xfId="21186" builtinId="31" hidden="1"/>
    <cellStyle name="40% — akcent 1" xfId="21226" builtinId="31" hidden="1"/>
    <cellStyle name="40% — akcent 1" xfId="21265" builtinId="31" hidden="1"/>
    <cellStyle name="40% — akcent 1" xfId="21305" builtinId="31" hidden="1"/>
    <cellStyle name="40% — akcent 1" xfId="21344" builtinId="31" hidden="1"/>
    <cellStyle name="40% — akcent 1" xfId="21384" builtinId="31" hidden="1"/>
    <cellStyle name="40% — akcent 1" xfId="21423" builtinId="31" hidden="1"/>
    <cellStyle name="40% — akcent 1" xfId="21462" builtinId="31" hidden="1"/>
    <cellStyle name="40% — akcent 1" xfId="19901" builtinId="31" hidden="1"/>
    <cellStyle name="40% — akcent 1" xfId="19938" builtinId="31" hidden="1"/>
    <cellStyle name="40% — akcent 1" xfId="21508" builtinId="31" hidden="1"/>
    <cellStyle name="40% — akcent 1" xfId="21547" builtinId="31" hidden="1"/>
    <cellStyle name="40% — akcent 1" xfId="21586" builtinId="31" hidden="1"/>
    <cellStyle name="40% — akcent 1" xfId="21625" builtinId="31" hidden="1"/>
    <cellStyle name="40% — akcent 1" xfId="21665" builtinId="31" hidden="1"/>
    <cellStyle name="40% — akcent 1" xfId="21704" builtinId="31" hidden="1"/>
    <cellStyle name="40% — akcent 1" xfId="21745" builtinId="31" hidden="1"/>
    <cellStyle name="40% — akcent 1" xfId="21784" builtinId="31" hidden="1"/>
    <cellStyle name="40% — akcent 1" xfId="21823" builtinId="31" hidden="1"/>
    <cellStyle name="40% — akcent 1" xfId="21862" builtinId="31" hidden="1"/>
    <cellStyle name="40% — akcent 1" xfId="21902" builtinId="31" hidden="1"/>
    <cellStyle name="40% — akcent 1" xfId="21942" builtinId="31" hidden="1"/>
    <cellStyle name="40% — akcent 1" xfId="21981" builtinId="31" hidden="1"/>
    <cellStyle name="40% — akcent 1" xfId="22021" builtinId="31" hidden="1"/>
    <cellStyle name="40% — akcent 1" xfId="22060" builtinId="31" hidden="1"/>
    <cellStyle name="40% — akcent 1" xfId="22100" builtinId="31" hidden="1"/>
    <cellStyle name="40% — akcent 1" xfId="22139" builtinId="31" hidden="1"/>
    <cellStyle name="40% — akcent 1" xfId="22178" builtinId="31" hidden="1"/>
    <cellStyle name="40% — akcent 1" xfId="22217" builtinId="31" hidden="1"/>
    <cellStyle name="40% — akcent 1" xfId="22257" builtinId="31" hidden="1"/>
    <cellStyle name="40% — akcent 1" xfId="22298" builtinId="31" hidden="1"/>
    <cellStyle name="40% — akcent 1" xfId="22337" builtinId="31" hidden="1"/>
    <cellStyle name="40% — akcent 1" xfId="22376" builtinId="31" hidden="1"/>
    <cellStyle name="40% — akcent 1" xfId="22415" builtinId="31" hidden="1"/>
    <cellStyle name="40% — akcent 1" xfId="22455" builtinId="31" hidden="1"/>
    <cellStyle name="40% — akcent 1" xfId="22494" builtinId="31" hidden="1"/>
    <cellStyle name="40% — akcent 1" xfId="22535" builtinId="31" hidden="1"/>
    <cellStyle name="40% — akcent 1" xfId="22574" builtinId="31" hidden="1"/>
    <cellStyle name="40% — akcent 1" xfId="22613" builtinId="31" hidden="1"/>
    <cellStyle name="40% — akcent 1" xfId="22652" builtinId="31" hidden="1"/>
    <cellStyle name="40% — akcent 1" xfId="22692" builtinId="31" hidden="1"/>
    <cellStyle name="40% — akcent 1" xfId="22732" builtinId="31" hidden="1"/>
    <cellStyle name="40% — akcent 1" xfId="22771" builtinId="31" hidden="1"/>
    <cellStyle name="40% — akcent 1" xfId="22811" builtinId="31" hidden="1"/>
    <cellStyle name="40% — akcent 1" xfId="22850" builtinId="31" hidden="1"/>
    <cellStyle name="40% — akcent 1" xfId="22890" builtinId="31" hidden="1"/>
    <cellStyle name="40% — akcent 1" xfId="22929" builtinId="31" hidden="1"/>
    <cellStyle name="40% — akcent 1" xfId="22968" builtinId="31" hidden="1"/>
    <cellStyle name="40% — akcent 1" xfId="23007" builtinId="31" hidden="1"/>
    <cellStyle name="40% — akcent 1" xfId="23166" builtinId="31" hidden="1"/>
    <cellStyle name="40% — akcent 1" xfId="23207" builtinId="31" hidden="1"/>
    <cellStyle name="40% — akcent 1" xfId="23246" builtinId="31" hidden="1"/>
    <cellStyle name="40% — akcent 1" xfId="23285" builtinId="31" hidden="1"/>
    <cellStyle name="40% — akcent 1" xfId="23324" builtinId="31" hidden="1"/>
    <cellStyle name="40% — akcent 1" xfId="23364" builtinId="31" hidden="1"/>
    <cellStyle name="40% — akcent 1" xfId="23403" builtinId="31" hidden="1"/>
    <cellStyle name="40% — akcent 1" xfId="23444" builtinId="31" hidden="1"/>
    <cellStyle name="40% — akcent 1" xfId="23483" builtinId="31" hidden="1"/>
    <cellStyle name="40% — akcent 1" xfId="23522" builtinId="31" hidden="1"/>
    <cellStyle name="40% — akcent 1" xfId="23561" builtinId="31" hidden="1"/>
    <cellStyle name="40% — akcent 1" xfId="23601" builtinId="31" hidden="1"/>
    <cellStyle name="40% — akcent 1" xfId="23641" builtinId="31" hidden="1"/>
    <cellStyle name="40% — akcent 1" xfId="23680" builtinId="31" hidden="1"/>
    <cellStyle name="40% — akcent 1" xfId="23720" builtinId="31" hidden="1"/>
    <cellStyle name="40% — akcent 1" xfId="23760" builtinId="31" hidden="1"/>
    <cellStyle name="40% — akcent 1" xfId="23800" builtinId="31" hidden="1"/>
    <cellStyle name="40% — akcent 1" xfId="23839" builtinId="31" hidden="1"/>
    <cellStyle name="40% — akcent 1" xfId="23878" builtinId="31" hidden="1"/>
    <cellStyle name="40% — akcent 1" xfId="23132" builtinId="31" hidden="1"/>
    <cellStyle name="40% — akcent 1" xfId="23911" builtinId="31" hidden="1"/>
    <cellStyle name="40% — akcent 1" xfId="23952" builtinId="31" hidden="1"/>
    <cellStyle name="40% — akcent 1" xfId="23991" builtinId="31" hidden="1"/>
    <cellStyle name="40% — akcent 1" xfId="24030" builtinId="31" hidden="1"/>
    <cellStyle name="40% — akcent 1" xfId="24069" builtinId="31" hidden="1"/>
    <cellStyle name="40% — akcent 1" xfId="24109" builtinId="31" hidden="1"/>
    <cellStyle name="40% — akcent 1" xfId="24148" builtinId="31" hidden="1"/>
    <cellStyle name="40% — akcent 1" xfId="24189" builtinId="31" hidden="1"/>
    <cellStyle name="40% — akcent 1" xfId="24228" builtinId="31" hidden="1"/>
    <cellStyle name="40% — akcent 1" xfId="24267" builtinId="31" hidden="1"/>
    <cellStyle name="40% — akcent 1" xfId="24306" builtinId="31" hidden="1"/>
    <cellStyle name="40% — akcent 1" xfId="24346" builtinId="31" hidden="1"/>
    <cellStyle name="40% — akcent 1" xfId="24386" builtinId="31" hidden="1"/>
    <cellStyle name="40% — akcent 1" xfId="24425" builtinId="31" hidden="1"/>
    <cellStyle name="40% — akcent 1" xfId="24465" builtinId="31" hidden="1"/>
    <cellStyle name="40% — akcent 1" xfId="24504" builtinId="31" hidden="1"/>
    <cellStyle name="40% — akcent 1" xfId="24544" builtinId="31" hidden="1"/>
    <cellStyle name="40% — akcent 1" xfId="24583" builtinId="31" hidden="1"/>
    <cellStyle name="40% — akcent 1" xfId="24622" builtinId="31" hidden="1"/>
    <cellStyle name="40% — akcent 1" xfId="23061" builtinId="31" hidden="1"/>
    <cellStyle name="40% — akcent 1" xfId="23098" builtinId="31" hidden="1"/>
    <cellStyle name="40% — akcent 1" xfId="24668" builtinId="31" hidden="1"/>
    <cellStyle name="40% — akcent 1" xfId="24707" builtinId="31" hidden="1"/>
    <cellStyle name="40% — akcent 1" xfId="24746" builtinId="31" hidden="1"/>
    <cellStyle name="40% — akcent 1" xfId="24785" builtinId="31" hidden="1"/>
    <cellStyle name="40% — akcent 1" xfId="24825" builtinId="31" hidden="1"/>
    <cellStyle name="40% — akcent 1" xfId="24864" builtinId="31" hidden="1"/>
    <cellStyle name="40% — akcent 1" xfId="24905" builtinId="31" hidden="1"/>
    <cellStyle name="40% — akcent 1" xfId="24944" builtinId="31" hidden="1"/>
    <cellStyle name="40% — akcent 1" xfId="24983" builtinId="31" hidden="1"/>
    <cellStyle name="40% — akcent 1" xfId="25022" builtinId="31" hidden="1"/>
    <cellStyle name="40% — akcent 1" xfId="25062" builtinId="31" hidden="1"/>
    <cellStyle name="40% — akcent 1" xfId="25102" builtinId="31" hidden="1"/>
    <cellStyle name="40% — akcent 1" xfId="25141" builtinId="31" hidden="1"/>
    <cellStyle name="40% — akcent 1" xfId="25181" builtinId="31" hidden="1"/>
    <cellStyle name="40% — akcent 1" xfId="25220" builtinId="31" hidden="1"/>
    <cellStyle name="40% — akcent 1" xfId="25260" builtinId="31" hidden="1"/>
    <cellStyle name="40% — akcent 1" xfId="25299" builtinId="31" hidden="1"/>
    <cellStyle name="40% — akcent 1" xfId="25338" builtinId="31" hidden="1"/>
    <cellStyle name="40% — akcent 1" xfId="19051" builtinId="31" hidden="1"/>
    <cellStyle name="40% — akcent 1" xfId="19021" builtinId="31" hidden="1"/>
    <cellStyle name="40% — akcent 1" xfId="25365" builtinId="31" hidden="1"/>
    <cellStyle name="40% — akcent 1" xfId="25404" builtinId="31" hidden="1"/>
    <cellStyle name="40% — akcent 1" xfId="25443" builtinId="31" hidden="1"/>
    <cellStyle name="40% — akcent 1" xfId="25482" builtinId="31" hidden="1"/>
    <cellStyle name="40% — akcent 1" xfId="25522" builtinId="31" hidden="1"/>
    <cellStyle name="40% — akcent 1" xfId="25561" builtinId="31" hidden="1"/>
    <cellStyle name="40% — akcent 1" xfId="25602" builtinId="31" hidden="1"/>
    <cellStyle name="40% — akcent 1" xfId="25641" builtinId="31" hidden="1"/>
    <cellStyle name="40% — akcent 1" xfId="25680" builtinId="31" hidden="1"/>
    <cellStyle name="40% — akcent 1" xfId="25719" builtinId="31" hidden="1"/>
    <cellStyle name="40% — akcent 1" xfId="25759" builtinId="31" hidden="1"/>
    <cellStyle name="40% — akcent 1" xfId="25799" builtinId="31" hidden="1"/>
    <cellStyle name="40% — akcent 1" xfId="25838" builtinId="31" hidden="1"/>
    <cellStyle name="40% — akcent 1" xfId="25878" builtinId="31" hidden="1"/>
    <cellStyle name="40% — akcent 1" xfId="25917" builtinId="31" hidden="1"/>
    <cellStyle name="40% — akcent 1" xfId="25957" builtinId="31" hidden="1"/>
    <cellStyle name="40% — akcent 1" xfId="25996" builtinId="31" hidden="1"/>
    <cellStyle name="40% — akcent 1" xfId="26035" builtinId="31" hidden="1"/>
    <cellStyle name="40% — akcent 1" xfId="26074" builtinId="31" hidden="1"/>
    <cellStyle name="40% — akcent 1" xfId="26233" builtinId="31" hidden="1"/>
    <cellStyle name="40% — akcent 1" xfId="26274" builtinId="31" hidden="1"/>
    <cellStyle name="40% — akcent 1" xfId="26313" builtinId="31" hidden="1"/>
    <cellStyle name="40% — akcent 1" xfId="26352" builtinId="31" hidden="1"/>
    <cellStyle name="40% — akcent 1" xfId="26391" builtinId="31" hidden="1"/>
    <cellStyle name="40% — akcent 1" xfId="26431" builtinId="31" hidden="1"/>
    <cellStyle name="40% — akcent 1" xfId="26470" builtinId="31" hidden="1"/>
    <cellStyle name="40% — akcent 1" xfId="26511" builtinId="31" hidden="1"/>
    <cellStyle name="40% — akcent 1" xfId="26550" builtinId="31" hidden="1"/>
    <cellStyle name="40% — akcent 1" xfId="26589" builtinId="31" hidden="1"/>
    <cellStyle name="40% — akcent 1" xfId="26628" builtinId="31" hidden="1"/>
    <cellStyle name="40% — akcent 1" xfId="26668" builtinId="31" hidden="1"/>
    <cellStyle name="40% — akcent 1" xfId="26708" builtinId="31" hidden="1"/>
    <cellStyle name="40% — akcent 1" xfId="26747" builtinId="31" hidden="1"/>
    <cellStyle name="40% — akcent 1" xfId="26787" builtinId="31" hidden="1"/>
    <cellStyle name="40% — akcent 1" xfId="26827" builtinId="31" hidden="1"/>
    <cellStyle name="40% — akcent 1" xfId="26867" builtinId="31" hidden="1"/>
    <cellStyle name="40% — akcent 1" xfId="26906" builtinId="31" hidden="1"/>
    <cellStyle name="40% — akcent 1" xfId="26945" builtinId="31" hidden="1"/>
    <cellStyle name="40% — akcent 1" xfId="26199" builtinId="31" hidden="1"/>
    <cellStyle name="40% — akcent 1" xfId="26978" builtinId="31" hidden="1"/>
    <cellStyle name="40% — akcent 1" xfId="27019" builtinId="31" hidden="1"/>
    <cellStyle name="40% — akcent 1" xfId="27058" builtinId="31" hidden="1"/>
    <cellStyle name="40% — akcent 1" xfId="27097" builtinId="31" hidden="1"/>
    <cellStyle name="40% — akcent 1" xfId="27136" builtinId="31" hidden="1"/>
    <cellStyle name="40% — akcent 1" xfId="27176" builtinId="31" hidden="1"/>
    <cellStyle name="40% — akcent 1" xfId="27215" builtinId="31" hidden="1"/>
    <cellStyle name="40% — akcent 1" xfId="27256" builtinId="31" hidden="1"/>
    <cellStyle name="40% — akcent 1" xfId="27295" builtinId="31" hidden="1"/>
    <cellStyle name="40% — akcent 1" xfId="27334" builtinId="31" hidden="1"/>
    <cellStyle name="40% — akcent 1" xfId="27373" builtinId="31" hidden="1"/>
    <cellStyle name="40% — akcent 1" xfId="27413" builtinId="31" hidden="1"/>
    <cellStyle name="40% — akcent 1" xfId="27453" builtinId="31" hidden="1"/>
    <cellStyle name="40% — akcent 1" xfId="27492" builtinId="31" hidden="1"/>
    <cellStyle name="40% — akcent 1" xfId="27532" builtinId="31" hidden="1"/>
    <cellStyle name="40% — akcent 1" xfId="27571" builtinId="31" hidden="1"/>
    <cellStyle name="40% — akcent 1" xfId="27611" builtinId="31" hidden="1"/>
    <cellStyle name="40% — akcent 1" xfId="27650" builtinId="31" hidden="1"/>
    <cellStyle name="40% — akcent 1" xfId="27689" builtinId="31" hidden="1"/>
    <cellStyle name="40% — akcent 1" xfId="26128" builtinId="31" hidden="1"/>
    <cellStyle name="40% — akcent 1" xfId="26165" builtinId="31" hidden="1"/>
    <cellStyle name="40% — akcent 1" xfId="27735" builtinId="31" hidden="1"/>
    <cellStyle name="40% — akcent 1" xfId="27774" builtinId="31" hidden="1"/>
    <cellStyle name="40% — akcent 1" xfId="27813" builtinId="31" hidden="1"/>
    <cellStyle name="40% — akcent 1" xfId="27852" builtinId="31" hidden="1"/>
    <cellStyle name="40% — akcent 1" xfId="27892" builtinId="31" hidden="1"/>
    <cellStyle name="40% — akcent 1" xfId="27931" builtinId="31" hidden="1"/>
    <cellStyle name="40% — akcent 1" xfId="27972" builtinId="31" hidden="1"/>
    <cellStyle name="40% — akcent 1" xfId="28011" builtinId="31" hidden="1"/>
    <cellStyle name="40% — akcent 1" xfId="28050" builtinId="31" hidden="1"/>
    <cellStyle name="40% — akcent 1" xfId="28089" builtinId="31" hidden="1"/>
    <cellStyle name="40% — akcent 1" xfId="28129" builtinId="31" hidden="1"/>
    <cellStyle name="40% — akcent 1" xfId="28169" builtinId="31" hidden="1"/>
    <cellStyle name="40% — akcent 1" xfId="28208" builtinId="31" hidden="1"/>
    <cellStyle name="40% — akcent 1" xfId="28248" builtinId="31" hidden="1"/>
    <cellStyle name="40% — akcent 1" xfId="28287" builtinId="31" hidden="1"/>
    <cellStyle name="40% — akcent 1" xfId="28327" builtinId="31" hidden="1"/>
    <cellStyle name="40% — akcent 1" xfId="28366" builtinId="31" hidden="1"/>
    <cellStyle name="40% — akcent 1" xfId="28405" builtinId="31" hidden="1"/>
    <cellStyle name="40% — akcent 1" xfId="28444" builtinId="31" hidden="1"/>
    <cellStyle name="40% — akcent 1" xfId="28568" builtinId="31" hidden="1"/>
    <cellStyle name="40% — akcent 1" xfId="28611" builtinId="31" hidden="1"/>
    <cellStyle name="40% — akcent 1" xfId="28650" builtinId="31" hidden="1"/>
    <cellStyle name="40% — akcent 1" xfId="28689" builtinId="31" hidden="1"/>
    <cellStyle name="40% — akcent 1" xfId="28728" builtinId="31" hidden="1"/>
    <cellStyle name="40% — akcent 1" xfId="28768" builtinId="31" hidden="1"/>
    <cellStyle name="40% — akcent 1" xfId="28807" builtinId="31" hidden="1"/>
    <cellStyle name="40% — akcent 1" xfId="28848" builtinId="31" hidden="1"/>
    <cellStyle name="40% — akcent 1" xfId="28887" builtinId="31" hidden="1"/>
    <cellStyle name="40% — akcent 1" xfId="28926" builtinId="31" hidden="1"/>
    <cellStyle name="40% — akcent 1" xfId="28965" builtinId="31" hidden="1"/>
    <cellStyle name="40% — akcent 1" xfId="29007" builtinId="31" hidden="1"/>
    <cellStyle name="40% — akcent 1" xfId="29047" builtinId="31" hidden="1"/>
    <cellStyle name="40% — akcent 1" xfId="29086" builtinId="31" hidden="1"/>
    <cellStyle name="40% — akcent 1" xfId="29126" builtinId="31" hidden="1"/>
    <cellStyle name="40% — akcent 1" xfId="29166" builtinId="31" hidden="1"/>
    <cellStyle name="40% — akcent 1" xfId="29206" builtinId="31" hidden="1"/>
    <cellStyle name="40% — akcent 1" xfId="29245" builtinId="31" hidden="1"/>
    <cellStyle name="40% — akcent 1" xfId="29284" builtinId="31" hidden="1"/>
    <cellStyle name="40% — akcent 1" xfId="29334" builtinId="31" hidden="1"/>
    <cellStyle name="40% — akcent 1" xfId="29493" builtinId="31" hidden="1"/>
    <cellStyle name="40% — akcent 1" xfId="29536" builtinId="31" hidden="1"/>
    <cellStyle name="40% — akcent 1" xfId="29575" builtinId="31" hidden="1"/>
    <cellStyle name="40% — akcent 1" xfId="29614" builtinId="31" hidden="1"/>
    <cellStyle name="40% — akcent 1" xfId="29653" builtinId="31" hidden="1"/>
    <cellStyle name="40% — akcent 1" xfId="29693" builtinId="31" hidden="1"/>
    <cellStyle name="40% — akcent 1" xfId="29732" builtinId="31" hidden="1"/>
    <cellStyle name="40% — akcent 1" xfId="29773" builtinId="31" hidden="1"/>
    <cellStyle name="40% — akcent 1" xfId="29812" builtinId="31" hidden="1"/>
    <cellStyle name="40% — akcent 1" xfId="29851" builtinId="31" hidden="1"/>
    <cellStyle name="40% — akcent 1" xfId="29890" builtinId="31" hidden="1"/>
    <cellStyle name="40% — akcent 1" xfId="29932" builtinId="31" hidden="1"/>
    <cellStyle name="40% — akcent 1" xfId="29972" builtinId="31" hidden="1"/>
    <cellStyle name="40% — akcent 1" xfId="30011" builtinId="31" hidden="1"/>
    <cellStyle name="40% — akcent 1" xfId="30051" builtinId="31" hidden="1"/>
    <cellStyle name="40% — akcent 1" xfId="30091" builtinId="31" hidden="1"/>
    <cellStyle name="40% — akcent 1" xfId="30131" builtinId="31" hidden="1"/>
    <cellStyle name="40% — akcent 1" xfId="30170" builtinId="31" hidden="1"/>
    <cellStyle name="40% — akcent 1" xfId="30209" builtinId="31" hidden="1"/>
    <cellStyle name="40% — akcent 1" xfId="29459" builtinId="31" hidden="1"/>
    <cellStyle name="40% — akcent 1" xfId="30242" builtinId="31" hidden="1"/>
    <cellStyle name="40% — akcent 1" xfId="30283" builtinId="31" hidden="1"/>
    <cellStyle name="40% — akcent 1" xfId="30322" builtinId="31" hidden="1"/>
    <cellStyle name="40% — akcent 1" xfId="30361" builtinId="31" hidden="1"/>
    <cellStyle name="40% — akcent 1" xfId="30400" builtinId="31" hidden="1"/>
    <cellStyle name="40% — akcent 1" xfId="30440" builtinId="31" hidden="1"/>
    <cellStyle name="40% — akcent 1" xfId="30479" builtinId="31" hidden="1"/>
    <cellStyle name="40% — akcent 1" xfId="30520" builtinId="31" hidden="1"/>
    <cellStyle name="40% — akcent 1" xfId="30559" builtinId="31" hidden="1"/>
    <cellStyle name="40% — akcent 1" xfId="30598" builtinId="31" hidden="1"/>
    <cellStyle name="40% — akcent 1" xfId="30637" builtinId="31" hidden="1"/>
    <cellStyle name="40% — akcent 1" xfId="30677" builtinId="31" hidden="1"/>
    <cellStyle name="40% — akcent 1" xfId="30717" builtinId="31" hidden="1"/>
    <cellStyle name="40% — akcent 1" xfId="30756" builtinId="31" hidden="1"/>
    <cellStyle name="40% — akcent 1" xfId="30796" builtinId="31" hidden="1"/>
    <cellStyle name="40% — akcent 1" xfId="30835" builtinId="31" hidden="1"/>
    <cellStyle name="40% — akcent 1" xfId="30875" builtinId="31" hidden="1"/>
    <cellStyle name="40% — akcent 1" xfId="30914" builtinId="31" hidden="1"/>
    <cellStyle name="40% — akcent 1" xfId="30953" builtinId="31" hidden="1"/>
    <cellStyle name="40% — akcent 1" xfId="29388" builtinId="31" hidden="1"/>
    <cellStyle name="40% — akcent 1" xfId="29425" builtinId="31" hidden="1"/>
    <cellStyle name="40% — akcent 1" xfId="30999" builtinId="31" hidden="1"/>
    <cellStyle name="40% — akcent 1" xfId="31038" builtinId="31" hidden="1"/>
    <cellStyle name="40% — akcent 1" xfId="31077" builtinId="31" hidden="1"/>
    <cellStyle name="40% — akcent 1" xfId="31116" builtinId="31" hidden="1"/>
    <cellStyle name="40% — akcent 1" xfId="31156" builtinId="31" hidden="1"/>
    <cellStyle name="40% — akcent 1" xfId="31195" builtinId="31" hidden="1"/>
    <cellStyle name="40% — akcent 1" xfId="31236" builtinId="31" hidden="1"/>
    <cellStyle name="40% — akcent 1" xfId="31275" builtinId="31" hidden="1"/>
    <cellStyle name="40% — akcent 1" xfId="31314" builtinId="31" hidden="1"/>
    <cellStyle name="40% — akcent 1" xfId="31353" builtinId="31" hidden="1"/>
    <cellStyle name="40% — akcent 1" xfId="31393" builtinId="31" hidden="1"/>
    <cellStyle name="40% — akcent 1" xfId="31433" builtinId="31" hidden="1"/>
    <cellStyle name="40% — akcent 1" xfId="31472" builtinId="31" hidden="1"/>
    <cellStyle name="40% — akcent 1" xfId="31512" builtinId="31" hidden="1"/>
    <cellStyle name="40% — akcent 1" xfId="31551" builtinId="31" hidden="1"/>
    <cellStyle name="40% — akcent 1" xfId="31591" builtinId="31" hidden="1"/>
    <cellStyle name="40% — akcent 1" xfId="31630" builtinId="31" hidden="1"/>
    <cellStyle name="40% — akcent 1" xfId="31669" builtinId="31" hidden="1"/>
    <cellStyle name="40% — akcent 1" xfId="28534" builtinId="31" hidden="1"/>
    <cellStyle name="40% — akcent 1" xfId="28474" builtinId="31" hidden="1"/>
    <cellStyle name="40% — akcent 1" xfId="31723" builtinId="31" hidden="1"/>
    <cellStyle name="40% — akcent 1" xfId="31762" builtinId="31" hidden="1"/>
    <cellStyle name="40% — akcent 1" xfId="31801" builtinId="31" hidden="1"/>
    <cellStyle name="40% — akcent 1" xfId="31840" builtinId="31" hidden="1"/>
    <cellStyle name="40% — akcent 1" xfId="31880" builtinId="31" hidden="1"/>
    <cellStyle name="40% — akcent 1" xfId="31919" builtinId="31" hidden="1"/>
    <cellStyle name="40% — akcent 1" xfId="31960" builtinId="31" hidden="1"/>
    <cellStyle name="40% — akcent 1" xfId="31999" builtinId="31" hidden="1"/>
    <cellStyle name="40% — akcent 1" xfId="32038" builtinId="31" hidden="1"/>
    <cellStyle name="40% — akcent 1" xfId="32077" builtinId="31" hidden="1"/>
    <cellStyle name="40% — akcent 1" xfId="32117" builtinId="31" hidden="1"/>
    <cellStyle name="40% — akcent 1" xfId="32157" builtinId="31" hidden="1"/>
    <cellStyle name="40% — akcent 1" xfId="32196" builtinId="31" hidden="1"/>
    <cellStyle name="40% — akcent 1" xfId="32236" builtinId="31" hidden="1"/>
    <cellStyle name="40% — akcent 1" xfId="32275" builtinId="31" hidden="1"/>
    <cellStyle name="40% — akcent 1" xfId="32315" builtinId="31" hidden="1"/>
    <cellStyle name="40% — akcent 1" xfId="32354" builtinId="31" hidden="1"/>
    <cellStyle name="40% — akcent 1" xfId="32393" builtinId="31" hidden="1"/>
    <cellStyle name="40% — akcent 1" xfId="32432" builtinId="31" hidden="1"/>
    <cellStyle name="40% — akcent 1" xfId="32591" builtinId="31" hidden="1"/>
    <cellStyle name="40% — akcent 1" xfId="32632" builtinId="31" hidden="1"/>
    <cellStyle name="40% — akcent 1" xfId="32671" builtinId="31" hidden="1"/>
    <cellStyle name="40% — akcent 1" xfId="32710" builtinId="31" hidden="1"/>
    <cellStyle name="40% — akcent 1" xfId="32749" builtinId="31" hidden="1"/>
    <cellStyle name="40% — akcent 1" xfId="32789" builtinId="31" hidden="1"/>
    <cellStyle name="40% — akcent 1" xfId="32828" builtinId="31" hidden="1"/>
    <cellStyle name="40% — akcent 1" xfId="32869" builtinId="31" hidden="1"/>
    <cellStyle name="40% — akcent 1" xfId="32908" builtinId="31" hidden="1"/>
    <cellStyle name="40% — akcent 1" xfId="32947" builtinId="31" hidden="1"/>
    <cellStyle name="40% — akcent 1" xfId="32986" builtinId="31" hidden="1"/>
    <cellStyle name="40% — akcent 1" xfId="33026" builtinId="31" hidden="1"/>
    <cellStyle name="40% — akcent 1" xfId="33066" builtinId="31" hidden="1"/>
    <cellStyle name="40% — akcent 1" xfId="33105" builtinId="31" hidden="1"/>
    <cellStyle name="40% — akcent 1" xfId="33145" builtinId="31" hidden="1"/>
    <cellStyle name="40% — akcent 1" xfId="33185" builtinId="31" hidden="1"/>
    <cellStyle name="40% — akcent 1" xfId="33225" builtinId="31" hidden="1"/>
    <cellStyle name="40% — akcent 1" xfId="33264" builtinId="31" hidden="1"/>
    <cellStyle name="40% — akcent 1" xfId="33303" builtinId="31" hidden="1"/>
    <cellStyle name="40% — akcent 1" xfId="32557" builtinId="31" hidden="1"/>
    <cellStyle name="40% — akcent 1" xfId="33336" builtinId="31" hidden="1"/>
    <cellStyle name="40% — akcent 1" xfId="33377" builtinId="31" hidden="1"/>
    <cellStyle name="40% — akcent 1" xfId="33416" builtinId="31" hidden="1"/>
    <cellStyle name="40% — akcent 1" xfId="33455" builtinId="31" hidden="1"/>
    <cellStyle name="40% — akcent 1" xfId="33494" builtinId="31" hidden="1"/>
    <cellStyle name="40% — akcent 1" xfId="33534" builtinId="31" hidden="1"/>
    <cellStyle name="40% — akcent 1" xfId="33573" builtinId="31" hidden="1"/>
    <cellStyle name="40% — akcent 1" xfId="33614" builtinId="31" hidden="1"/>
    <cellStyle name="40% — akcent 1" xfId="33653" builtinId="31" hidden="1"/>
    <cellStyle name="40% — akcent 1" xfId="33692" builtinId="31" hidden="1"/>
    <cellStyle name="40% — akcent 1" xfId="33731" builtinId="31" hidden="1"/>
    <cellStyle name="40% — akcent 1" xfId="33771" builtinId="31" hidden="1"/>
    <cellStyle name="40% — akcent 1" xfId="33811" builtinId="31" hidden="1"/>
    <cellStyle name="40% — akcent 1" xfId="33850" builtinId="31" hidden="1"/>
    <cellStyle name="40% — akcent 1" xfId="33890" builtinId="31" hidden="1"/>
    <cellStyle name="40% — akcent 1" xfId="33929" builtinId="31" hidden="1"/>
    <cellStyle name="40% — akcent 1" xfId="33969" builtinId="31" hidden="1"/>
    <cellStyle name="40% — akcent 1" xfId="34008" builtinId="31" hidden="1"/>
    <cellStyle name="40% — akcent 1" xfId="34047" builtinId="31" hidden="1"/>
    <cellStyle name="40% — akcent 1" xfId="32486" builtinId="31" hidden="1"/>
    <cellStyle name="40% — akcent 1" xfId="32523" builtinId="31" hidden="1"/>
    <cellStyle name="40% — akcent 1" xfId="34093" builtinId="31" hidden="1"/>
    <cellStyle name="40% — akcent 1" xfId="34132" builtinId="31" hidden="1"/>
    <cellStyle name="40% — akcent 1" xfId="34171" builtinId="31" hidden="1"/>
    <cellStyle name="40% — akcent 1" xfId="34210" builtinId="31" hidden="1"/>
    <cellStyle name="40% — akcent 1" xfId="34250" builtinId="31" hidden="1"/>
    <cellStyle name="40% — akcent 1" xfId="34289" builtinId="31" hidden="1"/>
    <cellStyle name="40% — akcent 1" xfId="34330" builtinId="31" hidden="1"/>
    <cellStyle name="40% — akcent 1" xfId="34369" builtinId="31" hidden="1"/>
    <cellStyle name="40% — akcent 1" xfId="34408" builtinId="31" hidden="1"/>
    <cellStyle name="40% — akcent 1" xfId="34447" builtinId="31" hidden="1"/>
    <cellStyle name="40% — akcent 1" xfId="34487" builtinId="31" hidden="1"/>
    <cellStyle name="40% — akcent 1" xfId="34527" builtinId="31" hidden="1"/>
    <cellStyle name="40% — akcent 1" xfId="34566" builtinId="31" hidden="1"/>
    <cellStyle name="40% — akcent 1" xfId="34606" builtinId="31" hidden="1"/>
    <cellStyle name="40% — akcent 1" xfId="34645" builtinId="31" hidden="1"/>
    <cellStyle name="40% — akcent 1" xfId="34685" builtinId="31" hidden="1"/>
    <cellStyle name="40% — akcent 1" xfId="34724" builtinId="31" hidden="1"/>
    <cellStyle name="40% — akcent 1" xfId="34763" builtinId="31" hidden="1"/>
    <cellStyle name="40% — akcent 1" xfId="28988" builtinId="31" hidden="1"/>
    <cellStyle name="40% — akcent 1" xfId="34804" builtinId="31" hidden="1"/>
    <cellStyle name="40% — akcent 1" xfId="34845" builtinId="31" hidden="1"/>
    <cellStyle name="40% — akcent 1" xfId="34884" builtinId="31" hidden="1"/>
    <cellStyle name="40% — akcent 1" xfId="34923" builtinId="31" hidden="1"/>
    <cellStyle name="40% — akcent 1" xfId="34962" builtinId="31" hidden="1"/>
    <cellStyle name="40% — akcent 1" xfId="35002" builtinId="31" hidden="1"/>
    <cellStyle name="40% — akcent 1" xfId="35041" builtinId="31" hidden="1"/>
    <cellStyle name="40% — akcent 1" xfId="35082" builtinId="31" hidden="1"/>
    <cellStyle name="40% — akcent 1" xfId="35121" builtinId="31" hidden="1"/>
    <cellStyle name="40% — akcent 1" xfId="35160" builtinId="31" hidden="1"/>
    <cellStyle name="40% — akcent 1" xfId="35199" builtinId="31" hidden="1"/>
    <cellStyle name="40% — akcent 1" xfId="35239" builtinId="31" hidden="1"/>
    <cellStyle name="40% — akcent 1" xfId="35279" builtinId="31" hidden="1"/>
    <cellStyle name="40% — akcent 1" xfId="35318" builtinId="31" hidden="1"/>
    <cellStyle name="40% — akcent 1" xfId="35358" builtinId="31" hidden="1"/>
    <cellStyle name="40% — akcent 1" xfId="35397" builtinId="31" hidden="1"/>
    <cellStyle name="40% — akcent 1" xfId="35437" builtinId="31" hidden="1"/>
    <cellStyle name="40% — akcent 1" xfId="35476" builtinId="31" hidden="1"/>
    <cellStyle name="40% — akcent 1" xfId="35515" builtinId="31" hidden="1"/>
    <cellStyle name="40% — akcent 1" xfId="35554" builtinId="31" hidden="1"/>
    <cellStyle name="40% — akcent 1" xfId="35713" builtinId="31" hidden="1"/>
    <cellStyle name="40% — akcent 1" xfId="35754" builtinId="31" hidden="1"/>
    <cellStyle name="40% — akcent 1" xfId="35793" builtinId="31" hidden="1"/>
    <cellStyle name="40% — akcent 1" xfId="35832" builtinId="31" hidden="1"/>
    <cellStyle name="40% — akcent 1" xfId="35871" builtinId="31" hidden="1"/>
    <cellStyle name="40% — akcent 1" xfId="35911" builtinId="31" hidden="1"/>
    <cellStyle name="40% — akcent 1" xfId="35950" builtinId="31" hidden="1"/>
    <cellStyle name="40% — akcent 1" xfId="35991" builtinId="31" hidden="1"/>
    <cellStyle name="40% — akcent 1" xfId="36030" builtinId="31" hidden="1"/>
    <cellStyle name="40% — akcent 1" xfId="36069" builtinId="31" hidden="1"/>
    <cellStyle name="40% — akcent 1" xfId="36108" builtinId="31" hidden="1"/>
    <cellStyle name="40% — akcent 1" xfId="36148" builtinId="31" hidden="1"/>
    <cellStyle name="40% — akcent 1" xfId="36188" builtinId="31" hidden="1"/>
    <cellStyle name="40% — akcent 1" xfId="36227" builtinId="31" hidden="1"/>
    <cellStyle name="40% — akcent 1" xfId="36267" builtinId="31" hidden="1"/>
    <cellStyle name="40% — akcent 1" xfId="36307" builtinId="31" hidden="1"/>
    <cellStyle name="40% — akcent 1" xfId="36347" builtinId="31" hidden="1"/>
    <cellStyle name="40% — akcent 1" xfId="36386" builtinId="31" hidden="1"/>
    <cellStyle name="40% — akcent 1" xfId="36425" builtinId="31" hidden="1"/>
    <cellStyle name="40% — akcent 1" xfId="35679" builtinId="31" hidden="1"/>
    <cellStyle name="40% — akcent 1" xfId="36458" builtinId="31" hidden="1"/>
    <cellStyle name="40% — akcent 1" xfId="36499" builtinId="31" hidden="1"/>
    <cellStyle name="40% — akcent 1" xfId="36538" builtinId="31" hidden="1"/>
    <cellStyle name="40% — akcent 1" xfId="36577" builtinId="31" hidden="1"/>
    <cellStyle name="40% — akcent 1" xfId="36616" builtinId="31" hidden="1"/>
    <cellStyle name="40% — akcent 1" xfId="36656" builtinId="31" hidden="1"/>
    <cellStyle name="40% — akcent 1" xfId="36695" builtinId="31" hidden="1"/>
    <cellStyle name="40% — akcent 1" xfId="36736" builtinId="31" hidden="1"/>
    <cellStyle name="40% — akcent 1" xfId="36775" builtinId="31" hidden="1"/>
    <cellStyle name="40% — akcent 1" xfId="36814" builtinId="31" hidden="1"/>
    <cellStyle name="40% — akcent 1" xfId="36853" builtinId="31" hidden="1"/>
    <cellStyle name="40% — akcent 1" xfId="36893" builtinId="31" hidden="1"/>
    <cellStyle name="40% — akcent 1" xfId="36933" builtinId="31" hidden="1"/>
    <cellStyle name="40% — akcent 1" xfId="36972" builtinId="31" hidden="1"/>
    <cellStyle name="40% — akcent 1" xfId="37012" builtinId="31" hidden="1"/>
    <cellStyle name="40% — akcent 1" xfId="37051" builtinId="31" hidden="1"/>
    <cellStyle name="40% — akcent 1" xfId="37091" builtinId="31" hidden="1"/>
    <cellStyle name="40% — akcent 1" xfId="37130" builtinId="31" hidden="1"/>
    <cellStyle name="40% — akcent 1" xfId="37169" builtinId="31" hidden="1"/>
    <cellStyle name="40% — akcent 1" xfId="35608" builtinId="31" hidden="1"/>
    <cellStyle name="40% — akcent 1" xfId="35645" builtinId="31" hidden="1"/>
    <cellStyle name="40% — akcent 1" xfId="37215" builtinId="31" hidden="1"/>
    <cellStyle name="40% — akcent 1" xfId="37254" builtinId="31" hidden="1"/>
    <cellStyle name="40% — akcent 1" xfId="37293" builtinId="31" hidden="1"/>
    <cellStyle name="40% — akcent 1" xfId="37332" builtinId="31" hidden="1"/>
    <cellStyle name="40% — akcent 1" xfId="37372" builtinId="31" hidden="1"/>
    <cellStyle name="40% — akcent 1" xfId="37411" builtinId="31" hidden="1"/>
    <cellStyle name="40% — akcent 1" xfId="37452" builtinId="31" hidden="1"/>
    <cellStyle name="40% — akcent 1" xfId="37491" builtinId="31" hidden="1"/>
    <cellStyle name="40% — akcent 1" xfId="37530" builtinId="31" hidden="1"/>
    <cellStyle name="40% — akcent 1" xfId="37569" builtinId="31" hidden="1"/>
    <cellStyle name="40% — akcent 1" xfId="37609" builtinId="31" hidden="1"/>
    <cellStyle name="40% — akcent 1" xfId="37649" builtinId="31" hidden="1"/>
    <cellStyle name="40% — akcent 1" xfId="37688" builtinId="31" hidden="1"/>
    <cellStyle name="40% — akcent 1" xfId="37728" builtinId="31" hidden="1"/>
    <cellStyle name="40% — akcent 1" xfId="37767" builtinId="31" hidden="1"/>
    <cellStyle name="40% — akcent 1" xfId="37807" builtinId="31" hidden="1"/>
    <cellStyle name="40% — akcent 1" xfId="37846" builtinId="31" hidden="1"/>
    <cellStyle name="40% — akcent 1" xfId="37885" builtinId="31" hidden="1"/>
    <cellStyle name="40% — akcent 1" xfId="37924" builtinId="31" hidden="1"/>
    <cellStyle name="40% — akcent 1" xfId="37964" builtinId="31" hidden="1"/>
    <cellStyle name="40% — akcent 1" xfId="38005" builtinId="31" hidden="1"/>
    <cellStyle name="40% — akcent 1" xfId="38044" builtinId="31" hidden="1"/>
    <cellStyle name="40% — akcent 1" xfId="38083" builtinId="31" hidden="1"/>
    <cellStyle name="40% — akcent 1" xfId="38122" builtinId="31" hidden="1"/>
    <cellStyle name="40% — akcent 1" xfId="38162" builtinId="31" hidden="1"/>
    <cellStyle name="40% — akcent 1" xfId="38201" builtinId="31" hidden="1"/>
    <cellStyle name="40% — akcent 1" xfId="38242" builtinId="31" hidden="1"/>
    <cellStyle name="40% — akcent 1" xfId="38281" builtinId="31" hidden="1"/>
    <cellStyle name="40% — akcent 1" xfId="38320" builtinId="31" hidden="1"/>
    <cellStyle name="40% — akcent 1" xfId="38359" builtinId="31" hidden="1"/>
    <cellStyle name="40% — akcent 1" xfId="38399" builtinId="31" hidden="1"/>
    <cellStyle name="40% — akcent 1" xfId="38439" builtinId="31" hidden="1"/>
    <cellStyle name="40% — akcent 1" xfId="38478" builtinId="31" hidden="1"/>
    <cellStyle name="40% — akcent 1" xfId="38518" builtinId="31" hidden="1"/>
    <cellStyle name="40% — akcent 1" xfId="38557" builtinId="31" hidden="1"/>
    <cellStyle name="40% — akcent 1" xfId="38597" builtinId="31" hidden="1"/>
    <cellStyle name="40% — akcent 1" xfId="38636" builtinId="31" hidden="1"/>
    <cellStyle name="40% — akcent 1" xfId="38675" builtinId="31" hidden="1"/>
    <cellStyle name="40% — akcent 1" xfId="38714" builtinId="31" hidden="1"/>
    <cellStyle name="40% — akcent 1" xfId="38873" builtinId="31" hidden="1"/>
    <cellStyle name="40% — akcent 1" xfId="38914" builtinId="31" hidden="1"/>
    <cellStyle name="40% — akcent 1" xfId="38953" builtinId="31" hidden="1"/>
    <cellStyle name="40% — akcent 1" xfId="38992" builtinId="31" hidden="1"/>
    <cellStyle name="40% — akcent 1" xfId="39031" builtinId="31" hidden="1"/>
    <cellStyle name="40% — akcent 1" xfId="39071" builtinId="31" hidden="1"/>
    <cellStyle name="40% — akcent 1" xfId="39110" builtinId="31" hidden="1"/>
    <cellStyle name="40% — akcent 1" xfId="39151" builtinId="31" hidden="1"/>
    <cellStyle name="40% — akcent 1" xfId="39190" builtinId="31" hidden="1"/>
    <cellStyle name="40% — akcent 1" xfId="39229" builtinId="31" hidden="1"/>
    <cellStyle name="40% — akcent 1" xfId="39268" builtinId="31" hidden="1"/>
    <cellStyle name="40% — akcent 1" xfId="39308" builtinId="31" hidden="1"/>
    <cellStyle name="40% — akcent 1" xfId="39348" builtinId="31" hidden="1"/>
    <cellStyle name="40% — akcent 1" xfId="39387" builtinId="31" hidden="1"/>
    <cellStyle name="40% — akcent 1" xfId="39427" builtinId="31" hidden="1"/>
    <cellStyle name="40% — akcent 1" xfId="39467" builtinId="31" hidden="1"/>
    <cellStyle name="40% — akcent 1" xfId="39507" builtinId="31" hidden="1"/>
    <cellStyle name="40% — akcent 1" xfId="39546" builtinId="31" hidden="1"/>
    <cellStyle name="40% — akcent 1" xfId="39585" builtinId="31" hidden="1"/>
    <cellStyle name="40% — akcent 1" xfId="38839" builtinId="31" hidden="1"/>
    <cellStyle name="40% — akcent 1" xfId="39618" builtinId="31" hidden="1"/>
    <cellStyle name="40% — akcent 1" xfId="39659" builtinId="31" hidden="1"/>
    <cellStyle name="40% — akcent 1" xfId="39698" builtinId="31" hidden="1"/>
    <cellStyle name="40% — akcent 1" xfId="39737" builtinId="31" hidden="1"/>
    <cellStyle name="40% — akcent 1" xfId="39776" builtinId="31" hidden="1"/>
    <cellStyle name="40% — akcent 1" xfId="39816" builtinId="31" hidden="1"/>
    <cellStyle name="40% — akcent 1" xfId="39855" builtinId="31" hidden="1"/>
    <cellStyle name="40% — akcent 1" xfId="39896" builtinId="31" hidden="1"/>
    <cellStyle name="40% — akcent 1" xfId="39935" builtinId="31" hidden="1"/>
    <cellStyle name="40% — akcent 1" xfId="39974" builtinId="31" hidden="1"/>
    <cellStyle name="40% — akcent 1" xfId="40013" builtinId="31" hidden="1"/>
    <cellStyle name="40% — akcent 1" xfId="40053" builtinId="31" hidden="1"/>
    <cellStyle name="40% — akcent 1" xfId="40093" builtinId="31" hidden="1"/>
    <cellStyle name="40% — akcent 1" xfId="40132" builtinId="31" hidden="1"/>
    <cellStyle name="40% — akcent 1" xfId="40172" builtinId="31" hidden="1"/>
    <cellStyle name="40% — akcent 1" xfId="40211" builtinId="31" hidden="1"/>
    <cellStyle name="40% — akcent 1" xfId="40251" builtinId="31" hidden="1"/>
    <cellStyle name="40% — akcent 1" xfId="40290" builtinId="31" hidden="1"/>
    <cellStyle name="40% — akcent 1" xfId="40329" builtinId="31" hidden="1"/>
    <cellStyle name="40% — akcent 1" xfId="38768" builtinId="31" hidden="1"/>
    <cellStyle name="40% — akcent 1" xfId="38805" builtinId="31" hidden="1"/>
    <cellStyle name="40% — akcent 1" xfId="40375" builtinId="31" hidden="1"/>
    <cellStyle name="40% — akcent 1" xfId="40414" builtinId="31" hidden="1"/>
    <cellStyle name="40% — akcent 1" xfId="40453" builtinId="31" hidden="1"/>
    <cellStyle name="40% — akcent 1" xfId="40492" builtinId="31" hidden="1"/>
    <cellStyle name="40% — akcent 1" xfId="40532" builtinId="31" hidden="1"/>
    <cellStyle name="40% — akcent 1" xfId="40571" builtinId="31" hidden="1"/>
    <cellStyle name="40% — akcent 1" xfId="40612" builtinId="31" hidden="1"/>
    <cellStyle name="40% — akcent 1" xfId="40651" builtinId="31" hidden="1"/>
    <cellStyle name="40% — akcent 1" xfId="40690" builtinId="31" hidden="1"/>
    <cellStyle name="40% — akcent 1" xfId="40729" builtinId="31" hidden="1"/>
    <cellStyle name="40% — akcent 1" xfId="40769" builtinId="31" hidden="1"/>
    <cellStyle name="40% — akcent 1" xfId="40809" builtinId="31" hidden="1"/>
    <cellStyle name="40% — akcent 1" xfId="40848" builtinId="31" hidden="1"/>
    <cellStyle name="40% — akcent 1" xfId="40888" builtinId="31" hidden="1"/>
    <cellStyle name="40% — akcent 1" xfId="40927" builtinId="31" hidden="1"/>
    <cellStyle name="40% — akcent 1" xfId="40967" builtinId="31" hidden="1"/>
    <cellStyle name="40% — akcent 1" xfId="41006" builtinId="31" hidden="1"/>
    <cellStyle name="40% — akcent 1" xfId="41045" builtinId="31" hidden="1"/>
    <cellStyle name="40% — akcent 1" xfId="41105" builtinId="31" hidden="1"/>
    <cellStyle name="40% — akcent 1" xfId="41163" builtinId="31" hidden="1"/>
    <cellStyle name="40% — akcent 1" xfId="41204" builtinId="31" hidden="1"/>
    <cellStyle name="40% — akcent 1" xfId="41243" builtinId="31" hidden="1"/>
    <cellStyle name="40% — akcent 1" xfId="41282" builtinId="31" hidden="1"/>
    <cellStyle name="40% — akcent 1" xfId="41321" builtinId="31" hidden="1"/>
    <cellStyle name="40% — akcent 1" xfId="41361" builtinId="31" hidden="1"/>
    <cellStyle name="40% — akcent 1" xfId="41400" builtinId="31" hidden="1"/>
    <cellStyle name="40% — akcent 1" xfId="41441" builtinId="31" hidden="1"/>
    <cellStyle name="40% — akcent 1" xfId="41480" builtinId="31" hidden="1"/>
    <cellStyle name="40% — akcent 1" xfId="41519" builtinId="31" hidden="1"/>
    <cellStyle name="40% — akcent 1" xfId="41558" builtinId="31" hidden="1"/>
    <cellStyle name="40% — akcent 1" xfId="41598" builtinId="31" hidden="1"/>
    <cellStyle name="40% — akcent 1" xfId="41638" builtinId="31" hidden="1"/>
    <cellStyle name="40% — akcent 1" xfId="41677" builtinId="31" hidden="1"/>
    <cellStyle name="40% — akcent 1" xfId="41717" builtinId="31" hidden="1"/>
    <cellStyle name="40% — akcent 1" xfId="41756" builtinId="31" hidden="1"/>
    <cellStyle name="40% — akcent 1" xfId="41796" builtinId="31" hidden="1"/>
    <cellStyle name="40% — akcent 1" xfId="41835" builtinId="31" hidden="1"/>
    <cellStyle name="40% — akcent 1" xfId="41874" builtinId="31" hidden="1"/>
    <cellStyle name="40% — akcent 1" xfId="41078" builtinId="31" hidden="1"/>
    <cellStyle name="40% — akcent 1" xfId="41914" builtinId="31" hidden="1"/>
    <cellStyle name="40% — akcent 1" xfId="41955" builtinId="31" hidden="1"/>
    <cellStyle name="40% — akcent 1" xfId="41994" builtinId="31" hidden="1"/>
    <cellStyle name="40% — akcent 1" xfId="42033" builtinId="31" hidden="1"/>
    <cellStyle name="40% — akcent 1" xfId="42072" builtinId="31" hidden="1"/>
    <cellStyle name="40% — akcent 1" xfId="42112" builtinId="31" hidden="1"/>
    <cellStyle name="40% — akcent 1" xfId="42151" builtinId="31" hidden="1"/>
    <cellStyle name="40% — akcent 1" xfId="42192" builtinId="31" hidden="1"/>
    <cellStyle name="40% — akcent 1" xfId="42231" builtinId="31" hidden="1"/>
    <cellStyle name="40% — akcent 1" xfId="42270" builtinId="31" hidden="1"/>
    <cellStyle name="40% — akcent 1" xfId="42309" builtinId="31" hidden="1"/>
    <cellStyle name="40% — akcent 1" xfId="42349" builtinId="31" hidden="1"/>
    <cellStyle name="40% — akcent 1" xfId="42389" builtinId="31" hidden="1"/>
    <cellStyle name="40% — akcent 1" xfId="42428" builtinId="31" hidden="1"/>
    <cellStyle name="40% — akcent 1" xfId="42468" builtinId="31" hidden="1"/>
    <cellStyle name="40% — akcent 1" xfId="42507" builtinId="31" hidden="1"/>
    <cellStyle name="40% — akcent 1" xfId="42547" builtinId="31" hidden="1"/>
    <cellStyle name="40% — akcent 1" xfId="42586" builtinId="31" hidden="1"/>
    <cellStyle name="40% — akcent 1" xfId="42625" builtinId="31" hidden="1"/>
    <cellStyle name="40% — akcent 1" xfId="42689" builtinId="31" hidden="1"/>
    <cellStyle name="40% — akcent 1" xfId="42743" builtinId="31" hidden="1"/>
    <cellStyle name="40% — akcent 1" xfId="42784" builtinId="31" hidden="1"/>
    <cellStyle name="40% — akcent 1" xfId="42823" builtinId="31" hidden="1"/>
    <cellStyle name="40% — akcent 1" xfId="42862" builtinId="31" hidden="1"/>
    <cellStyle name="40% — akcent 1" xfId="42901" builtinId="31" hidden="1"/>
    <cellStyle name="40% — akcent 1" xfId="42941" builtinId="31" hidden="1"/>
    <cellStyle name="40% — akcent 1" xfId="42980" builtinId="31" hidden="1"/>
    <cellStyle name="40% — akcent 1" xfId="43021" builtinId="31" hidden="1"/>
    <cellStyle name="40% — akcent 1" xfId="43060" builtinId="31" hidden="1"/>
    <cellStyle name="40% — akcent 1" xfId="43099" builtinId="31" hidden="1"/>
    <cellStyle name="40% — akcent 1" xfId="43138" builtinId="31" hidden="1"/>
    <cellStyle name="40% — akcent 1" xfId="43178" builtinId="31" hidden="1"/>
    <cellStyle name="40% — akcent 1" xfId="43218" builtinId="31" hidden="1"/>
    <cellStyle name="40% — akcent 1" xfId="43257" builtinId="31" hidden="1"/>
    <cellStyle name="40% — akcent 1" xfId="43297" builtinId="31" hidden="1"/>
    <cellStyle name="40% — akcent 1" xfId="43336" builtinId="31" hidden="1"/>
    <cellStyle name="40% — akcent 1" xfId="43376" builtinId="31" hidden="1"/>
    <cellStyle name="40% — akcent 1" xfId="43415" builtinId="31" hidden="1"/>
    <cellStyle name="40% — akcent 1" xfId="43454" builtinId="31" hidden="1"/>
    <cellStyle name="40% — akcent 1" xfId="42668" builtinId="31" hidden="1"/>
    <cellStyle name="40% — akcent 1" xfId="43494" builtinId="31" hidden="1"/>
    <cellStyle name="40% — akcent 1" xfId="43535" builtinId="31" hidden="1"/>
    <cellStyle name="40% — akcent 1" xfId="43574" builtinId="31" hidden="1"/>
    <cellStyle name="40% — akcent 1" xfId="43613" builtinId="31" hidden="1"/>
    <cellStyle name="40% — akcent 1" xfId="43652" builtinId="31" hidden="1"/>
    <cellStyle name="40% — akcent 1" xfId="43692" builtinId="31" hidden="1"/>
    <cellStyle name="40% — akcent 1" xfId="43731" builtinId="31" hidden="1"/>
    <cellStyle name="40% — akcent 1" xfId="43772" builtinId="31" hidden="1"/>
    <cellStyle name="40% — akcent 1" xfId="43811" builtinId="31" hidden="1"/>
    <cellStyle name="40% — akcent 1" xfId="43850" builtinId="31" hidden="1"/>
    <cellStyle name="40% — akcent 1" xfId="43889" builtinId="31" hidden="1"/>
    <cellStyle name="40% — akcent 1" xfId="43929" builtinId="31" hidden="1"/>
    <cellStyle name="40% — akcent 1" xfId="43969" builtinId="31" hidden="1"/>
    <cellStyle name="40% — akcent 1" xfId="44008" builtinId="31" hidden="1"/>
    <cellStyle name="40% — akcent 1" xfId="44048" builtinId="31" hidden="1"/>
    <cellStyle name="40% — akcent 1" xfId="44087" builtinId="31" hidden="1"/>
    <cellStyle name="40% — akcent 1" xfId="44127" builtinId="31" hidden="1"/>
    <cellStyle name="40% — akcent 1" xfId="44166" builtinId="31" hidden="1"/>
    <cellStyle name="40% — akcent 1" xfId="44205" builtinId="31" hidden="1"/>
    <cellStyle name="40% — akcent 1" xfId="44269" builtinId="31" hidden="1"/>
    <cellStyle name="40% — akcent 1" xfId="44323" builtinId="31" hidden="1"/>
    <cellStyle name="40% — akcent 1" xfId="44364" builtinId="31" hidden="1"/>
    <cellStyle name="40% — akcent 1" xfId="44403" builtinId="31" hidden="1"/>
    <cellStyle name="40% — akcent 1" xfId="44442" builtinId="31" hidden="1"/>
    <cellStyle name="40% — akcent 1" xfId="44481" builtinId="31" hidden="1"/>
    <cellStyle name="40% — akcent 1" xfId="44521" builtinId="31" hidden="1"/>
    <cellStyle name="40% — akcent 1" xfId="44560" builtinId="31" hidden="1"/>
    <cellStyle name="40% — akcent 1" xfId="44601" builtinId="31" hidden="1"/>
    <cellStyle name="40% — akcent 1" xfId="44640" builtinId="31" hidden="1"/>
    <cellStyle name="40% — akcent 1" xfId="44679" builtinId="31" hidden="1"/>
    <cellStyle name="40% — akcent 1" xfId="44718" builtinId="31" hidden="1"/>
    <cellStyle name="40% — akcent 1" xfId="44758" builtinId="31" hidden="1"/>
    <cellStyle name="40% — akcent 1" xfId="44798" builtinId="31" hidden="1"/>
    <cellStyle name="40% — akcent 1" xfId="44837" builtinId="31" hidden="1"/>
    <cellStyle name="40% — akcent 1" xfId="44877" builtinId="31" hidden="1"/>
    <cellStyle name="40% — akcent 1" xfId="44916" builtinId="31" hidden="1"/>
    <cellStyle name="40% — akcent 1" xfId="44956" builtinId="31" hidden="1"/>
    <cellStyle name="40% — akcent 1" xfId="44995" builtinId="31" hidden="1"/>
    <cellStyle name="40% — akcent 1" xfId="45034" builtinId="31" hidden="1"/>
    <cellStyle name="40% — akcent 1" xfId="44250" builtinId="31" hidden="1"/>
    <cellStyle name="40% — akcent 1" xfId="45074" builtinId="31" hidden="1"/>
    <cellStyle name="40% — akcent 1" xfId="45115" builtinId="31" hidden="1"/>
    <cellStyle name="40% — akcent 1" xfId="45154" builtinId="31" hidden="1"/>
    <cellStyle name="40% — akcent 1" xfId="45193" builtinId="31" hidden="1"/>
    <cellStyle name="40% — akcent 1" xfId="45232" builtinId="31" hidden="1"/>
    <cellStyle name="40% — akcent 1" xfId="45272" builtinId="31" hidden="1"/>
    <cellStyle name="40% — akcent 1" xfId="45311" builtinId="31" hidden="1"/>
    <cellStyle name="40% — akcent 1" xfId="45352" builtinId="31" hidden="1"/>
    <cellStyle name="40% — akcent 1" xfId="45391" builtinId="31" hidden="1"/>
    <cellStyle name="40% — akcent 1" xfId="45430" builtinId="31" hidden="1"/>
    <cellStyle name="40% — akcent 1" xfId="45469" builtinId="31" hidden="1"/>
    <cellStyle name="40% — akcent 1" xfId="45509" builtinId="31" hidden="1"/>
    <cellStyle name="40% — akcent 1" xfId="45549" builtinId="31" hidden="1"/>
    <cellStyle name="40% — akcent 1" xfId="45588" builtinId="31" hidden="1"/>
    <cellStyle name="40% — akcent 1" xfId="45628" builtinId="31" hidden="1"/>
    <cellStyle name="40% — akcent 1" xfId="45667" builtinId="31" hidden="1"/>
    <cellStyle name="40% — akcent 1" xfId="45707" builtinId="31" hidden="1"/>
    <cellStyle name="40% — akcent 1" xfId="45746" builtinId="31" hidden="1"/>
    <cellStyle name="40% — akcent 1" xfId="45785" builtinId="31" hidden="1"/>
    <cellStyle name="40% — akcent 2" xfId="89" builtinId="35" hidden="1"/>
    <cellStyle name="40% — akcent 2" xfId="128" builtinId="35" hidden="1"/>
    <cellStyle name="40% — akcent 2" xfId="167" builtinId="35" hidden="1"/>
    <cellStyle name="40% — akcent 2" xfId="206" builtinId="35" hidden="1"/>
    <cellStyle name="40% — akcent 2" xfId="246" builtinId="35" hidden="1"/>
    <cellStyle name="40% — akcent 2" xfId="285" builtinId="35" hidden="1"/>
    <cellStyle name="40% — akcent 2" xfId="326" builtinId="35" hidden="1"/>
    <cellStyle name="40% — akcent 2" xfId="365" builtinId="35" hidden="1"/>
    <cellStyle name="40% — akcent 2" xfId="404" builtinId="35" hidden="1"/>
    <cellStyle name="40% — akcent 2" xfId="443" builtinId="35" hidden="1"/>
    <cellStyle name="40% — akcent 2" xfId="483" builtinId="35" hidden="1"/>
    <cellStyle name="40% — akcent 2" xfId="523" builtinId="35" hidden="1"/>
    <cellStyle name="40% — akcent 2" xfId="562" builtinId="35" hidden="1"/>
    <cellStyle name="40% — akcent 2" xfId="602" builtinId="35" hidden="1"/>
    <cellStyle name="40% — akcent 2" xfId="641" builtinId="35" hidden="1"/>
    <cellStyle name="40% — akcent 2" xfId="681" builtinId="35" hidden="1"/>
    <cellStyle name="40% — akcent 2" xfId="720" builtinId="35" hidden="1"/>
    <cellStyle name="40% — akcent 2" xfId="759" builtinId="35" hidden="1"/>
    <cellStyle name="40% — akcent 2" xfId="798" builtinId="35" hidden="1"/>
    <cellStyle name="40% — akcent 2" xfId="957" builtinId="35" hidden="1"/>
    <cellStyle name="40% — akcent 2" xfId="998" builtinId="35" hidden="1"/>
    <cellStyle name="40% — akcent 2" xfId="1037" builtinId="35" hidden="1"/>
    <cellStyle name="40% — akcent 2" xfId="1076" builtinId="35" hidden="1"/>
    <cellStyle name="40% — akcent 2" xfId="1115" builtinId="35" hidden="1"/>
    <cellStyle name="40% — akcent 2" xfId="1155" builtinId="35" hidden="1"/>
    <cellStyle name="40% — akcent 2" xfId="1194" builtinId="35" hidden="1"/>
    <cellStyle name="40% — akcent 2" xfId="1235" builtinId="35" hidden="1"/>
    <cellStyle name="40% — akcent 2" xfId="1274" builtinId="35" hidden="1"/>
    <cellStyle name="40% — akcent 2" xfId="1313" builtinId="35" hidden="1"/>
    <cellStyle name="40% — akcent 2" xfId="1352" builtinId="35" hidden="1"/>
    <cellStyle name="40% — akcent 2" xfId="1392" builtinId="35" hidden="1"/>
    <cellStyle name="40% — akcent 2" xfId="1432" builtinId="35" hidden="1"/>
    <cellStyle name="40% — akcent 2" xfId="1471" builtinId="35" hidden="1"/>
    <cellStyle name="40% — akcent 2" xfId="1511" builtinId="35" hidden="1"/>
    <cellStyle name="40% — akcent 2" xfId="1551" builtinId="35" hidden="1"/>
    <cellStyle name="40% — akcent 2" xfId="1591" builtinId="35" hidden="1"/>
    <cellStyle name="40% — akcent 2" xfId="1630" builtinId="35" hidden="1"/>
    <cellStyle name="40% — akcent 2" xfId="1669" builtinId="35" hidden="1"/>
    <cellStyle name="40% — akcent 2" xfId="916" builtinId="35" hidden="1"/>
    <cellStyle name="40% — akcent 2" xfId="1702" builtinId="35" hidden="1"/>
    <cellStyle name="40% — akcent 2" xfId="1743" builtinId="35" hidden="1"/>
    <cellStyle name="40% — akcent 2" xfId="1782" builtinId="35" hidden="1"/>
    <cellStyle name="40% — akcent 2" xfId="1821" builtinId="35" hidden="1"/>
    <cellStyle name="40% — akcent 2" xfId="1860" builtinId="35" hidden="1"/>
    <cellStyle name="40% — akcent 2" xfId="1900" builtinId="35" hidden="1"/>
    <cellStyle name="40% — akcent 2" xfId="1939" builtinId="35" hidden="1"/>
    <cellStyle name="40% — akcent 2" xfId="1980" builtinId="35" hidden="1"/>
    <cellStyle name="40% — akcent 2" xfId="2019" builtinId="35" hidden="1"/>
    <cellStyle name="40% — akcent 2" xfId="2058" builtinId="35" hidden="1"/>
    <cellStyle name="40% — akcent 2" xfId="2097" builtinId="35" hidden="1"/>
    <cellStyle name="40% — akcent 2" xfId="2137" builtinId="35" hidden="1"/>
    <cellStyle name="40% — akcent 2" xfId="2177" builtinId="35" hidden="1"/>
    <cellStyle name="40% — akcent 2" xfId="2216" builtinId="35" hidden="1"/>
    <cellStyle name="40% — akcent 2" xfId="2256" builtinId="35" hidden="1"/>
    <cellStyle name="40% — akcent 2" xfId="2295" builtinId="35" hidden="1"/>
    <cellStyle name="40% — akcent 2" xfId="2335" builtinId="35" hidden="1"/>
    <cellStyle name="40% — akcent 2" xfId="2374" builtinId="35" hidden="1"/>
    <cellStyle name="40% — akcent 2" xfId="2413" builtinId="35" hidden="1"/>
    <cellStyle name="40% — akcent 2" xfId="851" builtinId="35" hidden="1"/>
    <cellStyle name="40% — akcent 2" xfId="889" builtinId="35" hidden="1"/>
    <cellStyle name="40% — akcent 2" xfId="2459" builtinId="35" hidden="1"/>
    <cellStyle name="40% — akcent 2" xfId="2498" builtinId="35" hidden="1"/>
    <cellStyle name="40% — akcent 2" xfId="2537" builtinId="35" hidden="1"/>
    <cellStyle name="40% — akcent 2" xfId="2576" builtinId="35" hidden="1"/>
    <cellStyle name="40% — akcent 2" xfId="2616" builtinId="35" hidden="1"/>
    <cellStyle name="40% — akcent 2" xfId="2655" builtinId="35" hidden="1"/>
    <cellStyle name="40% — akcent 2" xfId="2696" builtinId="35" hidden="1"/>
    <cellStyle name="40% — akcent 2" xfId="2735" builtinId="35" hidden="1"/>
    <cellStyle name="40% — akcent 2" xfId="2774" builtinId="35" hidden="1"/>
    <cellStyle name="40% — akcent 2" xfId="2813" builtinId="35" hidden="1"/>
    <cellStyle name="40% — akcent 2" xfId="2853" builtinId="35" hidden="1"/>
    <cellStyle name="40% — akcent 2" xfId="2893" builtinId="35" hidden="1"/>
    <cellStyle name="40% — akcent 2" xfId="2932" builtinId="35" hidden="1"/>
    <cellStyle name="40% — akcent 2" xfId="2972" builtinId="35" hidden="1"/>
    <cellStyle name="40% — akcent 2" xfId="3011" builtinId="35" hidden="1"/>
    <cellStyle name="40% — akcent 2" xfId="3051" builtinId="35" hidden="1"/>
    <cellStyle name="40% — akcent 2" xfId="3090" builtinId="35" hidden="1"/>
    <cellStyle name="40% — akcent 2" xfId="3129" builtinId="35" hidden="1"/>
    <cellStyle name="40% — akcent 2" xfId="3168" builtinId="35" hidden="1"/>
    <cellStyle name="40% — akcent 2" xfId="3361" builtinId="35" hidden="1"/>
    <cellStyle name="40% — akcent 2" xfId="3406" builtinId="35" hidden="1"/>
    <cellStyle name="40% — akcent 2" xfId="3445" builtinId="35" hidden="1"/>
    <cellStyle name="40% — akcent 2" xfId="3484" builtinId="35" hidden="1"/>
    <cellStyle name="40% — akcent 2" xfId="3523" builtinId="35" hidden="1"/>
    <cellStyle name="40% — akcent 2" xfId="3563" builtinId="35" hidden="1"/>
    <cellStyle name="40% — akcent 2" xfId="3602" builtinId="35" hidden="1"/>
    <cellStyle name="40% — akcent 2" xfId="3643" builtinId="35" hidden="1"/>
    <cellStyle name="40% — akcent 2" xfId="3682" builtinId="35" hidden="1"/>
    <cellStyle name="40% — akcent 2" xfId="3721" builtinId="35" hidden="1"/>
    <cellStyle name="40% — akcent 2" xfId="3760" builtinId="35" hidden="1"/>
    <cellStyle name="40% — akcent 2" xfId="3804" builtinId="35" hidden="1"/>
    <cellStyle name="40% — akcent 2" xfId="3844" builtinId="35" hidden="1"/>
    <cellStyle name="40% — akcent 2" xfId="3883" builtinId="35" hidden="1"/>
    <cellStyle name="40% — akcent 2" xfId="3923" builtinId="35" hidden="1"/>
    <cellStyle name="40% — akcent 2" xfId="3963" builtinId="35" hidden="1"/>
    <cellStyle name="40% — akcent 2" xfId="4003" builtinId="35" hidden="1"/>
    <cellStyle name="40% — akcent 2" xfId="4042" builtinId="35" hidden="1"/>
    <cellStyle name="40% — akcent 2" xfId="4081" builtinId="35" hidden="1"/>
    <cellStyle name="40% — akcent 2" xfId="4138" builtinId="35" hidden="1"/>
    <cellStyle name="40% — akcent 2" xfId="4297" builtinId="35" hidden="1"/>
    <cellStyle name="40% — akcent 2" xfId="4342" builtinId="35" hidden="1"/>
    <cellStyle name="40% — akcent 2" xfId="4381" builtinId="35" hidden="1"/>
    <cellStyle name="40% — akcent 2" xfId="4420" builtinId="35" hidden="1"/>
    <cellStyle name="40% — akcent 2" xfId="4459" builtinId="35" hidden="1"/>
    <cellStyle name="40% — akcent 2" xfId="4499" builtinId="35" hidden="1"/>
    <cellStyle name="40% — akcent 2" xfId="4538" builtinId="35" hidden="1"/>
    <cellStyle name="40% — akcent 2" xfId="4579" builtinId="35" hidden="1"/>
    <cellStyle name="40% — akcent 2" xfId="4618" builtinId="35" hidden="1"/>
    <cellStyle name="40% — akcent 2" xfId="4657" builtinId="35" hidden="1"/>
    <cellStyle name="40% — akcent 2" xfId="4696" builtinId="35" hidden="1"/>
    <cellStyle name="40% — akcent 2" xfId="4740" builtinId="35" hidden="1"/>
    <cellStyle name="40% — akcent 2" xfId="4780" builtinId="35" hidden="1"/>
    <cellStyle name="40% — akcent 2" xfId="4819" builtinId="35" hidden="1"/>
    <cellStyle name="40% — akcent 2" xfId="4859" builtinId="35" hidden="1"/>
    <cellStyle name="40% — akcent 2" xfId="4899" builtinId="35" hidden="1"/>
    <cellStyle name="40% — akcent 2" xfId="4939" builtinId="35" hidden="1"/>
    <cellStyle name="40% — akcent 2" xfId="4978" builtinId="35" hidden="1"/>
    <cellStyle name="40% — akcent 2" xfId="5017" builtinId="35" hidden="1"/>
    <cellStyle name="40% — akcent 2" xfId="4256" builtinId="35" hidden="1"/>
    <cellStyle name="40% — akcent 2" xfId="5050" builtinId="35" hidden="1"/>
    <cellStyle name="40% — akcent 2" xfId="5091" builtinId="35" hidden="1"/>
    <cellStyle name="40% — akcent 2" xfId="5130" builtinId="35" hidden="1"/>
    <cellStyle name="40% — akcent 2" xfId="5169" builtinId="35" hidden="1"/>
    <cellStyle name="40% — akcent 2" xfId="5208" builtinId="35" hidden="1"/>
    <cellStyle name="40% — akcent 2" xfId="5248" builtinId="35" hidden="1"/>
    <cellStyle name="40% — akcent 2" xfId="5287" builtinId="35" hidden="1"/>
    <cellStyle name="40% — akcent 2" xfId="5328" builtinId="35" hidden="1"/>
    <cellStyle name="40% — akcent 2" xfId="5367" builtinId="35" hidden="1"/>
    <cellStyle name="40% — akcent 2" xfId="5406" builtinId="35" hidden="1"/>
    <cellStyle name="40% — akcent 2" xfId="5445" builtinId="35" hidden="1"/>
    <cellStyle name="40% — akcent 2" xfId="5485" builtinId="35" hidden="1"/>
    <cellStyle name="40% — akcent 2" xfId="5525" builtinId="35" hidden="1"/>
    <cellStyle name="40% — akcent 2" xfId="5564" builtinId="35" hidden="1"/>
    <cellStyle name="40% — akcent 2" xfId="5604" builtinId="35" hidden="1"/>
    <cellStyle name="40% — akcent 2" xfId="5643" builtinId="35" hidden="1"/>
    <cellStyle name="40% — akcent 2" xfId="5683" builtinId="35" hidden="1"/>
    <cellStyle name="40% — akcent 2" xfId="5722" builtinId="35" hidden="1"/>
    <cellStyle name="40% — akcent 2" xfId="5761" builtinId="35" hidden="1"/>
    <cellStyle name="40% — akcent 2" xfId="4191" builtinId="35" hidden="1"/>
    <cellStyle name="40% — akcent 2" xfId="4229" builtinId="35" hidden="1"/>
    <cellStyle name="40% — akcent 2" xfId="5807" builtinId="35" hidden="1"/>
    <cellStyle name="40% — akcent 2" xfId="5846" builtinId="35" hidden="1"/>
    <cellStyle name="40% — akcent 2" xfId="5885" builtinId="35" hidden="1"/>
    <cellStyle name="40% — akcent 2" xfId="5924" builtinId="35" hidden="1"/>
    <cellStyle name="40% — akcent 2" xfId="5964" builtinId="35" hidden="1"/>
    <cellStyle name="40% — akcent 2" xfId="6003" builtinId="35" hidden="1"/>
    <cellStyle name="40% — akcent 2" xfId="6044" builtinId="35" hidden="1"/>
    <cellStyle name="40% — akcent 2" xfId="6083" builtinId="35" hidden="1"/>
    <cellStyle name="40% — akcent 2" xfId="6122" builtinId="35" hidden="1"/>
    <cellStyle name="40% — akcent 2" xfId="6161" builtinId="35" hidden="1"/>
    <cellStyle name="40% — akcent 2" xfId="6201" builtinId="35" hidden="1"/>
    <cellStyle name="40% — akcent 2" xfId="6241" builtinId="35" hidden="1"/>
    <cellStyle name="40% — akcent 2" xfId="6280" builtinId="35" hidden="1"/>
    <cellStyle name="40% — akcent 2" xfId="6320" builtinId="35" hidden="1"/>
    <cellStyle name="40% — akcent 2" xfId="6359" builtinId="35" hidden="1"/>
    <cellStyle name="40% — akcent 2" xfId="6399" builtinId="35" hidden="1"/>
    <cellStyle name="40% — akcent 2" xfId="6438" builtinId="35" hidden="1"/>
    <cellStyle name="40% — akcent 2" xfId="6477" builtinId="35" hidden="1"/>
    <cellStyle name="40% — akcent 2" xfId="3320" builtinId="35" hidden="1"/>
    <cellStyle name="40% — akcent 2" xfId="3190" builtinId="35" hidden="1"/>
    <cellStyle name="40% — akcent 2" xfId="6533" builtinId="35" hidden="1"/>
    <cellStyle name="40% — akcent 2" xfId="6572" builtinId="35" hidden="1"/>
    <cellStyle name="40% — akcent 2" xfId="6611" builtinId="35" hidden="1"/>
    <cellStyle name="40% — akcent 2" xfId="6650" builtinId="35" hidden="1"/>
    <cellStyle name="40% — akcent 2" xfId="6690" builtinId="35" hidden="1"/>
    <cellStyle name="40% — akcent 2" xfId="6729" builtinId="35" hidden="1"/>
    <cellStyle name="40% — akcent 2" xfId="6770" builtinId="35" hidden="1"/>
    <cellStyle name="40% — akcent 2" xfId="6809" builtinId="35" hidden="1"/>
    <cellStyle name="40% — akcent 2" xfId="6848" builtinId="35" hidden="1"/>
    <cellStyle name="40% — akcent 2" xfId="6887" builtinId="35" hidden="1"/>
    <cellStyle name="40% — akcent 2" xfId="6929" builtinId="35" hidden="1"/>
    <cellStyle name="40% — akcent 2" xfId="6969" builtinId="35" hidden="1"/>
    <cellStyle name="40% — akcent 2" xfId="7008" builtinId="35" hidden="1"/>
    <cellStyle name="40% — akcent 2" xfId="7048" builtinId="35" hidden="1"/>
    <cellStyle name="40% — akcent 2" xfId="7088" builtinId="35" hidden="1"/>
    <cellStyle name="40% — akcent 2" xfId="7128" builtinId="35" hidden="1"/>
    <cellStyle name="40% — akcent 2" xfId="7167" builtinId="35" hidden="1"/>
    <cellStyle name="40% — akcent 2" xfId="7206" builtinId="35" hidden="1"/>
    <cellStyle name="40% — akcent 2" xfId="7256" builtinId="35" hidden="1"/>
    <cellStyle name="40% — akcent 2" xfId="7415" builtinId="35" hidden="1"/>
    <cellStyle name="40% — akcent 2" xfId="7458" builtinId="35" hidden="1"/>
    <cellStyle name="40% — akcent 2" xfId="7497" builtinId="35" hidden="1"/>
    <cellStyle name="40% — akcent 2" xfId="7536" builtinId="35" hidden="1"/>
    <cellStyle name="40% — akcent 2" xfId="7575" builtinId="35" hidden="1"/>
    <cellStyle name="40% — akcent 2" xfId="7615" builtinId="35" hidden="1"/>
    <cellStyle name="40% — akcent 2" xfId="7654" builtinId="35" hidden="1"/>
    <cellStyle name="40% — akcent 2" xfId="7695" builtinId="35" hidden="1"/>
    <cellStyle name="40% — akcent 2" xfId="7734" builtinId="35" hidden="1"/>
    <cellStyle name="40% — akcent 2" xfId="7773" builtinId="35" hidden="1"/>
    <cellStyle name="40% — akcent 2" xfId="7812" builtinId="35" hidden="1"/>
    <cellStyle name="40% — akcent 2" xfId="7854" builtinId="35" hidden="1"/>
    <cellStyle name="40% — akcent 2" xfId="7894" builtinId="35" hidden="1"/>
    <cellStyle name="40% — akcent 2" xfId="7933" builtinId="35" hidden="1"/>
    <cellStyle name="40% — akcent 2" xfId="7973" builtinId="35" hidden="1"/>
    <cellStyle name="40% — akcent 2" xfId="8013" builtinId="35" hidden="1"/>
    <cellStyle name="40% — akcent 2" xfId="8053" builtinId="35" hidden="1"/>
    <cellStyle name="40% — akcent 2" xfId="8092" builtinId="35" hidden="1"/>
    <cellStyle name="40% — akcent 2" xfId="8131" builtinId="35" hidden="1"/>
    <cellStyle name="40% — akcent 2" xfId="7374" builtinId="35" hidden="1"/>
    <cellStyle name="40% — akcent 2" xfId="8164" builtinId="35" hidden="1"/>
    <cellStyle name="40% — akcent 2" xfId="8205" builtinId="35" hidden="1"/>
    <cellStyle name="40% — akcent 2" xfId="8244" builtinId="35" hidden="1"/>
    <cellStyle name="40% — akcent 2" xfId="8283" builtinId="35" hidden="1"/>
    <cellStyle name="40% — akcent 2" xfId="8322" builtinId="35" hidden="1"/>
    <cellStyle name="40% — akcent 2" xfId="8362" builtinId="35" hidden="1"/>
    <cellStyle name="40% — akcent 2" xfId="8401" builtinId="35" hidden="1"/>
    <cellStyle name="40% — akcent 2" xfId="8442" builtinId="35" hidden="1"/>
    <cellStyle name="40% — akcent 2" xfId="8481" builtinId="35" hidden="1"/>
    <cellStyle name="40% — akcent 2" xfId="8520" builtinId="35" hidden="1"/>
    <cellStyle name="40% — akcent 2" xfId="8559" builtinId="35" hidden="1"/>
    <cellStyle name="40% — akcent 2" xfId="8599" builtinId="35" hidden="1"/>
    <cellStyle name="40% — akcent 2" xfId="8639" builtinId="35" hidden="1"/>
    <cellStyle name="40% — akcent 2" xfId="8678" builtinId="35" hidden="1"/>
    <cellStyle name="40% — akcent 2" xfId="8718" builtinId="35" hidden="1"/>
    <cellStyle name="40% — akcent 2" xfId="8757" builtinId="35" hidden="1"/>
    <cellStyle name="40% — akcent 2" xfId="8797" builtinId="35" hidden="1"/>
    <cellStyle name="40% — akcent 2" xfId="8836" builtinId="35" hidden="1"/>
    <cellStyle name="40% — akcent 2" xfId="8875" builtinId="35" hidden="1"/>
    <cellStyle name="40% — akcent 2" xfId="7309" builtinId="35" hidden="1"/>
    <cellStyle name="40% — akcent 2" xfId="7347" builtinId="35" hidden="1"/>
    <cellStyle name="40% — akcent 2" xfId="8921" builtinId="35" hidden="1"/>
    <cellStyle name="40% — akcent 2" xfId="8960" builtinId="35" hidden="1"/>
    <cellStyle name="40% — akcent 2" xfId="8999" builtinId="35" hidden="1"/>
    <cellStyle name="40% — akcent 2" xfId="9038" builtinId="35" hidden="1"/>
    <cellStyle name="40% — akcent 2" xfId="9078" builtinId="35" hidden="1"/>
    <cellStyle name="40% — akcent 2" xfId="9117" builtinId="35" hidden="1"/>
    <cellStyle name="40% — akcent 2" xfId="9158" builtinId="35" hidden="1"/>
    <cellStyle name="40% — akcent 2" xfId="9197" builtinId="35" hidden="1"/>
    <cellStyle name="40% — akcent 2" xfId="9236" builtinId="35" hidden="1"/>
    <cellStyle name="40% — akcent 2" xfId="9275" builtinId="35" hidden="1"/>
    <cellStyle name="40% — akcent 2" xfId="9315" builtinId="35" hidden="1"/>
    <cellStyle name="40% — akcent 2" xfId="9355" builtinId="35" hidden="1"/>
    <cellStyle name="40% — akcent 2" xfId="9394" builtinId="35" hidden="1"/>
    <cellStyle name="40% — akcent 2" xfId="9434" builtinId="35" hidden="1"/>
    <cellStyle name="40% — akcent 2" xfId="9473" builtinId="35" hidden="1"/>
    <cellStyle name="40% — akcent 2" xfId="9513" builtinId="35" hidden="1"/>
    <cellStyle name="40% — akcent 2" xfId="9552" builtinId="35" hidden="1"/>
    <cellStyle name="40% — akcent 2" xfId="9591" builtinId="35" hidden="1"/>
    <cellStyle name="40% — akcent 2" xfId="4317" builtinId="35" hidden="1"/>
    <cellStyle name="40% — akcent 2" xfId="9632" builtinId="35" hidden="1"/>
    <cellStyle name="40% — akcent 2" xfId="9673" builtinId="35" hidden="1"/>
    <cellStyle name="40% — akcent 2" xfId="9712" builtinId="35" hidden="1"/>
    <cellStyle name="40% — akcent 2" xfId="9751" builtinId="35" hidden="1"/>
    <cellStyle name="40% — akcent 2" xfId="9790" builtinId="35" hidden="1"/>
    <cellStyle name="40% — akcent 2" xfId="9830" builtinId="35" hidden="1"/>
    <cellStyle name="40% — akcent 2" xfId="9869" builtinId="35" hidden="1"/>
    <cellStyle name="40% — akcent 2" xfId="9910" builtinId="35" hidden="1"/>
    <cellStyle name="40% — akcent 2" xfId="9949" builtinId="35" hidden="1"/>
    <cellStyle name="40% — akcent 2" xfId="9988" builtinId="35" hidden="1"/>
    <cellStyle name="40% — akcent 2" xfId="10027" builtinId="35" hidden="1"/>
    <cellStyle name="40% — akcent 2" xfId="10067" builtinId="35" hidden="1"/>
    <cellStyle name="40% — akcent 2" xfId="10107" builtinId="35" hidden="1"/>
    <cellStyle name="40% — akcent 2" xfId="10146" builtinId="35" hidden="1"/>
    <cellStyle name="40% — akcent 2" xfId="10186" builtinId="35" hidden="1"/>
    <cellStyle name="40% — akcent 2" xfId="10225" builtinId="35" hidden="1"/>
    <cellStyle name="40% — akcent 2" xfId="10265" builtinId="35" hidden="1"/>
    <cellStyle name="40% — akcent 2" xfId="10304" builtinId="35" hidden="1"/>
    <cellStyle name="40% — akcent 2" xfId="10343" builtinId="35" hidden="1"/>
    <cellStyle name="40% — akcent 2" xfId="10382" builtinId="35" hidden="1"/>
    <cellStyle name="40% — akcent 2" xfId="10541" builtinId="35" hidden="1"/>
    <cellStyle name="40% — akcent 2" xfId="10582" builtinId="35" hidden="1"/>
    <cellStyle name="40% — akcent 2" xfId="10621" builtinId="35" hidden="1"/>
    <cellStyle name="40% — akcent 2" xfId="10660" builtinId="35" hidden="1"/>
    <cellStyle name="40% — akcent 2" xfId="10699" builtinId="35" hidden="1"/>
    <cellStyle name="40% — akcent 2" xfId="10739" builtinId="35" hidden="1"/>
    <cellStyle name="40% — akcent 2" xfId="10778" builtinId="35" hidden="1"/>
    <cellStyle name="40% — akcent 2" xfId="10819" builtinId="35" hidden="1"/>
    <cellStyle name="40% — akcent 2" xfId="10858" builtinId="35" hidden="1"/>
    <cellStyle name="40% — akcent 2" xfId="10897" builtinId="35" hidden="1"/>
    <cellStyle name="40% — akcent 2" xfId="10936" builtinId="35" hidden="1"/>
    <cellStyle name="40% — akcent 2" xfId="10976" builtinId="35" hidden="1"/>
    <cellStyle name="40% — akcent 2" xfId="11016" builtinId="35" hidden="1"/>
    <cellStyle name="40% — akcent 2" xfId="11055" builtinId="35" hidden="1"/>
    <cellStyle name="40% — akcent 2" xfId="11095" builtinId="35" hidden="1"/>
    <cellStyle name="40% — akcent 2" xfId="11135" builtinId="35" hidden="1"/>
    <cellStyle name="40% — akcent 2" xfId="11175" builtinId="35" hidden="1"/>
    <cellStyle name="40% — akcent 2" xfId="11214" builtinId="35" hidden="1"/>
    <cellStyle name="40% — akcent 2" xfId="11253" builtinId="35" hidden="1"/>
    <cellStyle name="40% — akcent 2" xfId="10500" builtinId="35" hidden="1"/>
    <cellStyle name="40% — akcent 2" xfId="11286" builtinId="35" hidden="1"/>
    <cellStyle name="40% — akcent 2" xfId="11327" builtinId="35" hidden="1"/>
    <cellStyle name="40% — akcent 2" xfId="11366" builtinId="35" hidden="1"/>
    <cellStyle name="40% — akcent 2" xfId="11405" builtinId="35" hidden="1"/>
    <cellStyle name="40% — akcent 2" xfId="11444" builtinId="35" hidden="1"/>
    <cellStyle name="40% — akcent 2" xfId="11484" builtinId="35" hidden="1"/>
    <cellStyle name="40% — akcent 2" xfId="11523" builtinId="35" hidden="1"/>
    <cellStyle name="40% — akcent 2" xfId="11564" builtinId="35" hidden="1"/>
    <cellStyle name="40% — akcent 2" xfId="11603" builtinId="35" hidden="1"/>
    <cellStyle name="40% — akcent 2" xfId="11642" builtinId="35" hidden="1"/>
    <cellStyle name="40% — akcent 2" xfId="11681" builtinId="35" hidden="1"/>
    <cellStyle name="40% — akcent 2" xfId="11721" builtinId="35" hidden="1"/>
    <cellStyle name="40% — akcent 2" xfId="11761" builtinId="35" hidden="1"/>
    <cellStyle name="40% — akcent 2" xfId="11800" builtinId="35" hidden="1"/>
    <cellStyle name="40% — akcent 2" xfId="11840" builtinId="35" hidden="1"/>
    <cellStyle name="40% — akcent 2" xfId="11879" builtinId="35" hidden="1"/>
    <cellStyle name="40% — akcent 2" xfId="11919" builtinId="35" hidden="1"/>
    <cellStyle name="40% — akcent 2" xfId="11958" builtinId="35" hidden="1"/>
    <cellStyle name="40% — akcent 2" xfId="11997" builtinId="35" hidden="1"/>
    <cellStyle name="40% — akcent 2" xfId="10435" builtinId="35" hidden="1"/>
    <cellStyle name="40% — akcent 2" xfId="10473" builtinId="35" hidden="1"/>
    <cellStyle name="40% — akcent 2" xfId="12043" builtinId="35" hidden="1"/>
    <cellStyle name="40% — akcent 2" xfId="12082" builtinId="35" hidden="1"/>
    <cellStyle name="40% — akcent 2" xfId="12121" builtinId="35" hidden="1"/>
    <cellStyle name="40% — akcent 2" xfId="12160" builtinId="35" hidden="1"/>
    <cellStyle name="40% — akcent 2" xfId="12200" builtinId="35" hidden="1"/>
    <cellStyle name="40% — akcent 2" xfId="12239" builtinId="35" hidden="1"/>
    <cellStyle name="40% — akcent 2" xfId="12280" builtinId="35" hidden="1"/>
    <cellStyle name="40% — akcent 2" xfId="12319" builtinId="35" hidden="1"/>
    <cellStyle name="40% — akcent 2" xfId="12358" builtinId="35" hidden="1"/>
    <cellStyle name="40% — akcent 2" xfId="12397" builtinId="35" hidden="1"/>
    <cellStyle name="40% — akcent 2" xfId="12437" builtinId="35" hidden="1"/>
    <cellStyle name="40% — akcent 2" xfId="12477" builtinId="35" hidden="1"/>
    <cellStyle name="40% — akcent 2" xfId="12516" builtinId="35" hidden="1"/>
    <cellStyle name="40% — akcent 2" xfId="12556" builtinId="35" hidden="1"/>
    <cellStyle name="40% — akcent 2" xfId="12595" builtinId="35" hidden="1"/>
    <cellStyle name="40% — akcent 2" xfId="12635" builtinId="35" hidden="1"/>
    <cellStyle name="40% — akcent 2" xfId="12674" builtinId="35" hidden="1"/>
    <cellStyle name="40% — akcent 2" xfId="12713" builtinId="35" hidden="1"/>
    <cellStyle name="40% — akcent 2" xfId="12752" builtinId="35" hidden="1"/>
    <cellStyle name="40% — akcent 2" xfId="12792" builtinId="35" hidden="1"/>
    <cellStyle name="40% — akcent 2" xfId="12833" builtinId="35" hidden="1"/>
    <cellStyle name="40% — akcent 2" xfId="12872" builtinId="35" hidden="1"/>
    <cellStyle name="40% — akcent 2" xfId="12911" builtinId="35" hidden="1"/>
    <cellStyle name="40% — akcent 2" xfId="12950" builtinId="35" hidden="1"/>
    <cellStyle name="40% — akcent 2" xfId="12990" builtinId="35" hidden="1"/>
    <cellStyle name="40% — akcent 2" xfId="13029" builtinId="35" hidden="1"/>
    <cellStyle name="40% — akcent 2" xfId="13070" builtinId="35" hidden="1"/>
    <cellStyle name="40% — akcent 2" xfId="13109" builtinId="35" hidden="1"/>
    <cellStyle name="40% — akcent 2" xfId="13148" builtinId="35" hidden="1"/>
    <cellStyle name="40% — akcent 2" xfId="13187" builtinId="35" hidden="1"/>
    <cellStyle name="40% — akcent 2" xfId="13227" builtinId="35" hidden="1"/>
    <cellStyle name="40% — akcent 2" xfId="13267" builtinId="35" hidden="1"/>
    <cellStyle name="40% — akcent 2" xfId="13306" builtinId="35" hidden="1"/>
    <cellStyle name="40% — akcent 2" xfId="13346" builtinId="35" hidden="1"/>
    <cellStyle name="40% — akcent 2" xfId="13385" builtinId="35" hidden="1"/>
    <cellStyle name="40% — akcent 2" xfId="13425" builtinId="35" hidden="1"/>
    <cellStyle name="40% — akcent 2" xfId="13464" builtinId="35" hidden="1"/>
    <cellStyle name="40% — akcent 2" xfId="13503" builtinId="35" hidden="1"/>
    <cellStyle name="40% — akcent 2" xfId="13542" builtinId="35" hidden="1"/>
    <cellStyle name="40% — akcent 2" xfId="13701" builtinId="35" hidden="1"/>
    <cellStyle name="40% — akcent 2" xfId="13742" builtinId="35" hidden="1"/>
    <cellStyle name="40% — akcent 2" xfId="13781" builtinId="35" hidden="1"/>
    <cellStyle name="40% — akcent 2" xfId="13820" builtinId="35" hidden="1"/>
    <cellStyle name="40% — akcent 2" xfId="13859" builtinId="35" hidden="1"/>
    <cellStyle name="40% — akcent 2" xfId="13899" builtinId="35" hidden="1"/>
    <cellStyle name="40% — akcent 2" xfId="13938" builtinId="35" hidden="1"/>
    <cellStyle name="40% — akcent 2" xfId="13979" builtinId="35" hidden="1"/>
    <cellStyle name="40% — akcent 2" xfId="14018" builtinId="35" hidden="1"/>
    <cellStyle name="40% — akcent 2" xfId="14057" builtinId="35" hidden="1"/>
    <cellStyle name="40% — akcent 2" xfId="14096" builtinId="35" hidden="1"/>
    <cellStyle name="40% — akcent 2" xfId="14136" builtinId="35" hidden="1"/>
    <cellStyle name="40% — akcent 2" xfId="14176" builtinId="35" hidden="1"/>
    <cellStyle name="40% — akcent 2" xfId="14215" builtinId="35" hidden="1"/>
    <cellStyle name="40% — akcent 2" xfId="14255" builtinId="35" hidden="1"/>
    <cellStyle name="40% — akcent 2" xfId="14295" builtinId="35" hidden="1"/>
    <cellStyle name="40% — akcent 2" xfId="14335" builtinId="35" hidden="1"/>
    <cellStyle name="40% — akcent 2" xfId="14374" builtinId="35" hidden="1"/>
    <cellStyle name="40% — akcent 2" xfId="14413" builtinId="35" hidden="1"/>
    <cellStyle name="40% — akcent 2" xfId="13660" builtinId="35" hidden="1"/>
    <cellStyle name="40% — akcent 2" xfId="14446" builtinId="35" hidden="1"/>
    <cellStyle name="40% — akcent 2" xfId="14487" builtinId="35" hidden="1"/>
    <cellStyle name="40% — akcent 2" xfId="14526" builtinId="35" hidden="1"/>
    <cellStyle name="40% — akcent 2" xfId="14565" builtinId="35" hidden="1"/>
    <cellStyle name="40% — akcent 2" xfId="14604" builtinId="35" hidden="1"/>
    <cellStyle name="40% — akcent 2" xfId="14644" builtinId="35" hidden="1"/>
    <cellStyle name="40% — akcent 2" xfId="14683" builtinId="35" hidden="1"/>
    <cellStyle name="40% — akcent 2" xfId="14724" builtinId="35" hidden="1"/>
    <cellStyle name="40% — akcent 2" xfId="14763" builtinId="35" hidden="1"/>
    <cellStyle name="40% — akcent 2" xfId="14802" builtinId="35" hidden="1"/>
    <cellStyle name="40% — akcent 2" xfId="14841" builtinId="35" hidden="1"/>
    <cellStyle name="40% — akcent 2" xfId="14881" builtinId="35" hidden="1"/>
    <cellStyle name="40% — akcent 2" xfId="14921" builtinId="35" hidden="1"/>
    <cellStyle name="40% — akcent 2" xfId="14960" builtinId="35" hidden="1"/>
    <cellStyle name="40% — akcent 2" xfId="15000" builtinId="35" hidden="1"/>
    <cellStyle name="40% — akcent 2" xfId="15039" builtinId="35" hidden="1"/>
    <cellStyle name="40% — akcent 2" xfId="15079" builtinId="35" hidden="1"/>
    <cellStyle name="40% — akcent 2" xfId="15118" builtinId="35" hidden="1"/>
    <cellStyle name="40% — akcent 2" xfId="15157" builtinId="35" hidden="1"/>
    <cellStyle name="40% — akcent 2" xfId="13595" builtinId="35" hidden="1"/>
    <cellStyle name="40% — akcent 2" xfId="13633" builtinId="35" hidden="1"/>
    <cellStyle name="40% — akcent 2" xfId="15203" builtinId="35" hidden="1"/>
    <cellStyle name="40% — akcent 2" xfId="15242" builtinId="35" hidden="1"/>
    <cellStyle name="40% — akcent 2" xfId="15281" builtinId="35" hidden="1"/>
    <cellStyle name="40% — akcent 2" xfId="15320" builtinId="35" hidden="1"/>
    <cellStyle name="40% — akcent 2" xfId="15360" builtinId="35" hidden="1"/>
    <cellStyle name="40% — akcent 2" xfId="15399" builtinId="35" hidden="1"/>
    <cellStyle name="40% — akcent 2" xfId="15440" builtinId="35" hidden="1"/>
    <cellStyle name="40% — akcent 2" xfId="15479" builtinId="35" hidden="1"/>
    <cellStyle name="40% — akcent 2" xfId="15518" builtinId="35" hidden="1"/>
    <cellStyle name="40% — akcent 2" xfId="15557" builtinId="35" hidden="1"/>
    <cellStyle name="40% — akcent 2" xfId="15597" builtinId="35" hidden="1"/>
    <cellStyle name="40% — akcent 2" xfId="15637" builtinId="35" hidden="1"/>
    <cellStyle name="40% — akcent 2" xfId="15676" builtinId="35" hidden="1"/>
    <cellStyle name="40% — akcent 2" xfId="15716" builtinId="35" hidden="1"/>
    <cellStyle name="40% — akcent 2" xfId="15755" builtinId="35" hidden="1"/>
    <cellStyle name="40% — akcent 2" xfId="15795" builtinId="35" hidden="1"/>
    <cellStyle name="40% — akcent 2" xfId="15834" builtinId="35" hidden="1"/>
    <cellStyle name="40% — akcent 2" xfId="15873" builtinId="35" hidden="1"/>
    <cellStyle name="40% — akcent 2" xfId="3231" builtinId="35" hidden="1"/>
    <cellStyle name="40% — akcent 2" xfId="3281" builtinId="35" hidden="1"/>
    <cellStyle name="40% — akcent 2" xfId="15927" builtinId="35" hidden="1"/>
    <cellStyle name="40% — akcent 2" xfId="15966" builtinId="35" hidden="1"/>
    <cellStyle name="40% — akcent 2" xfId="16005" builtinId="35" hidden="1"/>
    <cellStyle name="40% — akcent 2" xfId="16044" builtinId="35" hidden="1"/>
    <cellStyle name="40% — akcent 2" xfId="16084" builtinId="35" hidden="1"/>
    <cellStyle name="40% — akcent 2" xfId="16123" builtinId="35" hidden="1"/>
    <cellStyle name="40% — akcent 2" xfId="16164" builtinId="35" hidden="1"/>
    <cellStyle name="40% — akcent 2" xfId="16203" builtinId="35" hidden="1"/>
    <cellStyle name="40% — akcent 2" xfId="16242" builtinId="35" hidden="1"/>
    <cellStyle name="40% — akcent 2" xfId="16281" builtinId="35" hidden="1"/>
    <cellStyle name="40% — akcent 2" xfId="16321" builtinId="35" hidden="1"/>
    <cellStyle name="40% — akcent 2" xfId="16361" builtinId="35" hidden="1"/>
    <cellStyle name="40% — akcent 2" xfId="16400" builtinId="35" hidden="1"/>
    <cellStyle name="40% — akcent 2" xfId="16440" builtinId="35" hidden="1"/>
    <cellStyle name="40% — akcent 2" xfId="16479" builtinId="35" hidden="1"/>
    <cellStyle name="40% — akcent 2" xfId="16519" builtinId="35" hidden="1"/>
    <cellStyle name="40% — akcent 2" xfId="16558" builtinId="35" hidden="1"/>
    <cellStyle name="40% — akcent 2" xfId="16597" builtinId="35" hidden="1"/>
    <cellStyle name="40% — akcent 2" xfId="16636" builtinId="35" hidden="1"/>
    <cellStyle name="40% — akcent 2" xfId="16795" builtinId="35" hidden="1"/>
    <cellStyle name="40% — akcent 2" xfId="16836" builtinId="35" hidden="1"/>
    <cellStyle name="40% — akcent 2" xfId="16875" builtinId="35" hidden="1"/>
    <cellStyle name="40% — akcent 2" xfId="16914" builtinId="35" hidden="1"/>
    <cellStyle name="40% — akcent 2" xfId="16953" builtinId="35" hidden="1"/>
    <cellStyle name="40% — akcent 2" xfId="16993" builtinId="35" hidden="1"/>
    <cellStyle name="40% — akcent 2" xfId="17032" builtinId="35" hidden="1"/>
    <cellStyle name="40% — akcent 2" xfId="17073" builtinId="35" hidden="1"/>
    <cellStyle name="40% — akcent 2" xfId="17112" builtinId="35" hidden="1"/>
    <cellStyle name="40% — akcent 2" xfId="17151" builtinId="35" hidden="1"/>
    <cellStyle name="40% — akcent 2" xfId="17190" builtinId="35" hidden="1"/>
    <cellStyle name="40% — akcent 2" xfId="17230" builtinId="35" hidden="1"/>
    <cellStyle name="40% — akcent 2" xfId="17270" builtinId="35" hidden="1"/>
    <cellStyle name="40% — akcent 2" xfId="17309" builtinId="35" hidden="1"/>
    <cellStyle name="40% — akcent 2" xfId="17349" builtinId="35" hidden="1"/>
    <cellStyle name="40% — akcent 2" xfId="17389" builtinId="35" hidden="1"/>
    <cellStyle name="40% — akcent 2" xfId="17429" builtinId="35" hidden="1"/>
    <cellStyle name="40% — akcent 2" xfId="17468" builtinId="35" hidden="1"/>
    <cellStyle name="40% — akcent 2" xfId="17507" builtinId="35" hidden="1"/>
    <cellStyle name="40% — akcent 2" xfId="16754" builtinId="35" hidden="1"/>
    <cellStyle name="40% — akcent 2" xfId="17540" builtinId="35" hidden="1"/>
    <cellStyle name="40% — akcent 2" xfId="17581" builtinId="35" hidden="1"/>
    <cellStyle name="40% — akcent 2" xfId="17620" builtinId="35" hidden="1"/>
    <cellStyle name="40% — akcent 2" xfId="17659" builtinId="35" hidden="1"/>
    <cellStyle name="40% — akcent 2" xfId="17698" builtinId="35" hidden="1"/>
    <cellStyle name="40% — akcent 2" xfId="17738" builtinId="35" hidden="1"/>
    <cellStyle name="40% — akcent 2" xfId="17777" builtinId="35" hidden="1"/>
    <cellStyle name="40% — akcent 2" xfId="17818" builtinId="35" hidden="1"/>
    <cellStyle name="40% — akcent 2" xfId="17857" builtinId="35" hidden="1"/>
    <cellStyle name="40% — akcent 2" xfId="17896" builtinId="35" hidden="1"/>
    <cellStyle name="40% — akcent 2" xfId="17935" builtinId="35" hidden="1"/>
    <cellStyle name="40% — akcent 2" xfId="17975" builtinId="35" hidden="1"/>
    <cellStyle name="40% — akcent 2" xfId="18015" builtinId="35" hidden="1"/>
    <cellStyle name="40% — akcent 2" xfId="18054" builtinId="35" hidden="1"/>
    <cellStyle name="40% — akcent 2" xfId="18094" builtinId="35" hidden="1"/>
    <cellStyle name="40% — akcent 2" xfId="18133" builtinId="35" hidden="1"/>
    <cellStyle name="40% — akcent 2" xfId="18173" builtinId="35" hidden="1"/>
    <cellStyle name="40% — akcent 2" xfId="18212" builtinId="35" hidden="1"/>
    <cellStyle name="40% — akcent 2" xfId="18251" builtinId="35" hidden="1"/>
    <cellStyle name="40% — akcent 2" xfId="16689" builtinId="35" hidden="1"/>
    <cellStyle name="40% — akcent 2" xfId="16727" builtinId="35" hidden="1"/>
    <cellStyle name="40% — akcent 2" xfId="18297" builtinId="35" hidden="1"/>
    <cellStyle name="40% — akcent 2" xfId="18336" builtinId="35" hidden="1"/>
    <cellStyle name="40% — akcent 2" xfId="18375" builtinId="35" hidden="1"/>
    <cellStyle name="40% — akcent 2" xfId="18414" builtinId="35" hidden="1"/>
    <cellStyle name="40% — akcent 2" xfId="18454" builtinId="35" hidden="1"/>
    <cellStyle name="40% — akcent 2" xfId="18493" builtinId="35" hidden="1"/>
    <cellStyle name="40% — akcent 2" xfId="18534" builtinId="35" hidden="1"/>
    <cellStyle name="40% — akcent 2" xfId="18573" builtinId="35" hidden="1"/>
    <cellStyle name="40% — akcent 2" xfId="18612" builtinId="35" hidden="1"/>
    <cellStyle name="40% — akcent 2" xfId="18651" builtinId="35" hidden="1"/>
    <cellStyle name="40% — akcent 2" xfId="18691" builtinId="35" hidden="1"/>
    <cellStyle name="40% — akcent 2" xfId="18731" builtinId="35" hidden="1"/>
    <cellStyle name="40% — akcent 2" xfId="18770" builtinId="35" hidden="1"/>
    <cellStyle name="40% — akcent 2" xfId="18810" builtinId="35" hidden="1"/>
    <cellStyle name="40% — akcent 2" xfId="18849" builtinId="35" hidden="1"/>
    <cellStyle name="40% — akcent 2" xfId="18889" builtinId="35" hidden="1"/>
    <cellStyle name="40% — akcent 2" xfId="18928" builtinId="35" hidden="1"/>
    <cellStyle name="40% — akcent 2" xfId="18967" builtinId="35" hidden="1"/>
    <cellStyle name="40% — akcent 2" xfId="7433" builtinId="35" hidden="1"/>
    <cellStyle name="40% — akcent 2" xfId="19089" builtinId="35" hidden="1"/>
    <cellStyle name="40% — akcent 2" xfId="19130" builtinId="35" hidden="1"/>
    <cellStyle name="40% — akcent 2" xfId="19169" builtinId="35" hidden="1"/>
    <cellStyle name="40% — akcent 2" xfId="19208" builtinId="35" hidden="1"/>
    <cellStyle name="40% — akcent 2" xfId="19247" builtinId="35" hidden="1"/>
    <cellStyle name="40% — akcent 2" xfId="19287" builtinId="35" hidden="1"/>
    <cellStyle name="40% — akcent 2" xfId="19326" builtinId="35" hidden="1"/>
    <cellStyle name="40% — akcent 2" xfId="19367" builtinId="35" hidden="1"/>
    <cellStyle name="40% — akcent 2" xfId="19406" builtinId="35" hidden="1"/>
    <cellStyle name="40% — akcent 2" xfId="19445" builtinId="35" hidden="1"/>
    <cellStyle name="40% — akcent 2" xfId="19484" builtinId="35" hidden="1"/>
    <cellStyle name="40% — akcent 2" xfId="19524" builtinId="35" hidden="1"/>
    <cellStyle name="40% — akcent 2" xfId="19564" builtinId="35" hidden="1"/>
    <cellStyle name="40% — akcent 2" xfId="19603" builtinId="35" hidden="1"/>
    <cellStyle name="40% — akcent 2" xfId="19643" builtinId="35" hidden="1"/>
    <cellStyle name="40% — akcent 2" xfId="19682" builtinId="35" hidden="1"/>
    <cellStyle name="40% — akcent 2" xfId="19722" builtinId="35" hidden="1"/>
    <cellStyle name="40% — akcent 2" xfId="19761" builtinId="35" hidden="1"/>
    <cellStyle name="40% — akcent 2" xfId="19800" builtinId="35" hidden="1"/>
    <cellStyle name="40% — akcent 2" xfId="19851" builtinId="35" hidden="1"/>
    <cellStyle name="40% — akcent 2" xfId="20010" builtinId="35" hidden="1"/>
    <cellStyle name="40% — akcent 2" xfId="20051" builtinId="35" hidden="1"/>
    <cellStyle name="40% — akcent 2" xfId="20090" builtinId="35" hidden="1"/>
    <cellStyle name="40% — akcent 2" xfId="20129" builtinId="35" hidden="1"/>
    <cellStyle name="40% — akcent 2" xfId="20168" builtinId="35" hidden="1"/>
    <cellStyle name="40% — akcent 2" xfId="20208" builtinId="35" hidden="1"/>
    <cellStyle name="40% — akcent 2" xfId="20247" builtinId="35" hidden="1"/>
    <cellStyle name="40% — akcent 2" xfId="20288" builtinId="35" hidden="1"/>
    <cellStyle name="40% — akcent 2" xfId="20327" builtinId="35" hidden="1"/>
    <cellStyle name="40% — akcent 2" xfId="20366" builtinId="35" hidden="1"/>
    <cellStyle name="40% — akcent 2" xfId="20405" builtinId="35" hidden="1"/>
    <cellStyle name="40% — akcent 2" xfId="20445" builtinId="35" hidden="1"/>
    <cellStyle name="40% — akcent 2" xfId="20485" builtinId="35" hidden="1"/>
    <cellStyle name="40% — akcent 2" xfId="20524" builtinId="35" hidden="1"/>
    <cellStyle name="40% — akcent 2" xfId="20564" builtinId="35" hidden="1"/>
    <cellStyle name="40% — akcent 2" xfId="20604" builtinId="35" hidden="1"/>
    <cellStyle name="40% — akcent 2" xfId="20644" builtinId="35" hidden="1"/>
    <cellStyle name="40% — akcent 2" xfId="20683" builtinId="35" hidden="1"/>
    <cellStyle name="40% — akcent 2" xfId="20722" builtinId="35" hidden="1"/>
    <cellStyle name="40% — akcent 2" xfId="19969" builtinId="35" hidden="1"/>
    <cellStyle name="40% — akcent 2" xfId="20755" builtinId="35" hidden="1"/>
    <cellStyle name="40% — akcent 2" xfId="20796" builtinId="35" hidden="1"/>
    <cellStyle name="40% — akcent 2" xfId="20835" builtinId="35" hidden="1"/>
    <cellStyle name="40% — akcent 2" xfId="20874" builtinId="35" hidden="1"/>
    <cellStyle name="40% — akcent 2" xfId="20913" builtinId="35" hidden="1"/>
    <cellStyle name="40% — akcent 2" xfId="20953" builtinId="35" hidden="1"/>
    <cellStyle name="40% — akcent 2" xfId="20992" builtinId="35" hidden="1"/>
    <cellStyle name="40% — akcent 2" xfId="21033" builtinId="35" hidden="1"/>
    <cellStyle name="40% — akcent 2" xfId="21072" builtinId="35" hidden="1"/>
    <cellStyle name="40% — akcent 2" xfId="21111" builtinId="35" hidden="1"/>
    <cellStyle name="40% — akcent 2" xfId="21150" builtinId="35" hidden="1"/>
    <cellStyle name="40% — akcent 2" xfId="21190" builtinId="35" hidden="1"/>
    <cellStyle name="40% — akcent 2" xfId="21230" builtinId="35" hidden="1"/>
    <cellStyle name="40% — akcent 2" xfId="21269" builtinId="35" hidden="1"/>
    <cellStyle name="40% — akcent 2" xfId="21309" builtinId="35" hidden="1"/>
    <cellStyle name="40% — akcent 2" xfId="21348" builtinId="35" hidden="1"/>
    <cellStyle name="40% — akcent 2" xfId="21388" builtinId="35" hidden="1"/>
    <cellStyle name="40% — akcent 2" xfId="21427" builtinId="35" hidden="1"/>
    <cellStyle name="40% — akcent 2" xfId="21466" builtinId="35" hidden="1"/>
    <cellStyle name="40% — akcent 2" xfId="19904" builtinId="35" hidden="1"/>
    <cellStyle name="40% — akcent 2" xfId="19942" builtinId="35" hidden="1"/>
    <cellStyle name="40% — akcent 2" xfId="21512" builtinId="35" hidden="1"/>
    <cellStyle name="40% — akcent 2" xfId="21551" builtinId="35" hidden="1"/>
    <cellStyle name="40% — akcent 2" xfId="21590" builtinId="35" hidden="1"/>
    <cellStyle name="40% — akcent 2" xfId="21629" builtinId="35" hidden="1"/>
    <cellStyle name="40% — akcent 2" xfId="21669" builtinId="35" hidden="1"/>
    <cellStyle name="40% — akcent 2" xfId="21708" builtinId="35" hidden="1"/>
    <cellStyle name="40% — akcent 2" xfId="21749" builtinId="35" hidden="1"/>
    <cellStyle name="40% — akcent 2" xfId="21788" builtinId="35" hidden="1"/>
    <cellStyle name="40% — akcent 2" xfId="21827" builtinId="35" hidden="1"/>
    <cellStyle name="40% — akcent 2" xfId="21866" builtinId="35" hidden="1"/>
    <cellStyle name="40% — akcent 2" xfId="21906" builtinId="35" hidden="1"/>
    <cellStyle name="40% — akcent 2" xfId="21946" builtinId="35" hidden="1"/>
    <cellStyle name="40% — akcent 2" xfId="21985" builtinId="35" hidden="1"/>
    <cellStyle name="40% — akcent 2" xfId="22025" builtinId="35" hidden="1"/>
    <cellStyle name="40% — akcent 2" xfId="22064" builtinId="35" hidden="1"/>
    <cellStyle name="40% — akcent 2" xfId="22104" builtinId="35" hidden="1"/>
    <cellStyle name="40% — akcent 2" xfId="22143" builtinId="35" hidden="1"/>
    <cellStyle name="40% — akcent 2" xfId="22182" builtinId="35" hidden="1"/>
    <cellStyle name="40% — akcent 2" xfId="22221" builtinId="35" hidden="1"/>
    <cellStyle name="40% — akcent 2" xfId="22261" builtinId="35" hidden="1"/>
    <cellStyle name="40% — akcent 2" xfId="22302" builtinId="35" hidden="1"/>
    <cellStyle name="40% — akcent 2" xfId="22341" builtinId="35" hidden="1"/>
    <cellStyle name="40% — akcent 2" xfId="22380" builtinId="35" hidden="1"/>
    <cellStyle name="40% — akcent 2" xfId="22419" builtinId="35" hidden="1"/>
    <cellStyle name="40% — akcent 2" xfId="22459" builtinId="35" hidden="1"/>
    <cellStyle name="40% — akcent 2" xfId="22498" builtinId="35" hidden="1"/>
    <cellStyle name="40% — akcent 2" xfId="22539" builtinId="35" hidden="1"/>
    <cellStyle name="40% — akcent 2" xfId="22578" builtinId="35" hidden="1"/>
    <cellStyle name="40% — akcent 2" xfId="22617" builtinId="35" hidden="1"/>
    <cellStyle name="40% — akcent 2" xfId="22656" builtinId="35" hidden="1"/>
    <cellStyle name="40% — akcent 2" xfId="22696" builtinId="35" hidden="1"/>
    <cellStyle name="40% — akcent 2" xfId="22736" builtinId="35" hidden="1"/>
    <cellStyle name="40% — akcent 2" xfId="22775" builtinId="35" hidden="1"/>
    <cellStyle name="40% — akcent 2" xfId="22815" builtinId="35" hidden="1"/>
    <cellStyle name="40% — akcent 2" xfId="22854" builtinId="35" hidden="1"/>
    <cellStyle name="40% — akcent 2" xfId="22894" builtinId="35" hidden="1"/>
    <cellStyle name="40% — akcent 2" xfId="22933" builtinId="35" hidden="1"/>
    <cellStyle name="40% — akcent 2" xfId="22972" builtinId="35" hidden="1"/>
    <cellStyle name="40% — akcent 2" xfId="23011" builtinId="35" hidden="1"/>
    <cellStyle name="40% — akcent 2" xfId="23170" builtinId="35" hidden="1"/>
    <cellStyle name="40% — akcent 2" xfId="23211" builtinId="35" hidden="1"/>
    <cellStyle name="40% — akcent 2" xfId="23250" builtinId="35" hidden="1"/>
    <cellStyle name="40% — akcent 2" xfId="23289" builtinId="35" hidden="1"/>
    <cellStyle name="40% — akcent 2" xfId="23328" builtinId="35" hidden="1"/>
    <cellStyle name="40% — akcent 2" xfId="23368" builtinId="35" hidden="1"/>
    <cellStyle name="40% — akcent 2" xfId="23407" builtinId="35" hidden="1"/>
    <cellStyle name="40% — akcent 2" xfId="23448" builtinId="35" hidden="1"/>
    <cellStyle name="40% — akcent 2" xfId="23487" builtinId="35" hidden="1"/>
    <cellStyle name="40% — akcent 2" xfId="23526" builtinId="35" hidden="1"/>
    <cellStyle name="40% — akcent 2" xfId="23565" builtinId="35" hidden="1"/>
    <cellStyle name="40% — akcent 2" xfId="23605" builtinId="35" hidden="1"/>
    <cellStyle name="40% — akcent 2" xfId="23645" builtinId="35" hidden="1"/>
    <cellStyle name="40% — akcent 2" xfId="23684" builtinId="35" hidden="1"/>
    <cellStyle name="40% — akcent 2" xfId="23724" builtinId="35" hidden="1"/>
    <cellStyle name="40% — akcent 2" xfId="23764" builtinId="35" hidden="1"/>
    <cellStyle name="40% — akcent 2" xfId="23804" builtinId="35" hidden="1"/>
    <cellStyle name="40% — akcent 2" xfId="23843" builtinId="35" hidden="1"/>
    <cellStyle name="40% — akcent 2" xfId="23882" builtinId="35" hidden="1"/>
    <cellStyle name="40% — akcent 2" xfId="23129" builtinId="35" hidden="1"/>
    <cellStyle name="40% — akcent 2" xfId="23915" builtinId="35" hidden="1"/>
    <cellStyle name="40% — akcent 2" xfId="23956" builtinId="35" hidden="1"/>
    <cellStyle name="40% — akcent 2" xfId="23995" builtinId="35" hidden="1"/>
    <cellStyle name="40% — akcent 2" xfId="24034" builtinId="35" hidden="1"/>
    <cellStyle name="40% — akcent 2" xfId="24073" builtinId="35" hidden="1"/>
    <cellStyle name="40% — akcent 2" xfId="24113" builtinId="35" hidden="1"/>
    <cellStyle name="40% — akcent 2" xfId="24152" builtinId="35" hidden="1"/>
    <cellStyle name="40% — akcent 2" xfId="24193" builtinId="35" hidden="1"/>
    <cellStyle name="40% — akcent 2" xfId="24232" builtinId="35" hidden="1"/>
    <cellStyle name="40% — akcent 2" xfId="24271" builtinId="35" hidden="1"/>
    <cellStyle name="40% — akcent 2" xfId="24310" builtinId="35" hidden="1"/>
    <cellStyle name="40% — akcent 2" xfId="24350" builtinId="35" hidden="1"/>
    <cellStyle name="40% — akcent 2" xfId="24390" builtinId="35" hidden="1"/>
    <cellStyle name="40% — akcent 2" xfId="24429" builtinId="35" hidden="1"/>
    <cellStyle name="40% — akcent 2" xfId="24469" builtinId="35" hidden="1"/>
    <cellStyle name="40% — akcent 2" xfId="24508" builtinId="35" hidden="1"/>
    <cellStyle name="40% — akcent 2" xfId="24548" builtinId="35" hidden="1"/>
    <cellStyle name="40% — akcent 2" xfId="24587" builtinId="35" hidden="1"/>
    <cellStyle name="40% — akcent 2" xfId="24626" builtinId="35" hidden="1"/>
    <cellStyle name="40% — akcent 2" xfId="23064" builtinId="35" hidden="1"/>
    <cellStyle name="40% — akcent 2" xfId="23102" builtinId="35" hidden="1"/>
    <cellStyle name="40% — akcent 2" xfId="24672" builtinId="35" hidden="1"/>
    <cellStyle name="40% — akcent 2" xfId="24711" builtinId="35" hidden="1"/>
    <cellStyle name="40% — akcent 2" xfId="24750" builtinId="35" hidden="1"/>
    <cellStyle name="40% — akcent 2" xfId="24789" builtinId="35" hidden="1"/>
    <cellStyle name="40% — akcent 2" xfId="24829" builtinId="35" hidden="1"/>
    <cellStyle name="40% — akcent 2" xfId="24868" builtinId="35" hidden="1"/>
    <cellStyle name="40% — akcent 2" xfId="24909" builtinId="35" hidden="1"/>
    <cellStyle name="40% — akcent 2" xfId="24948" builtinId="35" hidden="1"/>
    <cellStyle name="40% — akcent 2" xfId="24987" builtinId="35" hidden="1"/>
    <cellStyle name="40% — akcent 2" xfId="25026" builtinId="35" hidden="1"/>
    <cellStyle name="40% — akcent 2" xfId="25066" builtinId="35" hidden="1"/>
    <cellStyle name="40% — akcent 2" xfId="25106" builtinId="35" hidden="1"/>
    <cellStyle name="40% — akcent 2" xfId="25145" builtinId="35" hidden="1"/>
    <cellStyle name="40% — akcent 2" xfId="25185" builtinId="35" hidden="1"/>
    <cellStyle name="40% — akcent 2" xfId="25224" builtinId="35" hidden="1"/>
    <cellStyle name="40% — akcent 2" xfId="25264" builtinId="35" hidden="1"/>
    <cellStyle name="40% — akcent 2" xfId="25303" builtinId="35" hidden="1"/>
    <cellStyle name="40% — akcent 2" xfId="25342" builtinId="35" hidden="1"/>
    <cellStyle name="40% — akcent 2" xfId="19048" builtinId="35" hidden="1"/>
    <cellStyle name="40% — akcent 2" xfId="19017" builtinId="35" hidden="1"/>
    <cellStyle name="40% — akcent 2" xfId="25369" builtinId="35" hidden="1"/>
    <cellStyle name="40% — akcent 2" xfId="25408" builtinId="35" hidden="1"/>
    <cellStyle name="40% — akcent 2" xfId="25447" builtinId="35" hidden="1"/>
    <cellStyle name="40% — akcent 2" xfId="25486" builtinId="35" hidden="1"/>
    <cellStyle name="40% — akcent 2" xfId="25526" builtinId="35" hidden="1"/>
    <cellStyle name="40% — akcent 2" xfId="25565" builtinId="35" hidden="1"/>
    <cellStyle name="40% — akcent 2" xfId="25606" builtinId="35" hidden="1"/>
    <cellStyle name="40% — akcent 2" xfId="25645" builtinId="35" hidden="1"/>
    <cellStyle name="40% — akcent 2" xfId="25684" builtinId="35" hidden="1"/>
    <cellStyle name="40% — akcent 2" xfId="25723" builtinId="35" hidden="1"/>
    <cellStyle name="40% — akcent 2" xfId="25763" builtinId="35" hidden="1"/>
    <cellStyle name="40% — akcent 2" xfId="25803" builtinId="35" hidden="1"/>
    <cellStyle name="40% — akcent 2" xfId="25842" builtinId="35" hidden="1"/>
    <cellStyle name="40% — akcent 2" xfId="25882" builtinId="35" hidden="1"/>
    <cellStyle name="40% — akcent 2" xfId="25921" builtinId="35" hidden="1"/>
    <cellStyle name="40% — akcent 2" xfId="25961" builtinId="35" hidden="1"/>
    <cellStyle name="40% — akcent 2" xfId="26000" builtinId="35" hidden="1"/>
    <cellStyle name="40% — akcent 2" xfId="26039" builtinId="35" hidden="1"/>
    <cellStyle name="40% — akcent 2" xfId="26078" builtinId="35" hidden="1"/>
    <cellStyle name="40% — akcent 2" xfId="26237" builtinId="35" hidden="1"/>
    <cellStyle name="40% — akcent 2" xfId="26278" builtinId="35" hidden="1"/>
    <cellStyle name="40% — akcent 2" xfId="26317" builtinId="35" hidden="1"/>
    <cellStyle name="40% — akcent 2" xfId="26356" builtinId="35" hidden="1"/>
    <cellStyle name="40% — akcent 2" xfId="26395" builtinId="35" hidden="1"/>
    <cellStyle name="40% — akcent 2" xfId="26435" builtinId="35" hidden="1"/>
    <cellStyle name="40% — akcent 2" xfId="26474" builtinId="35" hidden="1"/>
    <cellStyle name="40% — akcent 2" xfId="26515" builtinId="35" hidden="1"/>
    <cellStyle name="40% — akcent 2" xfId="26554" builtinId="35" hidden="1"/>
    <cellStyle name="40% — akcent 2" xfId="26593" builtinId="35" hidden="1"/>
    <cellStyle name="40% — akcent 2" xfId="26632" builtinId="35" hidden="1"/>
    <cellStyle name="40% — akcent 2" xfId="26672" builtinId="35" hidden="1"/>
    <cellStyle name="40% — akcent 2" xfId="26712" builtinId="35" hidden="1"/>
    <cellStyle name="40% — akcent 2" xfId="26751" builtinId="35" hidden="1"/>
    <cellStyle name="40% — akcent 2" xfId="26791" builtinId="35" hidden="1"/>
    <cellStyle name="40% — akcent 2" xfId="26831" builtinId="35" hidden="1"/>
    <cellStyle name="40% — akcent 2" xfId="26871" builtinId="35" hidden="1"/>
    <cellStyle name="40% — akcent 2" xfId="26910" builtinId="35" hidden="1"/>
    <cellStyle name="40% — akcent 2" xfId="26949" builtinId="35" hidden="1"/>
    <cellStyle name="40% — akcent 2" xfId="26196" builtinId="35" hidden="1"/>
    <cellStyle name="40% — akcent 2" xfId="26982" builtinId="35" hidden="1"/>
    <cellStyle name="40% — akcent 2" xfId="27023" builtinId="35" hidden="1"/>
    <cellStyle name="40% — akcent 2" xfId="27062" builtinId="35" hidden="1"/>
    <cellStyle name="40% — akcent 2" xfId="27101" builtinId="35" hidden="1"/>
    <cellStyle name="40% — akcent 2" xfId="27140" builtinId="35" hidden="1"/>
    <cellStyle name="40% — akcent 2" xfId="27180" builtinId="35" hidden="1"/>
    <cellStyle name="40% — akcent 2" xfId="27219" builtinId="35" hidden="1"/>
    <cellStyle name="40% — akcent 2" xfId="27260" builtinId="35" hidden="1"/>
    <cellStyle name="40% — akcent 2" xfId="27299" builtinId="35" hidden="1"/>
    <cellStyle name="40% — akcent 2" xfId="27338" builtinId="35" hidden="1"/>
    <cellStyle name="40% — akcent 2" xfId="27377" builtinId="35" hidden="1"/>
    <cellStyle name="40% — akcent 2" xfId="27417" builtinId="35" hidden="1"/>
    <cellStyle name="40% — akcent 2" xfId="27457" builtinId="35" hidden="1"/>
    <cellStyle name="40% — akcent 2" xfId="27496" builtinId="35" hidden="1"/>
    <cellStyle name="40% — akcent 2" xfId="27536" builtinId="35" hidden="1"/>
    <cellStyle name="40% — akcent 2" xfId="27575" builtinId="35" hidden="1"/>
    <cellStyle name="40% — akcent 2" xfId="27615" builtinId="35" hidden="1"/>
    <cellStyle name="40% — akcent 2" xfId="27654" builtinId="35" hidden="1"/>
    <cellStyle name="40% — akcent 2" xfId="27693" builtinId="35" hidden="1"/>
    <cellStyle name="40% — akcent 2" xfId="26131" builtinId="35" hidden="1"/>
    <cellStyle name="40% — akcent 2" xfId="26169" builtinId="35" hidden="1"/>
    <cellStyle name="40% — akcent 2" xfId="27739" builtinId="35" hidden="1"/>
    <cellStyle name="40% — akcent 2" xfId="27778" builtinId="35" hidden="1"/>
    <cellStyle name="40% — akcent 2" xfId="27817" builtinId="35" hidden="1"/>
    <cellStyle name="40% — akcent 2" xfId="27856" builtinId="35" hidden="1"/>
    <cellStyle name="40% — akcent 2" xfId="27896" builtinId="35" hidden="1"/>
    <cellStyle name="40% — akcent 2" xfId="27935" builtinId="35" hidden="1"/>
    <cellStyle name="40% — akcent 2" xfId="27976" builtinId="35" hidden="1"/>
    <cellStyle name="40% — akcent 2" xfId="28015" builtinId="35" hidden="1"/>
    <cellStyle name="40% — akcent 2" xfId="28054" builtinId="35" hidden="1"/>
    <cellStyle name="40% — akcent 2" xfId="28093" builtinId="35" hidden="1"/>
    <cellStyle name="40% — akcent 2" xfId="28133" builtinId="35" hidden="1"/>
    <cellStyle name="40% — akcent 2" xfId="28173" builtinId="35" hidden="1"/>
    <cellStyle name="40% — akcent 2" xfId="28212" builtinId="35" hidden="1"/>
    <cellStyle name="40% — akcent 2" xfId="28252" builtinId="35" hidden="1"/>
    <cellStyle name="40% — akcent 2" xfId="28291" builtinId="35" hidden="1"/>
    <cellStyle name="40% — akcent 2" xfId="28331" builtinId="35" hidden="1"/>
    <cellStyle name="40% — akcent 2" xfId="28370" builtinId="35" hidden="1"/>
    <cellStyle name="40% — akcent 2" xfId="28409" builtinId="35" hidden="1"/>
    <cellStyle name="40% — akcent 2" xfId="28448" builtinId="35" hidden="1"/>
    <cellStyle name="40% — akcent 2" xfId="28572" builtinId="35" hidden="1"/>
    <cellStyle name="40% — akcent 2" xfId="28615" builtinId="35" hidden="1"/>
    <cellStyle name="40% — akcent 2" xfId="28654" builtinId="35" hidden="1"/>
    <cellStyle name="40% — akcent 2" xfId="28693" builtinId="35" hidden="1"/>
    <cellStyle name="40% — akcent 2" xfId="28732" builtinId="35" hidden="1"/>
    <cellStyle name="40% — akcent 2" xfId="28772" builtinId="35" hidden="1"/>
    <cellStyle name="40% — akcent 2" xfId="28811" builtinId="35" hidden="1"/>
    <cellStyle name="40% — akcent 2" xfId="28852" builtinId="35" hidden="1"/>
    <cellStyle name="40% — akcent 2" xfId="28891" builtinId="35" hidden="1"/>
    <cellStyle name="40% — akcent 2" xfId="28930" builtinId="35" hidden="1"/>
    <cellStyle name="40% — akcent 2" xfId="28969" builtinId="35" hidden="1"/>
    <cellStyle name="40% — akcent 2" xfId="29011" builtinId="35" hidden="1"/>
    <cellStyle name="40% — akcent 2" xfId="29051" builtinId="35" hidden="1"/>
    <cellStyle name="40% — akcent 2" xfId="29090" builtinId="35" hidden="1"/>
    <cellStyle name="40% — akcent 2" xfId="29130" builtinId="35" hidden="1"/>
    <cellStyle name="40% — akcent 2" xfId="29170" builtinId="35" hidden="1"/>
    <cellStyle name="40% — akcent 2" xfId="29210" builtinId="35" hidden="1"/>
    <cellStyle name="40% — akcent 2" xfId="29249" builtinId="35" hidden="1"/>
    <cellStyle name="40% — akcent 2" xfId="29288" builtinId="35" hidden="1"/>
    <cellStyle name="40% — akcent 2" xfId="29338" builtinId="35" hidden="1"/>
    <cellStyle name="40% — akcent 2" xfId="29497" builtinId="35" hidden="1"/>
    <cellStyle name="40% — akcent 2" xfId="29540" builtinId="35" hidden="1"/>
    <cellStyle name="40% — akcent 2" xfId="29579" builtinId="35" hidden="1"/>
    <cellStyle name="40% — akcent 2" xfId="29618" builtinId="35" hidden="1"/>
    <cellStyle name="40% — akcent 2" xfId="29657" builtinId="35" hidden="1"/>
    <cellStyle name="40% — akcent 2" xfId="29697" builtinId="35" hidden="1"/>
    <cellStyle name="40% — akcent 2" xfId="29736" builtinId="35" hidden="1"/>
    <cellStyle name="40% — akcent 2" xfId="29777" builtinId="35" hidden="1"/>
    <cellStyle name="40% — akcent 2" xfId="29816" builtinId="35" hidden="1"/>
    <cellStyle name="40% — akcent 2" xfId="29855" builtinId="35" hidden="1"/>
    <cellStyle name="40% — akcent 2" xfId="29894" builtinId="35" hidden="1"/>
    <cellStyle name="40% — akcent 2" xfId="29936" builtinId="35" hidden="1"/>
    <cellStyle name="40% — akcent 2" xfId="29976" builtinId="35" hidden="1"/>
    <cellStyle name="40% — akcent 2" xfId="30015" builtinId="35" hidden="1"/>
    <cellStyle name="40% — akcent 2" xfId="30055" builtinId="35" hidden="1"/>
    <cellStyle name="40% — akcent 2" xfId="30095" builtinId="35" hidden="1"/>
    <cellStyle name="40% — akcent 2" xfId="30135" builtinId="35" hidden="1"/>
    <cellStyle name="40% — akcent 2" xfId="30174" builtinId="35" hidden="1"/>
    <cellStyle name="40% — akcent 2" xfId="30213" builtinId="35" hidden="1"/>
    <cellStyle name="40% — akcent 2" xfId="29456" builtinId="35" hidden="1"/>
    <cellStyle name="40% — akcent 2" xfId="30246" builtinId="35" hidden="1"/>
    <cellStyle name="40% — akcent 2" xfId="30287" builtinId="35" hidden="1"/>
    <cellStyle name="40% — akcent 2" xfId="30326" builtinId="35" hidden="1"/>
    <cellStyle name="40% — akcent 2" xfId="30365" builtinId="35" hidden="1"/>
    <cellStyle name="40% — akcent 2" xfId="30404" builtinId="35" hidden="1"/>
    <cellStyle name="40% — akcent 2" xfId="30444" builtinId="35" hidden="1"/>
    <cellStyle name="40% — akcent 2" xfId="30483" builtinId="35" hidden="1"/>
    <cellStyle name="40% — akcent 2" xfId="30524" builtinId="35" hidden="1"/>
    <cellStyle name="40% — akcent 2" xfId="30563" builtinId="35" hidden="1"/>
    <cellStyle name="40% — akcent 2" xfId="30602" builtinId="35" hidden="1"/>
    <cellStyle name="40% — akcent 2" xfId="30641" builtinId="35" hidden="1"/>
    <cellStyle name="40% — akcent 2" xfId="30681" builtinId="35" hidden="1"/>
    <cellStyle name="40% — akcent 2" xfId="30721" builtinId="35" hidden="1"/>
    <cellStyle name="40% — akcent 2" xfId="30760" builtinId="35" hidden="1"/>
    <cellStyle name="40% — akcent 2" xfId="30800" builtinId="35" hidden="1"/>
    <cellStyle name="40% — akcent 2" xfId="30839" builtinId="35" hidden="1"/>
    <cellStyle name="40% — akcent 2" xfId="30879" builtinId="35" hidden="1"/>
    <cellStyle name="40% — akcent 2" xfId="30918" builtinId="35" hidden="1"/>
    <cellStyle name="40% — akcent 2" xfId="30957" builtinId="35" hidden="1"/>
    <cellStyle name="40% — akcent 2" xfId="29391" builtinId="35" hidden="1"/>
    <cellStyle name="40% — akcent 2" xfId="29429" builtinId="35" hidden="1"/>
    <cellStyle name="40% — akcent 2" xfId="31003" builtinId="35" hidden="1"/>
    <cellStyle name="40% — akcent 2" xfId="31042" builtinId="35" hidden="1"/>
    <cellStyle name="40% — akcent 2" xfId="31081" builtinId="35" hidden="1"/>
    <cellStyle name="40% — akcent 2" xfId="31120" builtinId="35" hidden="1"/>
    <cellStyle name="40% — akcent 2" xfId="31160" builtinId="35" hidden="1"/>
    <cellStyle name="40% — akcent 2" xfId="31199" builtinId="35" hidden="1"/>
    <cellStyle name="40% — akcent 2" xfId="31240" builtinId="35" hidden="1"/>
    <cellStyle name="40% — akcent 2" xfId="31279" builtinId="35" hidden="1"/>
    <cellStyle name="40% — akcent 2" xfId="31318" builtinId="35" hidden="1"/>
    <cellStyle name="40% — akcent 2" xfId="31357" builtinId="35" hidden="1"/>
    <cellStyle name="40% — akcent 2" xfId="31397" builtinId="35" hidden="1"/>
    <cellStyle name="40% — akcent 2" xfId="31437" builtinId="35" hidden="1"/>
    <cellStyle name="40% — akcent 2" xfId="31476" builtinId="35" hidden="1"/>
    <cellStyle name="40% — akcent 2" xfId="31516" builtinId="35" hidden="1"/>
    <cellStyle name="40% — akcent 2" xfId="31555" builtinId="35" hidden="1"/>
    <cellStyle name="40% — akcent 2" xfId="31595" builtinId="35" hidden="1"/>
    <cellStyle name="40% — akcent 2" xfId="31634" builtinId="35" hidden="1"/>
    <cellStyle name="40% — akcent 2" xfId="31673" builtinId="35" hidden="1"/>
    <cellStyle name="40% — akcent 2" xfId="28531" builtinId="35" hidden="1"/>
    <cellStyle name="40% — akcent 2" xfId="28470" builtinId="35" hidden="1"/>
    <cellStyle name="40% — akcent 2" xfId="31727" builtinId="35" hidden="1"/>
    <cellStyle name="40% — akcent 2" xfId="31766" builtinId="35" hidden="1"/>
    <cellStyle name="40% — akcent 2" xfId="31805" builtinId="35" hidden="1"/>
    <cellStyle name="40% — akcent 2" xfId="31844" builtinId="35" hidden="1"/>
    <cellStyle name="40% — akcent 2" xfId="31884" builtinId="35" hidden="1"/>
    <cellStyle name="40% — akcent 2" xfId="31923" builtinId="35" hidden="1"/>
    <cellStyle name="40% — akcent 2" xfId="31964" builtinId="35" hidden="1"/>
    <cellStyle name="40% — akcent 2" xfId="32003" builtinId="35" hidden="1"/>
    <cellStyle name="40% — akcent 2" xfId="32042" builtinId="35" hidden="1"/>
    <cellStyle name="40% — akcent 2" xfId="32081" builtinId="35" hidden="1"/>
    <cellStyle name="40% — akcent 2" xfId="32121" builtinId="35" hidden="1"/>
    <cellStyle name="40% — akcent 2" xfId="32161" builtinId="35" hidden="1"/>
    <cellStyle name="40% — akcent 2" xfId="32200" builtinId="35" hidden="1"/>
    <cellStyle name="40% — akcent 2" xfId="32240" builtinId="35" hidden="1"/>
    <cellStyle name="40% — akcent 2" xfId="32279" builtinId="35" hidden="1"/>
    <cellStyle name="40% — akcent 2" xfId="32319" builtinId="35" hidden="1"/>
    <cellStyle name="40% — akcent 2" xfId="32358" builtinId="35" hidden="1"/>
    <cellStyle name="40% — akcent 2" xfId="32397" builtinId="35" hidden="1"/>
    <cellStyle name="40% — akcent 2" xfId="32436" builtinId="35" hidden="1"/>
    <cellStyle name="40% — akcent 2" xfId="32595" builtinId="35" hidden="1"/>
    <cellStyle name="40% — akcent 2" xfId="32636" builtinId="35" hidden="1"/>
    <cellStyle name="40% — akcent 2" xfId="32675" builtinId="35" hidden="1"/>
    <cellStyle name="40% — akcent 2" xfId="32714" builtinId="35" hidden="1"/>
    <cellStyle name="40% — akcent 2" xfId="32753" builtinId="35" hidden="1"/>
    <cellStyle name="40% — akcent 2" xfId="32793" builtinId="35" hidden="1"/>
    <cellStyle name="40% — akcent 2" xfId="32832" builtinId="35" hidden="1"/>
    <cellStyle name="40% — akcent 2" xfId="32873" builtinId="35" hidden="1"/>
    <cellStyle name="40% — akcent 2" xfId="32912" builtinId="35" hidden="1"/>
    <cellStyle name="40% — akcent 2" xfId="32951" builtinId="35" hidden="1"/>
    <cellStyle name="40% — akcent 2" xfId="32990" builtinId="35" hidden="1"/>
    <cellStyle name="40% — akcent 2" xfId="33030" builtinId="35" hidden="1"/>
    <cellStyle name="40% — akcent 2" xfId="33070" builtinId="35" hidden="1"/>
    <cellStyle name="40% — akcent 2" xfId="33109" builtinId="35" hidden="1"/>
    <cellStyle name="40% — akcent 2" xfId="33149" builtinId="35" hidden="1"/>
    <cellStyle name="40% — akcent 2" xfId="33189" builtinId="35" hidden="1"/>
    <cellStyle name="40% — akcent 2" xfId="33229" builtinId="35" hidden="1"/>
    <cellStyle name="40% — akcent 2" xfId="33268" builtinId="35" hidden="1"/>
    <cellStyle name="40% — akcent 2" xfId="33307" builtinId="35" hidden="1"/>
    <cellStyle name="40% — akcent 2" xfId="32554" builtinId="35" hidden="1"/>
    <cellStyle name="40% — akcent 2" xfId="33340" builtinId="35" hidden="1"/>
    <cellStyle name="40% — akcent 2" xfId="33381" builtinId="35" hidden="1"/>
    <cellStyle name="40% — akcent 2" xfId="33420" builtinId="35" hidden="1"/>
    <cellStyle name="40% — akcent 2" xfId="33459" builtinId="35" hidden="1"/>
    <cellStyle name="40% — akcent 2" xfId="33498" builtinId="35" hidden="1"/>
    <cellStyle name="40% — akcent 2" xfId="33538" builtinId="35" hidden="1"/>
    <cellStyle name="40% — akcent 2" xfId="33577" builtinId="35" hidden="1"/>
    <cellStyle name="40% — akcent 2" xfId="33618" builtinId="35" hidden="1"/>
    <cellStyle name="40% — akcent 2" xfId="33657" builtinId="35" hidden="1"/>
    <cellStyle name="40% — akcent 2" xfId="33696" builtinId="35" hidden="1"/>
    <cellStyle name="40% — akcent 2" xfId="33735" builtinId="35" hidden="1"/>
    <cellStyle name="40% — akcent 2" xfId="33775" builtinId="35" hidden="1"/>
    <cellStyle name="40% — akcent 2" xfId="33815" builtinId="35" hidden="1"/>
    <cellStyle name="40% — akcent 2" xfId="33854" builtinId="35" hidden="1"/>
    <cellStyle name="40% — akcent 2" xfId="33894" builtinId="35" hidden="1"/>
    <cellStyle name="40% — akcent 2" xfId="33933" builtinId="35" hidden="1"/>
    <cellStyle name="40% — akcent 2" xfId="33973" builtinId="35" hidden="1"/>
    <cellStyle name="40% — akcent 2" xfId="34012" builtinId="35" hidden="1"/>
    <cellStyle name="40% — akcent 2" xfId="34051" builtinId="35" hidden="1"/>
    <cellStyle name="40% — akcent 2" xfId="32489" builtinId="35" hidden="1"/>
    <cellStyle name="40% — akcent 2" xfId="32527" builtinId="35" hidden="1"/>
    <cellStyle name="40% — akcent 2" xfId="34097" builtinId="35" hidden="1"/>
    <cellStyle name="40% — akcent 2" xfId="34136" builtinId="35" hidden="1"/>
    <cellStyle name="40% — akcent 2" xfId="34175" builtinId="35" hidden="1"/>
    <cellStyle name="40% — akcent 2" xfId="34214" builtinId="35" hidden="1"/>
    <cellStyle name="40% — akcent 2" xfId="34254" builtinId="35" hidden="1"/>
    <cellStyle name="40% — akcent 2" xfId="34293" builtinId="35" hidden="1"/>
    <cellStyle name="40% — akcent 2" xfId="34334" builtinId="35" hidden="1"/>
    <cellStyle name="40% — akcent 2" xfId="34373" builtinId="35" hidden="1"/>
    <cellStyle name="40% — akcent 2" xfId="34412" builtinId="35" hidden="1"/>
    <cellStyle name="40% — akcent 2" xfId="34451" builtinId="35" hidden="1"/>
    <cellStyle name="40% — akcent 2" xfId="34491" builtinId="35" hidden="1"/>
    <cellStyle name="40% — akcent 2" xfId="34531" builtinId="35" hidden="1"/>
    <cellStyle name="40% — akcent 2" xfId="34570" builtinId="35" hidden="1"/>
    <cellStyle name="40% — akcent 2" xfId="34610" builtinId="35" hidden="1"/>
    <cellStyle name="40% — akcent 2" xfId="34649" builtinId="35" hidden="1"/>
    <cellStyle name="40% — akcent 2" xfId="34689" builtinId="35" hidden="1"/>
    <cellStyle name="40% — akcent 2" xfId="34728" builtinId="35" hidden="1"/>
    <cellStyle name="40% — akcent 2" xfId="34767" builtinId="35" hidden="1"/>
    <cellStyle name="40% — akcent 2" xfId="29515" builtinId="35" hidden="1"/>
    <cellStyle name="40% — akcent 2" xfId="34808" builtinId="35" hidden="1"/>
    <cellStyle name="40% — akcent 2" xfId="34849" builtinId="35" hidden="1"/>
    <cellStyle name="40% — akcent 2" xfId="34888" builtinId="35" hidden="1"/>
    <cellStyle name="40% — akcent 2" xfId="34927" builtinId="35" hidden="1"/>
    <cellStyle name="40% — akcent 2" xfId="34966" builtinId="35" hidden="1"/>
    <cellStyle name="40% — akcent 2" xfId="35006" builtinId="35" hidden="1"/>
    <cellStyle name="40% — akcent 2" xfId="35045" builtinId="35" hidden="1"/>
    <cellStyle name="40% — akcent 2" xfId="35086" builtinId="35" hidden="1"/>
    <cellStyle name="40% — akcent 2" xfId="35125" builtinId="35" hidden="1"/>
    <cellStyle name="40% — akcent 2" xfId="35164" builtinId="35" hidden="1"/>
    <cellStyle name="40% — akcent 2" xfId="35203" builtinId="35" hidden="1"/>
    <cellStyle name="40% — akcent 2" xfId="35243" builtinId="35" hidden="1"/>
    <cellStyle name="40% — akcent 2" xfId="35283" builtinId="35" hidden="1"/>
    <cellStyle name="40% — akcent 2" xfId="35322" builtinId="35" hidden="1"/>
    <cellStyle name="40% — akcent 2" xfId="35362" builtinId="35" hidden="1"/>
    <cellStyle name="40% — akcent 2" xfId="35401" builtinId="35" hidden="1"/>
    <cellStyle name="40% — akcent 2" xfId="35441" builtinId="35" hidden="1"/>
    <cellStyle name="40% — akcent 2" xfId="35480" builtinId="35" hidden="1"/>
    <cellStyle name="40% — akcent 2" xfId="35519" builtinId="35" hidden="1"/>
    <cellStyle name="40% — akcent 2" xfId="35558" builtinId="35" hidden="1"/>
    <cellStyle name="40% — akcent 2" xfId="35717" builtinId="35" hidden="1"/>
    <cellStyle name="40% — akcent 2" xfId="35758" builtinId="35" hidden="1"/>
    <cellStyle name="40% — akcent 2" xfId="35797" builtinId="35" hidden="1"/>
    <cellStyle name="40% — akcent 2" xfId="35836" builtinId="35" hidden="1"/>
    <cellStyle name="40% — akcent 2" xfId="35875" builtinId="35" hidden="1"/>
    <cellStyle name="40% — akcent 2" xfId="35915" builtinId="35" hidden="1"/>
    <cellStyle name="40% — akcent 2" xfId="35954" builtinId="35" hidden="1"/>
    <cellStyle name="40% — akcent 2" xfId="35995" builtinId="35" hidden="1"/>
    <cellStyle name="40% — akcent 2" xfId="36034" builtinId="35" hidden="1"/>
    <cellStyle name="40% — akcent 2" xfId="36073" builtinId="35" hidden="1"/>
    <cellStyle name="40% — akcent 2" xfId="36112" builtinId="35" hidden="1"/>
    <cellStyle name="40% — akcent 2" xfId="36152" builtinId="35" hidden="1"/>
    <cellStyle name="40% — akcent 2" xfId="36192" builtinId="35" hidden="1"/>
    <cellStyle name="40% — akcent 2" xfId="36231" builtinId="35" hidden="1"/>
    <cellStyle name="40% — akcent 2" xfId="36271" builtinId="35" hidden="1"/>
    <cellStyle name="40% — akcent 2" xfId="36311" builtinId="35" hidden="1"/>
    <cellStyle name="40% — akcent 2" xfId="36351" builtinId="35" hidden="1"/>
    <cellStyle name="40% — akcent 2" xfId="36390" builtinId="35" hidden="1"/>
    <cellStyle name="40% — akcent 2" xfId="36429" builtinId="35" hidden="1"/>
    <cellStyle name="40% — akcent 2" xfId="35676" builtinId="35" hidden="1"/>
    <cellStyle name="40% — akcent 2" xfId="36462" builtinId="35" hidden="1"/>
    <cellStyle name="40% — akcent 2" xfId="36503" builtinId="35" hidden="1"/>
    <cellStyle name="40% — akcent 2" xfId="36542" builtinId="35" hidden="1"/>
    <cellStyle name="40% — akcent 2" xfId="36581" builtinId="35" hidden="1"/>
    <cellStyle name="40% — akcent 2" xfId="36620" builtinId="35" hidden="1"/>
    <cellStyle name="40% — akcent 2" xfId="36660" builtinId="35" hidden="1"/>
    <cellStyle name="40% — akcent 2" xfId="36699" builtinId="35" hidden="1"/>
    <cellStyle name="40% — akcent 2" xfId="36740" builtinId="35" hidden="1"/>
    <cellStyle name="40% — akcent 2" xfId="36779" builtinId="35" hidden="1"/>
    <cellStyle name="40% — akcent 2" xfId="36818" builtinId="35" hidden="1"/>
    <cellStyle name="40% — akcent 2" xfId="36857" builtinId="35" hidden="1"/>
    <cellStyle name="40% — akcent 2" xfId="36897" builtinId="35" hidden="1"/>
    <cellStyle name="40% — akcent 2" xfId="36937" builtinId="35" hidden="1"/>
    <cellStyle name="40% — akcent 2" xfId="36976" builtinId="35" hidden="1"/>
    <cellStyle name="40% — akcent 2" xfId="37016" builtinId="35" hidden="1"/>
    <cellStyle name="40% — akcent 2" xfId="37055" builtinId="35" hidden="1"/>
    <cellStyle name="40% — akcent 2" xfId="37095" builtinId="35" hidden="1"/>
    <cellStyle name="40% — akcent 2" xfId="37134" builtinId="35" hidden="1"/>
    <cellStyle name="40% — akcent 2" xfId="37173" builtinId="35" hidden="1"/>
    <cellStyle name="40% — akcent 2" xfId="35611" builtinId="35" hidden="1"/>
    <cellStyle name="40% — akcent 2" xfId="35649" builtinId="35" hidden="1"/>
    <cellStyle name="40% — akcent 2" xfId="37219" builtinId="35" hidden="1"/>
    <cellStyle name="40% — akcent 2" xfId="37258" builtinId="35" hidden="1"/>
    <cellStyle name="40% — akcent 2" xfId="37297" builtinId="35" hidden="1"/>
    <cellStyle name="40% — akcent 2" xfId="37336" builtinId="35" hidden="1"/>
    <cellStyle name="40% — akcent 2" xfId="37376" builtinId="35" hidden="1"/>
    <cellStyle name="40% — akcent 2" xfId="37415" builtinId="35" hidden="1"/>
    <cellStyle name="40% — akcent 2" xfId="37456" builtinId="35" hidden="1"/>
    <cellStyle name="40% — akcent 2" xfId="37495" builtinId="35" hidden="1"/>
    <cellStyle name="40% — akcent 2" xfId="37534" builtinId="35" hidden="1"/>
    <cellStyle name="40% — akcent 2" xfId="37573" builtinId="35" hidden="1"/>
    <cellStyle name="40% — akcent 2" xfId="37613" builtinId="35" hidden="1"/>
    <cellStyle name="40% — akcent 2" xfId="37653" builtinId="35" hidden="1"/>
    <cellStyle name="40% — akcent 2" xfId="37692" builtinId="35" hidden="1"/>
    <cellStyle name="40% — akcent 2" xfId="37732" builtinId="35" hidden="1"/>
    <cellStyle name="40% — akcent 2" xfId="37771" builtinId="35" hidden="1"/>
    <cellStyle name="40% — akcent 2" xfId="37811" builtinId="35" hidden="1"/>
    <cellStyle name="40% — akcent 2" xfId="37850" builtinId="35" hidden="1"/>
    <cellStyle name="40% — akcent 2" xfId="37889" builtinId="35" hidden="1"/>
    <cellStyle name="40% — akcent 2" xfId="37928" builtinId="35" hidden="1"/>
    <cellStyle name="40% — akcent 2" xfId="37968" builtinId="35" hidden="1"/>
    <cellStyle name="40% — akcent 2" xfId="38009" builtinId="35" hidden="1"/>
    <cellStyle name="40% — akcent 2" xfId="38048" builtinId="35" hidden="1"/>
    <cellStyle name="40% — akcent 2" xfId="38087" builtinId="35" hidden="1"/>
    <cellStyle name="40% — akcent 2" xfId="38126" builtinId="35" hidden="1"/>
    <cellStyle name="40% — akcent 2" xfId="38166" builtinId="35" hidden="1"/>
    <cellStyle name="40% — akcent 2" xfId="38205" builtinId="35" hidden="1"/>
    <cellStyle name="40% — akcent 2" xfId="38246" builtinId="35" hidden="1"/>
    <cellStyle name="40% — akcent 2" xfId="38285" builtinId="35" hidden="1"/>
    <cellStyle name="40% — akcent 2" xfId="38324" builtinId="35" hidden="1"/>
    <cellStyle name="40% — akcent 2" xfId="38363" builtinId="35" hidden="1"/>
    <cellStyle name="40% — akcent 2" xfId="38403" builtinId="35" hidden="1"/>
    <cellStyle name="40% — akcent 2" xfId="38443" builtinId="35" hidden="1"/>
    <cellStyle name="40% — akcent 2" xfId="38482" builtinId="35" hidden="1"/>
    <cellStyle name="40% — akcent 2" xfId="38522" builtinId="35" hidden="1"/>
    <cellStyle name="40% — akcent 2" xfId="38561" builtinId="35" hidden="1"/>
    <cellStyle name="40% — akcent 2" xfId="38601" builtinId="35" hidden="1"/>
    <cellStyle name="40% — akcent 2" xfId="38640" builtinId="35" hidden="1"/>
    <cellStyle name="40% — akcent 2" xfId="38679" builtinId="35" hidden="1"/>
    <cellStyle name="40% — akcent 2" xfId="38718" builtinId="35" hidden="1"/>
    <cellStyle name="40% — akcent 2" xfId="38877" builtinId="35" hidden="1"/>
    <cellStyle name="40% — akcent 2" xfId="38918" builtinId="35" hidden="1"/>
    <cellStyle name="40% — akcent 2" xfId="38957" builtinId="35" hidden="1"/>
    <cellStyle name="40% — akcent 2" xfId="38996" builtinId="35" hidden="1"/>
    <cellStyle name="40% — akcent 2" xfId="39035" builtinId="35" hidden="1"/>
    <cellStyle name="40% — akcent 2" xfId="39075" builtinId="35" hidden="1"/>
    <cellStyle name="40% — akcent 2" xfId="39114" builtinId="35" hidden="1"/>
    <cellStyle name="40% — akcent 2" xfId="39155" builtinId="35" hidden="1"/>
    <cellStyle name="40% — akcent 2" xfId="39194" builtinId="35" hidden="1"/>
    <cellStyle name="40% — akcent 2" xfId="39233" builtinId="35" hidden="1"/>
    <cellStyle name="40% — akcent 2" xfId="39272" builtinId="35" hidden="1"/>
    <cellStyle name="40% — akcent 2" xfId="39312" builtinId="35" hidden="1"/>
    <cellStyle name="40% — akcent 2" xfId="39352" builtinId="35" hidden="1"/>
    <cellStyle name="40% — akcent 2" xfId="39391" builtinId="35" hidden="1"/>
    <cellStyle name="40% — akcent 2" xfId="39431" builtinId="35" hidden="1"/>
    <cellStyle name="40% — akcent 2" xfId="39471" builtinId="35" hidden="1"/>
    <cellStyle name="40% — akcent 2" xfId="39511" builtinId="35" hidden="1"/>
    <cellStyle name="40% — akcent 2" xfId="39550" builtinId="35" hidden="1"/>
    <cellStyle name="40% — akcent 2" xfId="39589" builtinId="35" hidden="1"/>
    <cellStyle name="40% — akcent 2" xfId="38836" builtinId="35" hidden="1"/>
    <cellStyle name="40% — akcent 2" xfId="39622" builtinId="35" hidden="1"/>
    <cellStyle name="40% — akcent 2" xfId="39663" builtinId="35" hidden="1"/>
    <cellStyle name="40% — akcent 2" xfId="39702" builtinId="35" hidden="1"/>
    <cellStyle name="40% — akcent 2" xfId="39741" builtinId="35" hidden="1"/>
    <cellStyle name="40% — akcent 2" xfId="39780" builtinId="35" hidden="1"/>
    <cellStyle name="40% — akcent 2" xfId="39820" builtinId="35" hidden="1"/>
    <cellStyle name="40% — akcent 2" xfId="39859" builtinId="35" hidden="1"/>
    <cellStyle name="40% — akcent 2" xfId="39900" builtinId="35" hidden="1"/>
    <cellStyle name="40% — akcent 2" xfId="39939" builtinId="35" hidden="1"/>
    <cellStyle name="40% — akcent 2" xfId="39978" builtinId="35" hidden="1"/>
    <cellStyle name="40% — akcent 2" xfId="40017" builtinId="35" hidden="1"/>
    <cellStyle name="40% — akcent 2" xfId="40057" builtinId="35" hidden="1"/>
    <cellStyle name="40% — akcent 2" xfId="40097" builtinId="35" hidden="1"/>
    <cellStyle name="40% — akcent 2" xfId="40136" builtinId="35" hidden="1"/>
    <cellStyle name="40% — akcent 2" xfId="40176" builtinId="35" hidden="1"/>
    <cellStyle name="40% — akcent 2" xfId="40215" builtinId="35" hidden="1"/>
    <cellStyle name="40% — akcent 2" xfId="40255" builtinId="35" hidden="1"/>
    <cellStyle name="40% — akcent 2" xfId="40294" builtinId="35" hidden="1"/>
    <cellStyle name="40% — akcent 2" xfId="40333" builtinId="35" hidden="1"/>
    <cellStyle name="40% — akcent 2" xfId="38771" builtinId="35" hidden="1"/>
    <cellStyle name="40% — akcent 2" xfId="38809" builtinId="35" hidden="1"/>
    <cellStyle name="40% — akcent 2" xfId="40379" builtinId="35" hidden="1"/>
    <cellStyle name="40% — akcent 2" xfId="40418" builtinId="35" hidden="1"/>
    <cellStyle name="40% — akcent 2" xfId="40457" builtinId="35" hidden="1"/>
    <cellStyle name="40% — akcent 2" xfId="40496" builtinId="35" hidden="1"/>
    <cellStyle name="40% — akcent 2" xfId="40536" builtinId="35" hidden="1"/>
    <cellStyle name="40% — akcent 2" xfId="40575" builtinId="35" hidden="1"/>
    <cellStyle name="40% — akcent 2" xfId="40616" builtinId="35" hidden="1"/>
    <cellStyle name="40% — akcent 2" xfId="40655" builtinId="35" hidden="1"/>
    <cellStyle name="40% — akcent 2" xfId="40694" builtinId="35" hidden="1"/>
    <cellStyle name="40% — akcent 2" xfId="40733" builtinId="35" hidden="1"/>
    <cellStyle name="40% — akcent 2" xfId="40773" builtinId="35" hidden="1"/>
    <cellStyle name="40% — akcent 2" xfId="40813" builtinId="35" hidden="1"/>
    <cellStyle name="40% — akcent 2" xfId="40852" builtinId="35" hidden="1"/>
    <cellStyle name="40% — akcent 2" xfId="40892" builtinId="35" hidden="1"/>
    <cellStyle name="40% — akcent 2" xfId="40931" builtinId="35" hidden="1"/>
    <cellStyle name="40% — akcent 2" xfId="40971" builtinId="35" hidden="1"/>
    <cellStyle name="40% — akcent 2" xfId="41010" builtinId="35" hidden="1"/>
    <cellStyle name="40% — akcent 2" xfId="41049" builtinId="35" hidden="1"/>
    <cellStyle name="40% — akcent 2" xfId="41109" builtinId="35" hidden="1"/>
    <cellStyle name="40% — akcent 2" xfId="41167" builtinId="35" hidden="1"/>
    <cellStyle name="40% — akcent 2" xfId="41208" builtinId="35" hidden="1"/>
    <cellStyle name="40% — akcent 2" xfId="41247" builtinId="35" hidden="1"/>
    <cellStyle name="40% — akcent 2" xfId="41286" builtinId="35" hidden="1"/>
    <cellStyle name="40% — akcent 2" xfId="41325" builtinId="35" hidden="1"/>
    <cellStyle name="40% — akcent 2" xfId="41365" builtinId="35" hidden="1"/>
    <cellStyle name="40% — akcent 2" xfId="41404" builtinId="35" hidden="1"/>
    <cellStyle name="40% — akcent 2" xfId="41445" builtinId="35" hidden="1"/>
    <cellStyle name="40% — akcent 2" xfId="41484" builtinId="35" hidden="1"/>
    <cellStyle name="40% — akcent 2" xfId="41523" builtinId="35" hidden="1"/>
    <cellStyle name="40% — akcent 2" xfId="41562" builtinId="35" hidden="1"/>
    <cellStyle name="40% — akcent 2" xfId="41602" builtinId="35" hidden="1"/>
    <cellStyle name="40% — akcent 2" xfId="41642" builtinId="35" hidden="1"/>
    <cellStyle name="40% — akcent 2" xfId="41681" builtinId="35" hidden="1"/>
    <cellStyle name="40% — akcent 2" xfId="41721" builtinId="35" hidden="1"/>
    <cellStyle name="40% — akcent 2" xfId="41760" builtinId="35" hidden="1"/>
    <cellStyle name="40% — akcent 2" xfId="41800" builtinId="35" hidden="1"/>
    <cellStyle name="40% — akcent 2" xfId="41839" builtinId="35" hidden="1"/>
    <cellStyle name="40% — akcent 2" xfId="41878" builtinId="35" hidden="1"/>
    <cellStyle name="40% — akcent 2" xfId="41076" builtinId="35" hidden="1"/>
    <cellStyle name="40% — akcent 2" xfId="41918" builtinId="35" hidden="1"/>
    <cellStyle name="40% — akcent 2" xfId="41959" builtinId="35" hidden="1"/>
    <cellStyle name="40% — akcent 2" xfId="41998" builtinId="35" hidden="1"/>
    <cellStyle name="40% — akcent 2" xfId="42037" builtinId="35" hidden="1"/>
    <cellStyle name="40% — akcent 2" xfId="42076" builtinId="35" hidden="1"/>
    <cellStyle name="40% — akcent 2" xfId="42116" builtinId="35" hidden="1"/>
    <cellStyle name="40% — akcent 2" xfId="42155" builtinId="35" hidden="1"/>
    <cellStyle name="40% — akcent 2" xfId="42196" builtinId="35" hidden="1"/>
    <cellStyle name="40% — akcent 2" xfId="42235" builtinId="35" hidden="1"/>
    <cellStyle name="40% — akcent 2" xfId="42274" builtinId="35" hidden="1"/>
    <cellStyle name="40% — akcent 2" xfId="42313" builtinId="35" hidden="1"/>
    <cellStyle name="40% — akcent 2" xfId="42353" builtinId="35" hidden="1"/>
    <cellStyle name="40% — akcent 2" xfId="42393" builtinId="35" hidden="1"/>
    <cellStyle name="40% — akcent 2" xfId="42432" builtinId="35" hidden="1"/>
    <cellStyle name="40% — akcent 2" xfId="42472" builtinId="35" hidden="1"/>
    <cellStyle name="40% — akcent 2" xfId="42511" builtinId="35" hidden="1"/>
    <cellStyle name="40% — akcent 2" xfId="42551" builtinId="35" hidden="1"/>
    <cellStyle name="40% — akcent 2" xfId="42590" builtinId="35" hidden="1"/>
    <cellStyle name="40% — akcent 2" xfId="42629" builtinId="35" hidden="1"/>
    <cellStyle name="40% — akcent 2" xfId="42693" builtinId="35" hidden="1"/>
    <cellStyle name="40% — akcent 2" xfId="42747" builtinId="35" hidden="1"/>
    <cellStyle name="40% — akcent 2" xfId="42788" builtinId="35" hidden="1"/>
    <cellStyle name="40% — akcent 2" xfId="42827" builtinId="35" hidden="1"/>
    <cellStyle name="40% — akcent 2" xfId="42866" builtinId="35" hidden="1"/>
    <cellStyle name="40% — akcent 2" xfId="42905" builtinId="35" hidden="1"/>
    <cellStyle name="40% — akcent 2" xfId="42945" builtinId="35" hidden="1"/>
    <cellStyle name="40% — akcent 2" xfId="42984" builtinId="35" hidden="1"/>
    <cellStyle name="40% — akcent 2" xfId="43025" builtinId="35" hidden="1"/>
    <cellStyle name="40% — akcent 2" xfId="43064" builtinId="35" hidden="1"/>
    <cellStyle name="40% — akcent 2" xfId="43103" builtinId="35" hidden="1"/>
    <cellStyle name="40% — akcent 2" xfId="43142" builtinId="35" hidden="1"/>
    <cellStyle name="40% — akcent 2" xfId="43182" builtinId="35" hidden="1"/>
    <cellStyle name="40% — akcent 2" xfId="43222" builtinId="35" hidden="1"/>
    <cellStyle name="40% — akcent 2" xfId="43261" builtinId="35" hidden="1"/>
    <cellStyle name="40% — akcent 2" xfId="43301" builtinId="35" hidden="1"/>
    <cellStyle name="40% — akcent 2" xfId="43340" builtinId="35" hidden="1"/>
    <cellStyle name="40% — akcent 2" xfId="43380" builtinId="35" hidden="1"/>
    <cellStyle name="40% — akcent 2" xfId="43419" builtinId="35" hidden="1"/>
    <cellStyle name="40% — akcent 2" xfId="43458" builtinId="35" hidden="1"/>
    <cellStyle name="40% — akcent 2" xfId="42655" builtinId="35" hidden="1"/>
    <cellStyle name="40% — akcent 2" xfId="43498" builtinId="35" hidden="1"/>
    <cellStyle name="40% — akcent 2" xfId="43539" builtinId="35" hidden="1"/>
    <cellStyle name="40% — akcent 2" xfId="43578" builtinId="35" hidden="1"/>
    <cellStyle name="40% — akcent 2" xfId="43617" builtinId="35" hidden="1"/>
    <cellStyle name="40% — akcent 2" xfId="43656" builtinId="35" hidden="1"/>
    <cellStyle name="40% — akcent 2" xfId="43696" builtinId="35" hidden="1"/>
    <cellStyle name="40% — akcent 2" xfId="43735" builtinId="35" hidden="1"/>
    <cellStyle name="40% — akcent 2" xfId="43776" builtinId="35" hidden="1"/>
    <cellStyle name="40% — akcent 2" xfId="43815" builtinId="35" hidden="1"/>
    <cellStyle name="40% — akcent 2" xfId="43854" builtinId="35" hidden="1"/>
    <cellStyle name="40% — akcent 2" xfId="43893" builtinId="35" hidden="1"/>
    <cellStyle name="40% — akcent 2" xfId="43933" builtinId="35" hidden="1"/>
    <cellStyle name="40% — akcent 2" xfId="43973" builtinId="35" hidden="1"/>
    <cellStyle name="40% — akcent 2" xfId="44012" builtinId="35" hidden="1"/>
    <cellStyle name="40% — akcent 2" xfId="44052" builtinId="35" hidden="1"/>
    <cellStyle name="40% — akcent 2" xfId="44091" builtinId="35" hidden="1"/>
    <cellStyle name="40% — akcent 2" xfId="44131" builtinId="35" hidden="1"/>
    <cellStyle name="40% — akcent 2" xfId="44170" builtinId="35" hidden="1"/>
    <cellStyle name="40% — akcent 2" xfId="44209" builtinId="35" hidden="1"/>
    <cellStyle name="40% — akcent 2" xfId="44273" builtinId="35" hidden="1"/>
    <cellStyle name="40% — akcent 2" xfId="44327" builtinId="35" hidden="1"/>
    <cellStyle name="40% — akcent 2" xfId="44368" builtinId="35" hidden="1"/>
    <cellStyle name="40% — akcent 2" xfId="44407" builtinId="35" hidden="1"/>
    <cellStyle name="40% — akcent 2" xfId="44446" builtinId="35" hidden="1"/>
    <cellStyle name="40% — akcent 2" xfId="44485" builtinId="35" hidden="1"/>
    <cellStyle name="40% — akcent 2" xfId="44525" builtinId="35" hidden="1"/>
    <cellStyle name="40% — akcent 2" xfId="44564" builtinId="35" hidden="1"/>
    <cellStyle name="40% — akcent 2" xfId="44605" builtinId="35" hidden="1"/>
    <cellStyle name="40% — akcent 2" xfId="44644" builtinId="35" hidden="1"/>
    <cellStyle name="40% — akcent 2" xfId="44683" builtinId="35" hidden="1"/>
    <cellStyle name="40% — akcent 2" xfId="44722" builtinId="35" hidden="1"/>
    <cellStyle name="40% — akcent 2" xfId="44762" builtinId="35" hidden="1"/>
    <cellStyle name="40% — akcent 2" xfId="44802" builtinId="35" hidden="1"/>
    <cellStyle name="40% — akcent 2" xfId="44841" builtinId="35" hidden="1"/>
    <cellStyle name="40% — akcent 2" xfId="44881" builtinId="35" hidden="1"/>
    <cellStyle name="40% — akcent 2" xfId="44920" builtinId="35" hidden="1"/>
    <cellStyle name="40% — akcent 2" xfId="44960" builtinId="35" hidden="1"/>
    <cellStyle name="40% — akcent 2" xfId="44999" builtinId="35" hidden="1"/>
    <cellStyle name="40% — akcent 2" xfId="45038" builtinId="35" hidden="1"/>
    <cellStyle name="40% — akcent 2" xfId="44246" builtinId="35" hidden="1"/>
    <cellStyle name="40% — akcent 2" xfId="45078" builtinId="35" hidden="1"/>
    <cellStyle name="40% — akcent 2" xfId="45119" builtinId="35" hidden="1"/>
    <cellStyle name="40% — akcent 2" xfId="45158" builtinId="35" hidden="1"/>
    <cellStyle name="40% — akcent 2" xfId="45197" builtinId="35" hidden="1"/>
    <cellStyle name="40% — akcent 2" xfId="45236" builtinId="35" hidden="1"/>
    <cellStyle name="40% — akcent 2" xfId="45276" builtinId="35" hidden="1"/>
    <cellStyle name="40% — akcent 2" xfId="45315" builtinId="35" hidden="1"/>
    <cellStyle name="40% — akcent 2" xfId="45356" builtinId="35" hidden="1"/>
    <cellStyle name="40% — akcent 2" xfId="45395" builtinId="35" hidden="1"/>
    <cellStyle name="40% — akcent 2" xfId="45434" builtinId="35" hidden="1"/>
    <cellStyle name="40% — akcent 2" xfId="45473" builtinId="35" hidden="1"/>
    <cellStyle name="40% — akcent 2" xfId="45513" builtinId="35" hidden="1"/>
    <cellStyle name="40% — akcent 2" xfId="45553" builtinId="35" hidden="1"/>
    <cellStyle name="40% — akcent 2" xfId="45592" builtinId="35" hidden="1"/>
    <cellStyle name="40% — akcent 2" xfId="45632" builtinId="35" hidden="1"/>
    <cellStyle name="40% — akcent 2" xfId="45671" builtinId="35" hidden="1"/>
    <cellStyle name="40% — akcent 2" xfId="45711" builtinId="35" hidden="1"/>
    <cellStyle name="40% — akcent 2" xfId="45750" builtinId="35" hidden="1"/>
    <cellStyle name="40% — akcent 2" xfId="45789" builtinId="35" hidden="1"/>
    <cellStyle name="40% — akcent 3" xfId="93" builtinId="39" hidden="1"/>
    <cellStyle name="40% — akcent 3" xfId="132" builtinId="39" hidden="1"/>
    <cellStyle name="40% — akcent 3" xfId="171" builtinId="39" hidden="1"/>
    <cellStyle name="40% — akcent 3" xfId="210" builtinId="39" hidden="1"/>
    <cellStyle name="40% — akcent 3" xfId="250" builtinId="39" hidden="1"/>
    <cellStyle name="40% — akcent 3" xfId="289" builtinId="39" hidden="1"/>
    <cellStyle name="40% — akcent 3" xfId="330" builtinId="39" hidden="1"/>
    <cellStyle name="40% — akcent 3" xfId="369" builtinId="39" hidden="1"/>
    <cellStyle name="40% — akcent 3" xfId="408" builtinId="39" hidden="1"/>
    <cellStyle name="40% — akcent 3" xfId="447" builtinId="39" hidden="1"/>
    <cellStyle name="40% — akcent 3" xfId="487" builtinId="39" hidden="1"/>
    <cellStyle name="40% — akcent 3" xfId="527" builtinId="39" hidden="1"/>
    <cellStyle name="40% — akcent 3" xfId="566" builtinId="39" hidden="1"/>
    <cellStyle name="40% — akcent 3" xfId="606" builtinId="39" hidden="1"/>
    <cellStyle name="40% — akcent 3" xfId="645" builtinId="39" hidden="1"/>
    <cellStyle name="40% — akcent 3" xfId="685" builtinId="39" hidden="1"/>
    <cellStyle name="40% — akcent 3" xfId="724" builtinId="39" hidden="1"/>
    <cellStyle name="40% — akcent 3" xfId="763" builtinId="39" hidden="1"/>
    <cellStyle name="40% — akcent 3" xfId="802" builtinId="39" hidden="1"/>
    <cellStyle name="40% — akcent 3" xfId="961" builtinId="39" hidden="1"/>
    <cellStyle name="40% — akcent 3" xfId="1002" builtinId="39" hidden="1"/>
    <cellStyle name="40% — akcent 3" xfId="1041" builtinId="39" hidden="1"/>
    <cellStyle name="40% — akcent 3" xfId="1080" builtinId="39" hidden="1"/>
    <cellStyle name="40% — akcent 3" xfId="1119" builtinId="39" hidden="1"/>
    <cellStyle name="40% — akcent 3" xfId="1159" builtinId="39" hidden="1"/>
    <cellStyle name="40% — akcent 3" xfId="1198" builtinId="39" hidden="1"/>
    <cellStyle name="40% — akcent 3" xfId="1239" builtinId="39" hidden="1"/>
    <cellStyle name="40% — akcent 3" xfId="1278" builtinId="39" hidden="1"/>
    <cellStyle name="40% — akcent 3" xfId="1317" builtinId="39" hidden="1"/>
    <cellStyle name="40% — akcent 3" xfId="1356" builtinId="39" hidden="1"/>
    <cellStyle name="40% — akcent 3" xfId="1396" builtinId="39" hidden="1"/>
    <cellStyle name="40% — akcent 3" xfId="1436" builtinId="39" hidden="1"/>
    <cellStyle name="40% — akcent 3" xfId="1475" builtinId="39" hidden="1"/>
    <cellStyle name="40% — akcent 3" xfId="1515" builtinId="39" hidden="1"/>
    <cellStyle name="40% — akcent 3" xfId="1555" builtinId="39" hidden="1"/>
    <cellStyle name="40% — akcent 3" xfId="1595" builtinId="39" hidden="1"/>
    <cellStyle name="40% — akcent 3" xfId="1634" builtinId="39" hidden="1"/>
    <cellStyle name="40% — akcent 3" xfId="1673" builtinId="39" hidden="1"/>
    <cellStyle name="40% — akcent 3" xfId="912" builtinId="39" hidden="1"/>
    <cellStyle name="40% — akcent 3" xfId="1706" builtinId="39" hidden="1"/>
    <cellStyle name="40% — akcent 3" xfId="1747" builtinId="39" hidden="1"/>
    <cellStyle name="40% — akcent 3" xfId="1786" builtinId="39" hidden="1"/>
    <cellStyle name="40% — akcent 3" xfId="1825" builtinId="39" hidden="1"/>
    <cellStyle name="40% — akcent 3" xfId="1864" builtinId="39" hidden="1"/>
    <cellStyle name="40% — akcent 3" xfId="1904" builtinId="39" hidden="1"/>
    <cellStyle name="40% — akcent 3" xfId="1943" builtinId="39" hidden="1"/>
    <cellStyle name="40% — akcent 3" xfId="1984" builtinId="39" hidden="1"/>
    <cellStyle name="40% — akcent 3" xfId="2023" builtinId="39" hidden="1"/>
    <cellStyle name="40% — akcent 3" xfId="2062" builtinId="39" hidden="1"/>
    <cellStyle name="40% — akcent 3" xfId="2101" builtinId="39" hidden="1"/>
    <cellStyle name="40% — akcent 3" xfId="2141" builtinId="39" hidden="1"/>
    <cellStyle name="40% — akcent 3" xfId="2181" builtinId="39" hidden="1"/>
    <cellStyle name="40% — akcent 3" xfId="2220" builtinId="39" hidden="1"/>
    <cellStyle name="40% — akcent 3" xfId="2260" builtinId="39" hidden="1"/>
    <cellStyle name="40% — akcent 3" xfId="2299" builtinId="39" hidden="1"/>
    <cellStyle name="40% — akcent 3" xfId="2339" builtinId="39" hidden="1"/>
    <cellStyle name="40% — akcent 3" xfId="2378" builtinId="39" hidden="1"/>
    <cellStyle name="40% — akcent 3" xfId="2417" builtinId="39" hidden="1"/>
    <cellStyle name="40% — akcent 3" xfId="855" builtinId="39" hidden="1"/>
    <cellStyle name="40% — akcent 3" xfId="1690" builtinId="39" hidden="1"/>
    <cellStyle name="40% — akcent 3" xfId="2463" builtinId="39" hidden="1"/>
    <cellStyle name="40% — akcent 3" xfId="2502" builtinId="39" hidden="1"/>
    <cellStyle name="40% — akcent 3" xfId="2541" builtinId="39" hidden="1"/>
    <cellStyle name="40% — akcent 3" xfId="2580" builtinId="39" hidden="1"/>
    <cellStyle name="40% — akcent 3" xfId="2620" builtinId="39" hidden="1"/>
    <cellStyle name="40% — akcent 3" xfId="2659" builtinId="39" hidden="1"/>
    <cellStyle name="40% — akcent 3" xfId="2700" builtinId="39" hidden="1"/>
    <cellStyle name="40% — akcent 3" xfId="2739" builtinId="39" hidden="1"/>
    <cellStyle name="40% — akcent 3" xfId="2778" builtinId="39" hidden="1"/>
    <cellStyle name="40% — akcent 3" xfId="2817" builtinId="39" hidden="1"/>
    <cellStyle name="40% — akcent 3" xfId="2857" builtinId="39" hidden="1"/>
    <cellStyle name="40% — akcent 3" xfId="2897" builtinId="39" hidden="1"/>
    <cellStyle name="40% — akcent 3" xfId="2936" builtinId="39" hidden="1"/>
    <cellStyle name="40% — akcent 3" xfId="2976" builtinId="39" hidden="1"/>
    <cellStyle name="40% — akcent 3" xfId="3015" builtinId="39" hidden="1"/>
    <cellStyle name="40% — akcent 3" xfId="3055" builtinId="39" hidden="1"/>
    <cellStyle name="40% — akcent 3" xfId="3094" builtinId="39" hidden="1"/>
    <cellStyle name="40% — akcent 3" xfId="3133" builtinId="39" hidden="1"/>
    <cellStyle name="40% — akcent 3" xfId="3172" builtinId="39" hidden="1"/>
    <cellStyle name="40% — akcent 3" xfId="3365" builtinId="39" hidden="1"/>
    <cellStyle name="40% — akcent 3" xfId="3410" builtinId="39" hidden="1"/>
    <cellStyle name="40% — akcent 3" xfId="3449" builtinId="39" hidden="1"/>
    <cellStyle name="40% — akcent 3" xfId="3488" builtinId="39" hidden="1"/>
    <cellStyle name="40% — akcent 3" xfId="3527" builtinId="39" hidden="1"/>
    <cellStyle name="40% — akcent 3" xfId="3567" builtinId="39" hidden="1"/>
    <cellStyle name="40% — akcent 3" xfId="3606" builtinId="39" hidden="1"/>
    <cellStyle name="40% — akcent 3" xfId="3647" builtinId="39" hidden="1"/>
    <cellStyle name="40% — akcent 3" xfId="3686" builtinId="39" hidden="1"/>
    <cellStyle name="40% — akcent 3" xfId="3725" builtinId="39" hidden="1"/>
    <cellStyle name="40% — akcent 3" xfId="3764" builtinId="39" hidden="1"/>
    <cellStyle name="40% — akcent 3" xfId="3808" builtinId="39" hidden="1"/>
    <cellStyle name="40% — akcent 3" xfId="3848" builtinId="39" hidden="1"/>
    <cellStyle name="40% — akcent 3" xfId="3887" builtinId="39" hidden="1"/>
    <cellStyle name="40% — akcent 3" xfId="3927" builtinId="39" hidden="1"/>
    <cellStyle name="40% — akcent 3" xfId="3967" builtinId="39" hidden="1"/>
    <cellStyle name="40% — akcent 3" xfId="4007" builtinId="39" hidden="1"/>
    <cellStyle name="40% — akcent 3" xfId="4046" builtinId="39" hidden="1"/>
    <cellStyle name="40% — akcent 3" xfId="4085" builtinId="39" hidden="1"/>
    <cellStyle name="40% — akcent 3" xfId="4142" builtinId="39" hidden="1"/>
    <cellStyle name="40% — akcent 3" xfId="4301" builtinId="39" hidden="1"/>
    <cellStyle name="40% — akcent 3" xfId="4346" builtinId="39" hidden="1"/>
    <cellStyle name="40% — akcent 3" xfId="4385" builtinId="39" hidden="1"/>
    <cellStyle name="40% — akcent 3" xfId="4424" builtinId="39" hidden="1"/>
    <cellStyle name="40% — akcent 3" xfId="4463" builtinId="39" hidden="1"/>
    <cellStyle name="40% — akcent 3" xfId="4503" builtinId="39" hidden="1"/>
    <cellStyle name="40% — akcent 3" xfId="4542" builtinId="39" hidden="1"/>
    <cellStyle name="40% — akcent 3" xfId="4583" builtinId="39" hidden="1"/>
    <cellStyle name="40% — akcent 3" xfId="4622" builtinId="39" hidden="1"/>
    <cellStyle name="40% — akcent 3" xfId="4661" builtinId="39" hidden="1"/>
    <cellStyle name="40% — akcent 3" xfId="4700" builtinId="39" hidden="1"/>
    <cellStyle name="40% — akcent 3" xfId="4744" builtinId="39" hidden="1"/>
    <cellStyle name="40% — akcent 3" xfId="4784" builtinId="39" hidden="1"/>
    <cellStyle name="40% — akcent 3" xfId="4823" builtinId="39" hidden="1"/>
    <cellStyle name="40% — akcent 3" xfId="4863" builtinId="39" hidden="1"/>
    <cellStyle name="40% — akcent 3" xfId="4903" builtinId="39" hidden="1"/>
    <cellStyle name="40% — akcent 3" xfId="4943" builtinId="39" hidden="1"/>
    <cellStyle name="40% — akcent 3" xfId="4982" builtinId="39" hidden="1"/>
    <cellStyle name="40% — akcent 3" xfId="5021" builtinId="39" hidden="1"/>
    <cellStyle name="40% — akcent 3" xfId="4252" builtinId="39" hidden="1"/>
    <cellStyle name="40% — akcent 3" xfId="5054" builtinId="39" hidden="1"/>
    <cellStyle name="40% — akcent 3" xfId="5095" builtinId="39" hidden="1"/>
    <cellStyle name="40% — akcent 3" xfId="5134" builtinId="39" hidden="1"/>
    <cellStyle name="40% — akcent 3" xfId="5173" builtinId="39" hidden="1"/>
    <cellStyle name="40% — akcent 3" xfId="5212" builtinId="39" hidden="1"/>
    <cellStyle name="40% — akcent 3" xfId="5252" builtinId="39" hidden="1"/>
    <cellStyle name="40% — akcent 3" xfId="5291" builtinId="39" hidden="1"/>
    <cellStyle name="40% — akcent 3" xfId="5332" builtinId="39" hidden="1"/>
    <cellStyle name="40% — akcent 3" xfId="5371" builtinId="39" hidden="1"/>
    <cellStyle name="40% — akcent 3" xfId="5410" builtinId="39" hidden="1"/>
    <cellStyle name="40% — akcent 3" xfId="5449" builtinId="39" hidden="1"/>
    <cellStyle name="40% — akcent 3" xfId="5489" builtinId="39" hidden="1"/>
    <cellStyle name="40% — akcent 3" xfId="5529" builtinId="39" hidden="1"/>
    <cellStyle name="40% — akcent 3" xfId="5568" builtinId="39" hidden="1"/>
    <cellStyle name="40% — akcent 3" xfId="5608" builtinId="39" hidden="1"/>
    <cellStyle name="40% — akcent 3" xfId="5647" builtinId="39" hidden="1"/>
    <cellStyle name="40% — akcent 3" xfId="5687" builtinId="39" hidden="1"/>
    <cellStyle name="40% — akcent 3" xfId="5726" builtinId="39" hidden="1"/>
    <cellStyle name="40% — akcent 3" xfId="5765" builtinId="39" hidden="1"/>
    <cellStyle name="40% — akcent 3" xfId="4195" builtinId="39" hidden="1"/>
    <cellStyle name="40% — akcent 3" xfId="5038" builtinId="39" hidden="1"/>
    <cellStyle name="40% — akcent 3" xfId="5811" builtinId="39" hidden="1"/>
    <cellStyle name="40% — akcent 3" xfId="5850" builtinId="39" hidden="1"/>
    <cellStyle name="40% — akcent 3" xfId="5889" builtinId="39" hidden="1"/>
    <cellStyle name="40% — akcent 3" xfId="5928" builtinId="39" hidden="1"/>
    <cellStyle name="40% — akcent 3" xfId="5968" builtinId="39" hidden="1"/>
    <cellStyle name="40% — akcent 3" xfId="6007" builtinId="39" hidden="1"/>
    <cellStyle name="40% — akcent 3" xfId="6048" builtinId="39" hidden="1"/>
    <cellStyle name="40% — akcent 3" xfId="6087" builtinId="39" hidden="1"/>
    <cellStyle name="40% — akcent 3" xfId="6126" builtinId="39" hidden="1"/>
    <cellStyle name="40% — akcent 3" xfId="6165" builtinId="39" hidden="1"/>
    <cellStyle name="40% — akcent 3" xfId="6205" builtinId="39" hidden="1"/>
    <cellStyle name="40% — akcent 3" xfId="6245" builtinId="39" hidden="1"/>
    <cellStyle name="40% — akcent 3" xfId="6284" builtinId="39" hidden="1"/>
    <cellStyle name="40% — akcent 3" xfId="6324" builtinId="39" hidden="1"/>
    <cellStyle name="40% — akcent 3" xfId="6363" builtinId="39" hidden="1"/>
    <cellStyle name="40% — akcent 3" xfId="6403" builtinId="39" hidden="1"/>
    <cellStyle name="40% — akcent 3" xfId="6442" builtinId="39" hidden="1"/>
    <cellStyle name="40% — akcent 3" xfId="6481" builtinId="39" hidden="1"/>
    <cellStyle name="40% — akcent 3" xfId="3316" builtinId="39" hidden="1"/>
    <cellStyle name="40% — akcent 3" xfId="3186" builtinId="39" hidden="1"/>
    <cellStyle name="40% — akcent 3" xfId="6537" builtinId="39" hidden="1"/>
    <cellStyle name="40% — akcent 3" xfId="6576" builtinId="39" hidden="1"/>
    <cellStyle name="40% — akcent 3" xfId="6615" builtinId="39" hidden="1"/>
    <cellStyle name="40% — akcent 3" xfId="6654" builtinId="39" hidden="1"/>
    <cellStyle name="40% — akcent 3" xfId="6694" builtinId="39" hidden="1"/>
    <cellStyle name="40% — akcent 3" xfId="6733" builtinId="39" hidden="1"/>
    <cellStyle name="40% — akcent 3" xfId="6774" builtinId="39" hidden="1"/>
    <cellStyle name="40% — akcent 3" xfId="6813" builtinId="39" hidden="1"/>
    <cellStyle name="40% — akcent 3" xfId="6852" builtinId="39" hidden="1"/>
    <cellStyle name="40% — akcent 3" xfId="6891" builtinId="39" hidden="1"/>
    <cellStyle name="40% — akcent 3" xfId="6933" builtinId="39" hidden="1"/>
    <cellStyle name="40% — akcent 3" xfId="6973" builtinId="39" hidden="1"/>
    <cellStyle name="40% — akcent 3" xfId="7012" builtinId="39" hidden="1"/>
    <cellStyle name="40% — akcent 3" xfId="7052" builtinId="39" hidden="1"/>
    <cellStyle name="40% — akcent 3" xfId="7092" builtinId="39" hidden="1"/>
    <cellStyle name="40% — akcent 3" xfId="7132" builtinId="39" hidden="1"/>
    <cellStyle name="40% — akcent 3" xfId="7171" builtinId="39" hidden="1"/>
    <cellStyle name="40% — akcent 3" xfId="7210" builtinId="39" hidden="1"/>
    <cellStyle name="40% — akcent 3" xfId="7260" builtinId="39" hidden="1"/>
    <cellStyle name="40% — akcent 3" xfId="7419" builtinId="39" hidden="1"/>
    <cellStyle name="40% — akcent 3" xfId="7462" builtinId="39" hidden="1"/>
    <cellStyle name="40% — akcent 3" xfId="7501" builtinId="39" hidden="1"/>
    <cellStyle name="40% — akcent 3" xfId="7540" builtinId="39" hidden="1"/>
    <cellStyle name="40% — akcent 3" xfId="7579" builtinId="39" hidden="1"/>
    <cellStyle name="40% — akcent 3" xfId="7619" builtinId="39" hidden="1"/>
    <cellStyle name="40% — akcent 3" xfId="7658" builtinId="39" hidden="1"/>
    <cellStyle name="40% — akcent 3" xfId="7699" builtinId="39" hidden="1"/>
    <cellStyle name="40% — akcent 3" xfId="7738" builtinId="39" hidden="1"/>
    <cellStyle name="40% — akcent 3" xfId="7777" builtinId="39" hidden="1"/>
    <cellStyle name="40% — akcent 3" xfId="7816" builtinId="39" hidden="1"/>
    <cellStyle name="40% — akcent 3" xfId="7858" builtinId="39" hidden="1"/>
    <cellStyle name="40% — akcent 3" xfId="7898" builtinId="39" hidden="1"/>
    <cellStyle name="40% — akcent 3" xfId="7937" builtinId="39" hidden="1"/>
    <cellStyle name="40% — akcent 3" xfId="7977" builtinId="39" hidden="1"/>
    <cellStyle name="40% — akcent 3" xfId="8017" builtinId="39" hidden="1"/>
    <cellStyle name="40% — akcent 3" xfId="8057" builtinId="39" hidden="1"/>
    <cellStyle name="40% — akcent 3" xfId="8096" builtinId="39" hidden="1"/>
    <cellStyle name="40% — akcent 3" xfId="8135" builtinId="39" hidden="1"/>
    <cellStyle name="40% — akcent 3" xfId="7370" builtinId="39" hidden="1"/>
    <cellStyle name="40% — akcent 3" xfId="8168" builtinId="39" hidden="1"/>
    <cellStyle name="40% — akcent 3" xfId="8209" builtinId="39" hidden="1"/>
    <cellStyle name="40% — akcent 3" xfId="8248" builtinId="39" hidden="1"/>
    <cellStyle name="40% — akcent 3" xfId="8287" builtinId="39" hidden="1"/>
    <cellStyle name="40% — akcent 3" xfId="8326" builtinId="39" hidden="1"/>
    <cellStyle name="40% — akcent 3" xfId="8366" builtinId="39" hidden="1"/>
    <cellStyle name="40% — akcent 3" xfId="8405" builtinId="39" hidden="1"/>
    <cellStyle name="40% — akcent 3" xfId="8446" builtinId="39" hidden="1"/>
    <cellStyle name="40% — akcent 3" xfId="8485" builtinId="39" hidden="1"/>
    <cellStyle name="40% — akcent 3" xfId="8524" builtinId="39" hidden="1"/>
    <cellStyle name="40% — akcent 3" xfId="8563" builtinId="39" hidden="1"/>
    <cellStyle name="40% — akcent 3" xfId="8603" builtinId="39" hidden="1"/>
    <cellStyle name="40% — akcent 3" xfId="8643" builtinId="39" hidden="1"/>
    <cellStyle name="40% — akcent 3" xfId="8682" builtinId="39" hidden="1"/>
    <cellStyle name="40% — akcent 3" xfId="8722" builtinId="39" hidden="1"/>
    <cellStyle name="40% — akcent 3" xfId="8761" builtinId="39" hidden="1"/>
    <cellStyle name="40% — akcent 3" xfId="8801" builtinId="39" hidden="1"/>
    <cellStyle name="40% — akcent 3" xfId="8840" builtinId="39" hidden="1"/>
    <cellStyle name="40% — akcent 3" xfId="8879" builtinId="39" hidden="1"/>
    <cellStyle name="40% — akcent 3" xfId="7313" builtinId="39" hidden="1"/>
    <cellStyle name="40% — akcent 3" xfId="8152" builtinId="39" hidden="1"/>
    <cellStyle name="40% — akcent 3" xfId="8925" builtinId="39" hidden="1"/>
    <cellStyle name="40% — akcent 3" xfId="8964" builtinId="39" hidden="1"/>
    <cellStyle name="40% — akcent 3" xfId="9003" builtinId="39" hidden="1"/>
    <cellStyle name="40% — akcent 3" xfId="9042" builtinId="39" hidden="1"/>
    <cellStyle name="40% — akcent 3" xfId="9082" builtinId="39" hidden="1"/>
    <cellStyle name="40% — akcent 3" xfId="9121" builtinId="39" hidden="1"/>
    <cellStyle name="40% — akcent 3" xfId="9162" builtinId="39" hidden="1"/>
    <cellStyle name="40% — akcent 3" xfId="9201" builtinId="39" hidden="1"/>
    <cellStyle name="40% — akcent 3" xfId="9240" builtinId="39" hidden="1"/>
    <cellStyle name="40% — akcent 3" xfId="9279" builtinId="39" hidden="1"/>
    <cellStyle name="40% — akcent 3" xfId="9319" builtinId="39" hidden="1"/>
    <cellStyle name="40% — akcent 3" xfId="9359" builtinId="39" hidden="1"/>
    <cellStyle name="40% — akcent 3" xfId="9398" builtinId="39" hidden="1"/>
    <cellStyle name="40% — akcent 3" xfId="9438" builtinId="39" hidden="1"/>
    <cellStyle name="40% — akcent 3" xfId="9477" builtinId="39" hidden="1"/>
    <cellStyle name="40% — akcent 3" xfId="9517" builtinId="39" hidden="1"/>
    <cellStyle name="40% — akcent 3" xfId="9556" builtinId="39" hidden="1"/>
    <cellStyle name="40% — akcent 3" xfId="9595" builtinId="39" hidden="1"/>
    <cellStyle name="40% — akcent 3" xfId="3294" builtinId="39" hidden="1"/>
    <cellStyle name="40% — akcent 3" xfId="9636" builtinId="39" hidden="1"/>
    <cellStyle name="40% — akcent 3" xfId="9677" builtinId="39" hidden="1"/>
    <cellStyle name="40% — akcent 3" xfId="9716" builtinId="39" hidden="1"/>
    <cellStyle name="40% — akcent 3" xfId="9755" builtinId="39" hidden="1"/>
    <cellStyle name="40% — akcent 3" xfId="9794" builtinId="39" hidden="1"/>
    <cellStyle name="40% — akcent 3" xfId="9834" builtinId="39" hidden="1"/>
    <cellStyle name="40% — akcent 3" xfId="9873" builtinId="39" hidden="1"/>
    <cellStyle name="40% — akcent 3" xfId="9914" builtinId="39" hidden="1"/>
    <cellStyle name="40% — akcent 3" xfId="9953" builtinId="39" hidden="1"/>
    <cellStyle name="40% — akcent 3" xfId="9992" builtinId="39" hidden="1"/>
    <cellStyle name="40% — akcent 3" xfId="10031" builtinId="39" hidden="1"/>
    <cellStyle name="40% — akcent 3" xfId="10071" builtinId="39" hidden="1"/>
    <cellStyle name="40% — akcent 3" xfId="10111" builtinId="39" hidden="1"/>
    <cellStyle name="40% — akcent 3" xfId="10150" builtinId="39" hidden="1"/>
    <cellStyle name="40% — akcent 3" xfId="10190" builtinId="39" hidden="1"/>
    <cellStyle name="40% — akcent 3" xfId="10229" builtinId="39" hidden="1"/>
    <cellStyle name="40% — akcent 3" xfId="10269" builtinId="39" hidden="1"/>
    <cellStyle name="40% — akcent 3" xfId="10308" builtinId="39" hidden="1"/>
    <cellStyle name="40% — akcent 3" xfId="10347" builtinId="39" hidden="1"/>
    <cellStyle name="40% — akcent 3" xfId="10386" builtinId="39" hidden="1"/>
    <cellStyle name="40% — akcent 3" xfId="10545" builtinId="39" hidden="1"/>
    <cellStyle name="40% — akcent 3" xfId="10586" builtinId="39" hidden="1"/>
    <cellStyle name="40% — akcent 3" xfId="10625" builtinId="39" hidden="1"/>
    <cellStyle name="40% — akcent 3" xfId="10664" builtinId="39" hidden="1"/>
    <cellStyle name="40% — akcent 3" xfId="10703" builtinId="39" hidden="1"/>
    <cellStyle name="40% — akcent 3" xfId="10743" builtinId="39" hidden="1"/>
    <cellStyle name="40% — akcent 3" xfId="10782" builtinId="39" hidden="1"/>
    <cellStyle name="40% — akcent 3" xfId="10823" builtinId="39" hidden="1"/>
    <cellStyle name="40% — akcent 3" xfId="10862" builtinId="39" hidden="1"/>
    <cellStyle name="40% — akcent 3" xfId="10901" builtinId="39" hidden="1"/>
    <cellStyle name="40% — akcent 3" xfId="10940" builtinId="39" hidden="1"/>
    <cellStyle name="40% — akcent 3" xfId="10980" builtinId="39" hidden="1"/>
    <cellStyle name="40% — akcent 3" xfId="11020" builtinId="39" hidden="1"/>
    <cellStyle name="40% — akcent 3" xfId="11059" builtinId="39" hidden="1"/>
    <cellStyle name="40% — akcent 3" xfId="11099" builtinId="39" hidden="1"/>
    <cellStyle name="40% — akcent 3" xfId="11139" builtinId="39" hidden="1"/>
    <cellStyle name="40% — akcent 3" xfId="11179" builtinId="39" hidden="1"/>
    <cellStyle name="40% — akcent 3" xfId="11218" builtinId="39" hidden="1"/>
    <cellStyle name="40% — akcent 3" xfId="11257" builtinId="39" hidden="1"/>
    <cellStyle name="40% — akcent 3" xfId="10496" builtinId="39" hidden="1"/>
    <cellStyle name="40% — akcent 3" xfId="11290" builtinId="39" hidden="1"/>
    <cellStyle name="40% — akcent 3" xfId="11331" builtinId="39" hidden="1"/>
    <cellStyle name="40% — akcent 3" xfId="11370" builtinId="39" hidden="1"/>
    <cellStyle name="40% — akcent 3" xfId="11409" builtinId="39" hidden="1"/>
    <cellStyle name="40% — akcent 3" xfId="11448" builtinId="39" hidden="1"/>
    <cellStyle name="40% — akcent 3" xfId="11488" builtinId="39" hidden="1"/>
    <cellStyle name="40% — akcent 3" xfId="11527" builtinId="39" hidden="1"/>
    <cellStyle name="40% — akcent 3" xfId="11568" builtinId="39" hidden="1"/>
    <cellStyle name="40% — akcent 3" xfId="11607" builtinId="39" hidden="1"/>
    <cellStyle name="40% — akcent 3" xfId="11646" builtinId="39" hidden="1"/>
    <cellStyle name="40% — akcent 3" xfId="11685" builtinId="39" hidden="1"/>
    <cellStyle name="40% — akcent 3" xfId="11725" builtinId="39" hidden="1"/>
    <cellStyle name="40% — akcent 3" xfId="11765" builtinId="39" hidden="1"/>
    <cellStyle name="40% — akcent 3" xfId="11804" builtinId="39" hidden="1"/>
    <cellStyle name="40% — akcent 3" xfId="11844" builtinId="39" hidden="1"/>
    <cellStyle name="40% — akcent 3" xfId="11883" builtinId="39" hidden="1"/>
    <cellStyle name="40% — akcent 3" xfId="11923" builtinId="39" hidden="1"/>
    <cellStyle name="40% — akcent 3" xfId="11962" builtinId="39" hidden="1"/>
    <cellStyle name="40% — akcent 3" xfId="12001" builtinId="39" hidden="1"/>
    <cellStyle name="40% — akcent 3" xfId="10439" builtinId="39" hidden="1"/>
    <cellStyle name="40% — akcent 3" xfId="11274" builtinId="39" hidden="1"/>
    <cellStyle name="40% — akcent 3" xfId="12047" builtinId="39" hidden="1"/>
    <cellStyle name="40% — akcent 3" xfId="12086" builtinId="39" hidden="1"/>
    <cellStyle name="40% — akcent 3" xfId="12125" builtinId="39" hidden="1"/>
    <cellStyle name="40% — akcent 3" xfId="12164" builtinId="39" hidden="1"/>
    <cellStyle name="40% — akcent 3" xfId="12204" builtinId="39" hidden="1"/>
    <cellStyle name="40% — akcent 3" xfId="12243" builtinId="39" hidden="1"/>
    <cellStyle name="40% — akcent 3" xfId="12284" builtinId="39" hidden="1"/>
    <cellStyle name="40% — akcent 3" xfId="12323" builtinId="39" hidden="1"/>
    <cellStyle name="40% — akcent 3" xfId="12362" builtinId="39" hidden="1"/>
    <cellStyle name="40% — akcent 3" xfId="12401" builtinId="39" hidden="1"/>
    <cellStyle name="40% — akcent 3" xfId="12441" builtinId="39" hidden="1"/>
    <cellStyle name="40% — akcent 3" xfId="12481" builtinId="39" hidden="1"/>
    <cellStyle name="40% — akcent 3" xfId="12520" builtinId="39" hidden="1"/>
    <cellStyle name="40% — akcent 3" xfId="12560" builtinId="39" hidden="1"/>
    <cellStyle name="40% — akcent 3" xfId="12599" builtinId="39" hidden="1"/>
    <cellStyle name="40% — akcent 3" xfId="12639" builtinId="39" hidden="1"/>
    <cellStyle name="40% — akcent 3" xfId="12678" builtinId="39" hidden="1"/>
    <cellStyle name="40% — akcent 3" xfId="12717" builtinId="39" hidden="1"/>
    <cellStyle name="40% — akcent 3" xfId="12756" builtinId="39" hidden="1"/>
    <cellStyle name="40% — akcent 3" xfId="12796" builtinId="39" hidden="1"/>
    <cellStyle name="40% — akcent 3" xfId="12837" builtinId="39" hidden="1"/>
    <cellStyle name="40% — akcent 3" xfId="12876" builtinId="39" hidden="1"/>
    <cellStyle name="40% — akcent 3" xfId="12915" builtinId="39" hidden="1"/>
    <cellStyle name="40% — akcent 3" xfId="12954" builtinId="39" hidden="1"/>
    <cellStyle name="40% — akcent 3" xfId="12994" builtinId="39" hidden="1"/>
    <cellStyle name="40% — akcent 3" xfId="13033" builtinId="39" hidden="1"/>
    <cellStyle name="40% — akcent 3" xfId="13074" builtinId="39" hidden="1"/>
    <cellStyle name="40% — akcent 3" xfId="13113" builtinId="39" hidden="1"/>
    <cellStyle name="40% — akcent 3" xfId="13152" builtinId="39" hidden="1"/>
    <cellStyle name="40% — akcent 3" xfId="13191" builtinId="39" hidden="1"/>
    <cellStyle name="40% — akcent 3" xfId="13231" builtinId="39" hidden="1"/>
    <cellStyle name="40% — akcent 3" xfId="13271" builtinId="39" hidden="1"/>
    <cellStyle name="40% — akcent 3" xfId="13310" builtinId="39" hidden="1"/>
    <cellStyle name="40% — akcent 3" xfId="13350" builtinId="39" hidden="1"/>
    <cellStyle name="40% — akcent 3" xfId="13389" builtinId="39" hidden="1"/>
    <cellStyle name="40% — akcent 3" xfId="13429" builtinId="39" hidden="1"/>
    <cellStyle name="40% — akcent 3" xfId="13468" builtinId="39" hidden="1"/>
    <cellStyle name="40% — akcent 3" xfId="13507" builtinId="39" hidden="1"/>
    <cellStyle name="40% — akcent 3" xfId="13546" builtinId="39" hidden="1"/>
    <cellStyle name="40% — akcent 3" xfId="13705" builtinId="39" hidden="1"/>
    <cellStyle name="40% — akcent 3" xfId="13746" builtinId="39" hidden="1"/>
    <cellStyle name="40% — akcent 3" xfId="13785" builtinId="39" hidden="1"/>
    <cellStyle name="40% — akcent 3" xfId="13824" builtinId="39" hidden="1"/>
    <cellStyle name="40% — akcent 3" xfId="13863" builtinId="39" hidden="1"/>
    <cellStyle name="40% — akcent 3" xfId="13903" builtinId="39" hidden="1"/>
    <cellStyle name="40% — akcent 3" xfId="13942" builtinId="39" hidden="1"/>
    <cellStyle name="40% — akcent 3" xfId="13983" builtinId="39" hidden="1"/>
    <cellStyle name="40% — akcent 3" xfId="14022" builtinId="39" hidden="1"/>
    <cellStyle name="40% — akcent 3" xfId="14061" builtinId="39" hidden="1"/>
    <cellStyle name="40% — akcent 3" xfId="14100" builtinId="39" hidden="1"/>
    <cellStyle name="40% — akcent 3" xfId="14140" builtinId="39" hidden="1"/>
    <cellStyle name="40% — akcent 3" xfId="14180" builtinId="39" hidden="1"/>
    <cellStyle name="40% — akcent 3" xfId="14219" builtinId="39" hidden="1"/>
    <cellStyle name="40% — akcent 3" xfId="14259" builtinId="39" hidden="1"/>
    <cellStyle name="40% — akcent 3" xfId="14299" builtinId="39" hidden="1"/>
    <cellStyle name="40% — akcent 3" xfId="14339" builtinId="39" hidden="1"/>
    <cellStyle name="40% — akcent 3" xfId="14378" builtinId="39" hidden="1"/>
    <cellStyle name="40% — akcent 3" xfId="14417" builtinId="39" hidden="1"/>
    <cellStyle name="40% — akcent 3" xfId="13656" builtinId="39" hidden="1"/>
    <cellStyle name="40% — akcent 3" xfId="14450" builtinId="39" hidden="1"/>
    <cellStyle name="40% — akcent 3" xfId="14491" builtinId="39" hidden="1"/>
    <cellStyle name="40% — akcent 3" xfId="14530" builtinId="39" hidden="1"/>
    <cellStyle name="40% — akcent 3" xfId="14569" builtinId="39" hidden="1"/>
    <cellStyle name="40% — akcent 3" xfId="14608" builtinId="39" hidden="1"/>
    <cellStyle name="40% — akcent 3" xfId="14648" builtinId="39" hidden="1"/>
    <cellStyle name="40% — akcent 3" xfId="14687" builtinId="39" hidden="1"/>
    <cellStyle name="40% — akcent 3" xfId="14728" builtinId="39" hidden="1"/>
    <cellStyle name="40% — akcent 3" xfId="14767" builtinId="39" hidden="1"/>
    <cellStyle name="40% — akcent 3" xfId="14806" builtinId="39" hidden="1"/>
    <cellStyle name="40% — akcent 3" xfId="14845" builtinId="39" hidden="1"/>
    <cellStyle name="40% — akcent 3" xfId="14885" builtinId="39" hidden="1"/>
    <cellStyle name="40% — akcent 3" xfId="14925" builtinId="39" hidden="1"/>
    <cellStyle name="40% — akcent 3" xfId="14964" builtinId="39" hidden="1"/>
    <cellStyle name="40% — akcent 3" xfId="15004" builtinId="39" hidden="1"/>
    <cellStyle name="40% — akcent 3" xfId="15043" builtinId="39" hidden="1"/>
    <cellStyle name="40% — akcent 3" xfId="15083" builtinId="39" hidden="1"/>
    <cellStyle name="40% — akcent 3" xfId="15122" builtinId="39" hidden="1"/>
    <cellStyle name="40% — akcent 3" xfId="15161" builtinId="39" hidden="1"/>
    <cellStyle name="40% — akcent 3" xfId="13599" builtinId="39" hidden="1"/>
    <cellStyle name="40% — akcent 3" xfId="14434" builtinId="39" hidden="1"/>
    <cellStyle name="40% — akcent 3" xfId="15207" builtinId="39" hidden="1"/>
    <cellStyle name="40% — akcent 3" xfId="15246" builtinId="39" hidden="1"/>
    <cellStyle name="40% — akcent 3" xfId="15285" builtinId="39" hidden="1"/>
    <cellStyle name="40% — akcent 3" xfId="15324" builtinId="39" hidden="1"/>
    <cellStyle name="40% — akcent 3" xfId="15364" builtinId="39" hidden="1"/>
    <cellStyle name="40% — akcent 3" xfId="15403" builtinId="39" hidden="1"/>
    <cellStyle name="40% — akcent 3" xfId="15444" builtinId="39" hidden="1"/>
    <cellStyle name="40% — akcent 3" xfId="15483" builtinId="39" hidden="1"/>
    <cellStyle name="40% — akcent 3" xfId="15522" builtinId="39" hidden="1"/>
    <cellStyle name="40% — akcent 3" xfId="15561" builtinId="39" hidden="1"/>
    <cellStyle name="40% — akcent 3" xfId="15601" builtinId="39" hidden="1"/>
    <cellStyle name="40% — akcent 3" xfId="15641" builtinId="39" hidden="1"/>
    <cellStyle name="40% — akcent 3" xfId="15680" builtinId="39" hidden="1"/>
    <cellStyle name="40% — akcent 3" xfId="15720" builtinId="39" hidden="1"/>
    <cellStyle name="40% — akcent 3" xfId="15759" builtinId="39" hidden="1"/>
    <cellStyle name="40% — akcent 3" xfId="15799" builtinId="39" hidden="1"/>
    <cellStyle name="40% — akcent 3" xfId="15838" builtinId="39" hidden="1"/>
    <cellStyle name="40% — akcent 3" xfId="15877" builtinId="39" hidden="1"/>
    <cellStyle name="40% — akcent 3" xfId="3235" builtinId="39" hidden="1"/>
    <cellStyle name="40% — akcent 3" xfId="4715" builtinId="39" hidden="1"/>
    <cellStyle name="40% — akcent 3" xfId="15931" builtinId="39" hidden="1"/>
    <cellStyle name="40% — akcent 3" xfId="15970" builtinId="39" hidden="1"/>
    <cellStyle name="40% — akcent 3" xfId="16009" builtinId="39" hidden="1"/>
    <cellStyle name="40% — akcent 3" xfId="16048" builtinId="39" hidden="1"/>
    <cellStyle name="40% — akcent 3" xfId="16088" builtinId="39" hidden="1"/>
    <cellStyle name="40% — akcent 3" xfId="16127" builtinId="39" hidden="1"/>
    <cellStyle name="40% — akcent 3" xfId="16168" builtinId="39" hidden="1"/>
    <cellStyle name="40% — akcent 3" xfId="16207" builtinId="39" hidden="1"/>
    <cellStyle name="40% — akcent 3" xfId="16246" builtinId="39" hidden="1"/>
    <cellStyle name="40% — akcent 3" xfId="16285" builtinId="39" hidden="1"/>
    <cellStyle name="40% — akcent 3" xfId="16325" builtinId="39" hidden="1"/>
    <cellStyle name="40% — akcent 3" xfId="16365" builtinId="39" hidden="1"/>
    <cellStyle name="40% — akcent 3" xfId="16404" builtinId="39" hidden="1"/>
    <cellStyle name="40% — akcent 3" xfId="16444" builtinId="39" hidden="1"/>
    <cellStyle name="40% — akcent 3" xfId="16483" builtinId="39" hidden="1"/>
    <cellStyle name="40% — akcent 3" xfId="16523" builtinId="39" hidden="1"/>
    <cellStyle name="40% — akcent 3" xfId="16562" builtinId="39" hidden="1"/>
    <cellStyle name="40% — akcent 3" xfId="16601" builtinId="39" hidden="1"/>
    <cellStyle name="40% — akcent 3" xfId="16640" builtinId="39" hidden="1"/>
    <cellStyle name="40% — akcent 3" xfId="16799" builtinId="39" hidden="1"/>
    <cellStyle name="40% — akcent 3" xfId="16840" builtinId="39" hidden="1"/>
    <cellStyle name="40% — akcent 3" xfId="16879" builtinId="39" hidden="1"/>
    <cellStyle name="40% — akcent 3" xfId="16918" builtinId="39" hidden="1"/>
    <cellStyle name="40% — akcent 3" xfId="16957" builtinId="39" hidden="1"/>
    <cellStyle name="40% — akcent 3" xfId="16997" builtinId="39" hidden="1"/>
    <cellStyle name="40% — akcent 3" xfId="17036" builtinId="39" hidden="1"/>
    <cellStyle name="40% — akcent 3" xfId="17077" builtinId="39" hidden="1"/>
    <cellStyle name="40% — akcent 3" xfId="17116" builtinId="39" hidden="1"/>
    <cellStyle name="40% — akcent 3" xfId="17155" builtinId="39" hidden="1"/>
    <cellStyle name="40% — akcent 3" xfId="17194" builtinId="39" hidden="1"/>
    <cellStyle name="40% — akcent 3" xfId="17234" builtinId="39" hidden="1"/>
    <cellStyle name="40% — akcent 3" xfId="17274" builtinId="39" hidden="1"/>
    <cellStyle name="40% — akcent 3" xfId="17313" builtinId="39" hidden="1"/>
    <cellStyle name="40% — akcent 3" xfId="17353" builtinId="39" hidden="1"/>
    <cellStyle name="40% — akcent 3" xfId="17393" builtinId="39" hidden="1"/>
    <cellStyle name="40% — akcent 3" xfId="17433" builtinId="39" hidden="1"/>
    <cellStyle name="40% — akcent 3" xfId="17472" builtinId="39" hidden="1"/>
    <cellStyle name="40% — akcent 3" xfId="17511" builtinId="39" hidden="1"/>
    <cellStyle name="40% — akcent 3" xfId="16750" builtinId="39" hidden="1"/>
    <cellStyle name="40% — akcent 3" xfId="17544" builtinId="39" hidden="1"/>
    <cellStyle name="40% — akcent 3" xfId="17585" builtinId="39" hidden="1"/>
    <cellStyle name="40% — akcent 3" xfId="17624" builtinId="39" hidden="1"/>
    <cellStyle name="40% — akcent 3" xfId="17663" builtinId="39" hidden="1"/>
    <cellStyle name="40% — akcent 3" xfId="17702" builtinId="39" hidden="1"/>
    <cellStyle name="40% — akcent 3" xfId="17742" builtinId="39" hidden="1"/>
    <cellStyle name="40% — akcent 3" xfId="17781" builtinId="39" hidden="1"/>
    <cellStyle name="40% — akcent 3" xfId="17822" builtinId="39" hidden="1"/>
    <cellStyle name="40% — akcent 3" xfId="17861" builtinId="39" hidden="1"/>
    <cellStyle name="40% — akcent 3" xfId="17900" builtinId="39" hidden="1"/>
    <cellStyle name="40% — akcent 3" xfId="17939" builtinId="39" hidden="1"/>
    <cellStyle name="40% — akcent 3" xfId="17979" builtinId="39" hidden="1"/>
    <cellStyle name="40% — akcent 3" xfId="18019" builtinId="39" hidden="1"/>
    <cellStyle name="40% — akcent 3" xfId="18058" builtinId="39" hidden="1"/>
    <cellStyle name="40% — akcent 3" xfId="18098" builtinId="39" hidden="1"/>
    <cellStyle name="40% — akcent 3" xfId="18137" builtinId="39" hidden="1"/>
    <cellStyle name="40% — akcent 3" xfId="18177" builtinId="39" hidden="1"/>
    <cellStyle name="40% — akcent 3" xfId="18216" builtinId="39" hidden="1"/>
    <cellStyle name="40% — akcent 3" xfId="18255" builtinId="39" hidden="1"/>
    <cellStyle name="40% — akcent 3" xfId="16693" builtinId="39" hidden="1"/>
    <cellStyle name="40% — akcent 3" xfId="17528" builtinId="39" hidden="1"/>
    <cellStyle name="40% — akcent 3" xfId="18301" builtinId="39" hidden="1"/>
    <cellStyle name="40% — akcent 3" xfId="18340" builtinId="39" hidden="1"/>
    <cellStyle name="40% — akcent 3" xfId="18379" builtinId="39" hidden="1"/>
    <cellStyle name="40% — akcent 3" xfId="18418" builtinId="39" hidden="1"/>
    <cellStyle name="40% — akcent 3" xfId="18458" builtinId="39" hidden="1"/>
    <cellStyle name="40% — akcent 3" xfId="18497" builtinId="39" hidden="1"/>
    <cellStyle name="40% — akcent 3" xfId="18538" builtinId="39" hidden="1"/>
    <cellStyle name="40% — akcent 3" xfId="18577" builtinId="39" hidden="1"/>
    <cellStyle name="40% — akcent 3" xfId="18616" builtinId="39" hidden="1"/>
    <cellStyle name="40% — akcent 3" xfId="18655" builtinId="39" hidden="1"/>
    <cellStyle name="40% — akcent 3" xfId="18695" builtinId="39" hidden="1"/>
    <cellStyle name="40% — akcent 3" xfId="18735" builtinId="39" hidden="1"/>
    <cellStyle name="40% — akcent 3" xfId="18774" builtinId="39" hidden="1"/>
    <cellStyle name="40% — akcent 3" xfId="18814" builtinId="39" hidden="1"/>
    <cellStyle name="40% — akcent 3" xfId="18853" builtinId="39" hidden="1"/>
    <cellStyle name="40% — akcent 3" xfId="18893" builtinId="39" hidden="1"/>
    <cellStyle name="40% — akcent 3" xfId="18932" builtinId="39" hidden="1"/>
    <cellStyle name="40% — akcent 3" xfId="18971" builtinId="39" hidden="1"/>
    <cellStyle name="40% — akcent 3" xfId="3251" builtinId="39" hidden="1"/>
    <cellStyle name="40% — akcent 3" xfId="19093" builtinId="39" hidden="1"/>
    <cellStyle name="40% — akcent 3" xfId="19134" builtinId="39" hidden="1"/>
    <cellStyle name="40% — akcent 3" xfId="19173" builtinId="39" hidden="1"/>
    <cellStyle name="40% — akcent 3" xfId="19212" builtinId="39" hidden="1"/>
    <cellStyle name="40% — akcent 3" xfId="19251" builtinId="39" hidden="1"/>
    <cellStyle name="40% — akcent 3" xfId="19291" builtinId="39" hidden="1"/>
    <cellStyle name="40% — akcent 3" xfId="19330" builtinId="39" hidden="1"/>
    <cellStyle name="40% — akcent 3" xfId="19371" builtinId="39" hidden="1"/>
    <cellStyle name="40% — akcent 3" xfId="19410" builtinId="39" hidden="1"/>
    <cellStyle name="40% — akcent 3" xfId="19449" builtinId="39" hidden="1"/>
    <cellStyle name="40% — akcent 3" xfId="19488" builtinId="39" hidden="1"/>
    <cellStyle name="40% — akcent 3" xfId="19528" builtinId="39" hidden="1"/>
    <cellStyle name="40% — akcent 3" xfId="19568" builtinId="39" hidden="1"/>
    <cellStyle name="40% — akcent 3" xfId="19607" builtinId="39" hidden="1"/>
    <cellStyle name="40% — akcent 3" xfId="19647" builtinId="39" hidden="1"/>
    <cellStyle name="40% — akcent 3" xfId="19686" builtinId="39" hidden="1"/>
    <cellStyle name="40% — akcent 3" xfId="19726" builtinId="39" hidden="1"/>
    <cellStyle name="40% — akcent 3" xfId="19765" builtinId="39" hidden="1"/>
    <cellStyle name="40% — akcent 3" xfId="19804" builtinId="39" hidden="1"/>
    <cellStyle name="40% — akcent 3" xfId="19855" builtinId="39" hidden="1"/>
    <cellStyle name="40% — akcent 3" xfId="20014" builtinId="39" hidden="1"/>
    <cellStyle name="40% — akcent 3" xfId="20055" builtinId="39" hidden="1"/>
    <cellStyle name="40% — akcent 3" xfId="20094" builtinId="39" hidden="1"/>
    <cellStyle name="40% — akcent 3" xfId="20133" builtinId="39" hidden="1"/>
    <cellStyle name="40% — akcent 3" xfId="20172" builtinId="39" hidden="1"/>
    <cellStyle name="40% — akcent 3" xfId="20212" builtinId="39" hidden="1"/>
    <cellStyle name="40% — akcent 3" xfId="20251" builtinId="39" hidden="1"/>
    <cellStyle name="40% — akcent 3" xfId="20292" builtinId="39" hidden="1"/>
    <cellStyle name="40% — akcent 3" xfId="20331" builtinId="39" hidden="1"/>
    <cellStyle name="40% — akcent 3" xfId="20370" builtinId="39" hidden="1"/>
    <cellStyle name="40% — akcent 3" xfId="20409" builtinId="39" hidden="1"/>
    <cellStyle name="40% — akcent 3" xfId="20449" builtinId="39" hidden="1"/>
    <cellStyle name="40% — akcent 3" xfId="20489" builtinId="39" hidden="1"/>
    <cellStyle name="40% — akcent 3" xfId="20528" builtinId="39" hidden="1"/>
    <cellStyle name="40% — akcent 3" xfId="20568" builtinId="39" hidden="1"/>
    <cellStyle name="40% — akcent 3" xfId="20608" builtinId="39" hidden="1"/>
    <cellStyle name="40% — akcent 3" xfId="20648" builtinId="39" hidden="1"/>
    <cellStyle name="40% — akcent 3" xfId="20687" builtinId="39" hidden="1"/>
    <cellStyle name="40% — akcent 3" xfId="20726" builtinId="39" hidden="1"/>
    <cellStyle name="40% — akcent 3" xfId="19965" builtinId="39" hidden="1"/>
    <cellStyle name="40% — akcent 3" xfId="20759" builtinId="39" hidden="1"/>
    <cellStyle name="40% — akcent 3" xfId="20800" builtinId="39" hidden="1"/>
    <cellStyle name="40% — akcent 3" xfId="20839" builtinId="39" hidden="1"/>
    <cellStyle name="40% — akcent 3" xfId="20878" builtinId="39" hidden="1"/>
    <cellStyle name="40% — akcent 3" xfId="20917" builtinId="39" hidden="1"/>
    <cellStyle name="40% — akcent 3" xfId="20957" builtinId="39" hidden="1"/>
    <cellStyle name="40% — akcent 3" xfId="20996" builtinId="39" hidden="1"/>
    <cellStyle name="40% — akcent 3" xfId="21037" builtinId="39" hidden="1"/>
    <cellStyle name="40% — akcent 3" xfId="21076" builtinId="39" hidden="1"/>
    <cellStyle name="40% — akcent 3" xfId="21115" builtinId="39" hidden="1"/>
    <cellStyle name="40% — akcent 3" xfId="21154" builtinId="39" hidden="1"/>
    <cellStyle name="40% — akcent 3" xfId="21194" builtinId="39" hidden="1"/>
    <cellStyle name="40% — akcent 3" xfId="21234" builtinId="39" hidden="1"/>
    <cellStyle name="40% — akcent 3" xfId="21273" builtinId="39" hidden="1"/>
    <cellStyle name="40% — akcent 3" xfId="21313" builtinId="39" hidden="1"/>
    <cellStyle name="40% — akcent 3" xfId="21352" builtinId="39" hidden="1"/>
    <cellStyle name="40% — akcent 3" xfId="21392" builtinId="39" hidden="1"/>
    <cellStyle name="40% — akcent 3" xfId="21431" builtinId="39" hidden="1"/>
    <cellStyle name="40% — akcent 3" xfId="21470" builtinId="39" hidden="1"/>
    <cellStyle name="40% — akcent 3" xfId="19908" builtinId="39" hidden="1"/>
    <cellStyle name="40% — akcent 3" xfId="20743" builtinId="39" hidden="1"/>
    <cellStyle name="40% — akcent 3" xfId="21516" builtinId="39" hidden="1"/>
    <cellStyle name="40% — akcent 3" xfId="21555" builtinId="39" hidden="1"/>
    <cellStyle name="40% — akcent 3" xfId="21594" builtinId="39" hidden="1"/>
    <cellStyle name="40% — akcent 3" xfId="21633" builtinId="39" hidden="1"/>
    <cellStyle name="40% — akcent 3" xfId="21673" builtinId="39" hidden="1"/>
    <cellStyle name="40% — akcent 3" xfId="21712" builtinId="39" hidden="1"/>
    <cellStyle name="40% — akcent 3" xfId="21753" builtinId="39" hidden="1"/>
    <cellStyle name="40% — akcent 3" xfId="21792" builtinId="39" hidden="1"/>
    <cellStyle name="40% — akcent 3" xfId="21831" builtinId="39" hidden="1"/>
    <cellStyle name="40% — akcent 3" xfId="21870" builtinId="39" hidden="1"/>
    <cellStyle name="40% — akcent 3" xfId="21910" builtinId="39" hidden="1"/>
    <cellStyle name="40% — akcent 3" xfId="21950" builtinId="39" hidden="1"/>
    <cellStyle name="40% — akcent 3" xfId="21989" builtinId="39" hidden="1"/>
    <cellStyle name="40% — akcent 3" xfId="22029" builtinId="39" hidden="1"/>
    <cellStyle name="40% — akcent 3" xfId="22068" builtinId="39" hidden="1"/>
    <cellStyle name="40% — akcent 3" xfId="22108" builtinId="39" hidden="1"/>
    <cellStyle name="40% — akcent 3" xfId="22147" builtinId="39" hidden="1"/>
    <cellStyle name="40% — akcent 3" xfId="22186" builtinId="39" hidden="1"/>
    <cellStyle name="40% — akcent 3" xfId="22225" builtinId="39" hidden="1"/>
    <cellStyle name="40% — akcent 3" xfId="22265" builtinId="39" hidden="1"/>
    <cellStyle name="40% — akcent 3" xfId="22306" builtinId="39" hidden="1"/>
    <cellStyle name="40% — akcent 3" xfId="22345" builtinId="39" hidden="1"/>
    <cellStyle name="40% — akcent 3" xfId="22384" builtinId="39" hidden="1"/>
    <cellStyle name="40% — akcent 3" xfId="22423" builtinId="39" hidden="1"/>
    <cellStyle name="40% — akcent 3" xfId="22463" builtinId="39" hidden="1"/>
    <cellStyle name="40% — akcent 3" xfId="22502" builtinId="39" hidden="1"/>
    <cellStyle name="40% — akcent 3" xfId="22543" builtinId="39" hidden="1"/>
    <cellStyle name="40% — akcent 3" xfId="22582" builtinId="39" hidden="1"/>
    <cellStyle name="40% — akcent 3" xfId="22621" builtinId="39" hidden="1"/>
    <cellStyle name="40% — akcent 3" xfId="22660" builtinId="39" hidden="1"/>
    <cellStyle name="40% — akcent 3" xfId="22700" builtinId="39" hidden="1"/>
    <cellStyle name="40% — akcent 3" xfId="22740" builtinId="39" hidden="1"/>
    <cellStyle name="40% — akcent 3" xfId="22779" builtinId="39" hidden="1"/>
    <cellStyle name="40% — akcent 3" xfId="22819" builtinId="39" hidden="1"/>
    <cellStyle name="40% — akcent 3" xfId="22858" builtinId="39" hidden="1"/>
    <cellStyle name="40% — akcent 3" xfId="22898" builtinId="39" hidden="1"/>
    <cellStyle name="40% — akcent 3" xfId="22937" builtinId="39" hidden="1"/>
    <cellStyle name="40% — akcent 3" xfId="22976" builtinId="39" hidden="1"/>
    <cellStyle name="40% — akcent 3" xfId="23015" builtinId="39" hidden="1"/>
    <cellStyle name="40% — akcent 3" xfId="23174" builtinId="39" hidden="1"/>
    <cellStyle name="40% — akcent 3" xfId="23215" builtinId="39" hidden="1"/>
    <cellStyle name="40% — akcent 3" xfId="23254" builtinId="39" hidden="1"/>
    <cellStyle name="40% — akcent 3" xfId="23293" builtinId="39" hidden="1"/>
    <cellStyle name="40% — akcent 3" xfId="23332" builtinId="39" hidden="1"/>
    <cellStyle name="40% — akcent 3" xfId="23372" builtinId="39" hidden="1"/>
    <cellStyle name="40% — akcent 3" xfId="23411" builtinId="39" hidden="1"/>
    <cellStyle name="40% — akcent 3" xfId="23452" builtinId="39" hidden="1"/>
    <cellStyle name="40% — akcent 3" xfId="23491" builtinId="39" hidden="1"/>
    <cellStyle name="40% — akcent 3" xfId="23530" builtinId="39" hidden="1"/>
    <cellStyle name="40% — akcent 3" xfId="23569" builtinId="39" hidden="1"/>
    <cellStyle name="40% — akcent 3" xfId="23609" builtinId="39" hidden="1"/>
    <cellStyle name="40% — akcent 3" xfId="23649" builtinId="39" hidden="1"/>
    <cellStyle name="40% — akcent 3" xfId="23688" builtinId="39" hidden="1"/>
    <cellStyle name="40% — akcent 3" xfId="23728" builtinId="39" hidden="1"/>
    <cellStyle name="40% — akcent 3" xfId="23768" builtinId="39" hidden="1"/>
    <cellStyle name="40% — akcent 3" xfId="23808" builtinId="39" hidden="1"/>
    <cellStyle name="40% — akcent 3" xfId="23847" builtinId="39" hidden="1"/>
    <cellStyle name="40% — akcent 3" xfId="23886" builtinId="39" hidden="1"/>
    <cellStyle name="40% — akcent 3" xfId="23125" builtinId="39" hidden="1"/>
    <cellStyle name="40% — akcent 3" xfId="23919" builtinId="39" hidden="1"/>
    <cellStyle name="40% — akcent 3" xfId="23960" builtinId="39" hidden="1"/>
    <cellStyle name="40% — akcent 3" xfId="23999" builtinId="39" hidden="1"/>
    <cellStyle name="40% — akcent 3" xfId="24038" builtinId="39" hidden="1"/>
    <cellStyle name="40% — akcent 3" xfId="24077" builtinId="39" hidden="1"/>
    <cellStyle name="40% — akcent 3" xfId="24117" builtinId="39" hidden="1"/>
    <cellStyle name="40% — akcent 3" xfId="24156" builtinId="39" hidden="1"/>
    <cellStyle name="40% — akcent 3" xfId="24197" builtinId="39" hidden="1"/>
    <cellStyle name="40% — akcent 3" xfId="24236" builtinId="39" hidden="1"/>
    <cellStyle name="40% — akcent 3" xfId="24275" builtinId="39" hidden="1"/>
    <cellStyle name="40% — akcent 3" xfId="24314" builtinId="39" hidden="1"/>
    <cellStyle name="40% — akcent 3" xfId="24354" builtinId="39" hidden="1"/>
    <cellStyle name="40% — akcent 3" xfId="24394" builtinId="39" hidden="1"/>
    <cellStyle name="40% — akcent 3" xfId="24433" builtinId="39" hidden="1"/>
    <cellStyle name="40% — akcent 3" xfId="24473" builtinId="39" hidden="1"/>
    <cellStyle name="40% — akcent 3" xfId="24512" builtinId="39" hidden="1"/>
    <cellStyle name="40% — akcent 3" xfId="24552" builtinId="39" hidden="1"/>
    <cellStyle name="40% — akcent 3" xfId="24591" builtinId="39" hidden="1"/>
    <cellStyle name="40% — akcent 3" xfId="24630" builtinId="39" hidden="1"/>
    <cellStyle name="40% — akcent 3" xfId="23068" builtinId="39" hidden="1"/>
    <cellStyle name="40% — akcent 3" xfId="23903" builtinId="39" hidden="1"/>
    <cellStyle name="40% — akcent 3" xfId="24676" builtinId="39" hidden="1"/>
    <cellStyle name="40% — akcent 3" xfId="24715" builtinId="39" hidden="1"/>
    <cellStyle name="40% — akcent 3" xfId="24754" builtinId="39" hidden="1"/>
    <cellStyle name="40% — akcent 3" xfId="24793" builtinId="39" hidden="1"/>
    <cellStyle name="40% — akcent 3" xfId="24833" builtinId="39" hidden="1"/>
    <cellStyle name="40% — akcent 3" xfId="24872" builtinId="39" hidden="1"/>
    <cellStyle name="40% — akcent 3" xfId="24913" builtinId="39" hidden="1"/>
    <cellStyle name="40% — akcent 3" xfId="24952" builtinId="39" hidden="1"/>
    <cellStyle name="40% — akcent 3" xfId="24991" builtinId="39" hidden="1"/>
    <cellStyle name="40% — akcent 3" xfId="25030" builtinId="39" hidden="1"/>
    <cellStyle name="40% — akcent 3" xfId="25070" builtinId="39" hidden="1"/>
    <cellStyle name="40% — akcent 3" xfId="25110" builtinId="39" hidden="1"/>
    <cellStyle name="40% — akcent 3" xfId="25149" builtinId="39" hidden="1"/>
    <cellStyle name="40% — akcent 3" xfId="25189" builtinId="39" hidden="1"/>
    <cellStyle name="40% — akcent 3" xfId="25228" builtinId="39" hidden="1"/>
    <cellStyle name="40% — akcent 3" xfId="25268" builtinId="39" hidden="1"/>
    <cellStyle name="40% — akcent 3" xfId="25307" builtinId="39" hidden="1"/>
    <cellStyle name="40% — akcent 3" xfId="25346" builtinId="39" hidden="1"/>
    <cellStyle name="40% — akcent 3" xfId="19827" builtinId="39" hidden="1"/>
    <cellStyle name="40% — akcent 3" xfId="19013" builtinId="39" hidden="1"/>
    <cellStyle name="40% — akcent 3" xfId="25373" builtinId="39" hidden="1"/>
    <cellStyle name="40% — akcent 3" xfId="25412" builtinId="39" hidden="1"/>
    <cellStyle name="40% — akcent 3" xfId="25451" builtinId="39" hidden="1"/>
    <cellStyle name="40% — akcent 3" xfId="25490" builtinId="39" hidden="1"/>
    <cellStyle name="40% — akcent 3" xfId="25530" builtinId="39" hidden="1"/>
    <cellStyle name="40% — akcent 3" xfId="25569" builtinId="39" hidden="1"/>
    <cellStyle name="40% — akcent 3" xfId="25610" builtinId="39" hidden="1"/>
    <cellStyle name="40% — akcent 3" xfId="25649" builtinId="39" hidden="1"/>
    <cellStyle name="40% — akcent 3" xfId="25688" builtinId="39" hidden="1"/>
    <cellStyle name="40% — akcent 3" xfId="25727" builtinId="39" hidden="1"/>
    <cellStyle name="40% — akcent 3" xfId="25767" builtinId="39" hidden="1"/>
    <cellStyle name="40% — akcent 3" xfId="25807" builtinId="39" hidden="1"/>
    <cellStyle name="40% — akcent 3" xfId="25846" builtinId="39" hidden="1"/>
    <cellStyle name="40% — akcent 3" xfId="25886" builtinId="39" hidden="1"/>
    <cellStyle name="40% — akcent 3" xfId="25925" builtinId="39" hidden="1"/>
    <cellStyle name="40% — akcent 3" xfId="25965" builtinId="39" hidden="1"/>
    <cellStyle name="40% — akcent 3" xfId="26004" builtinId="39" hidden="1"/>
    <cellStyle name="40% — akcent 3" xfId="26043" builtinId="39" hidden="1"/>
    <cellStyle name="40% — akcent 3" xfId="26082" builtinId="39" hidden="1"/>
    <cellStyle name="40% — akcent 3" xfId="26241" builtinId="39" hidden="1"/>
    <cellStyle name="40% — akcent 3" xfId="26282" builtinId="39" hidden="1"/>
    <cellStyle name="40% — akcent 3" xfId="26321" builtinId="39" hidden="1"/>
    <cellStyle name="40% — akcent 3" xfId="26360" builtinId="39" hidden="1"/>
    <cellStyle name="40% — akcent 3" xfId="26399" builtinId="39" hidden="1"/>
    <cellStyle name="40% — akcent 3" xfId="26439" builtinId="39" hidden="1"/>
    <cellStyle name="40% — akcent 3" xfId="26478" builtinId="39" hidden="1"/>
    <cellStyle name="40% — akcent 3" xfId="26519" builtinId="39" hidden="1"/>
    <cellStyle name="40% — akcent 3" xfId="26558" builtinId="39" hidden="1"/>
    <cellStyle name="40% — akcent 3" xfId="26597" builtinId="39" hidden="1"/>
    <cellStyle name="40% — akcent 3" xfId="26636" builtinId="39" hidden="1"/>
    <cellStyle name="40% — akcent 3" xfId="26676" builtinId="39" hidden="1"/>
    <cellStyle name="40% — akcent 3" xfId="26716" builtinId="39" hidden="1"/>
    <cellStyle name="40% — akcent 3" xfId="26755" builtinId="39" hidden="1"/>
    <cellStyle name="40% — akcent 3" xfId="26795" builtinId="39" hidden="1"/>
    <cellStyle name="40% — akcent 3" xfId="26835" builtinId="39" hidden="1"/>
    <cellStyle name="40% — akcent 3" xfId="26875" builtinId="39" hidden="1"/>
    <cellStyle name="40% — akcent 3" xfId="26914" builtinId="39" hidden="1"/>
    <cellStyle name="40% — akcent 3" xfId="26953" builtinId="39" hidden="1"/>
    <cellStyle name="40% — akcent 3" xfId="26192" builtinId="39" hidden="1"/>
    <cellStyle name="40% — akcent 3" xfId="26986" builtinId="39" hidden="1"/>
    <cellStyle name="40% — akcent 3" xfId="27027" builtinId="39" hidden="1"/>
    <cellStyle name="40% — akcent 3" xfId="27066" builtinId="39" hidden="1"/>
    <cellStyle name="40% — akcent 3" xfId="27105" builtinId="39" hidden="1"/>
    <cellStyle name="40% — akcent 3" xfId="27144" builtinId="39" hidden="1"/>
    <cellStyle name="40% — akcent 3" xfId="27184" builtinId="39" hidden="1"/>
    <cellStyle name="40% — akcent 3" xfId="27223" builtinId="39" hidden="1"/>
    <cellStyle name="40% — akcent 3" xfId="27264" builtinId="39" hidden="1"/>
    <cellStyle name="40% — akcent 3" xfId="27303" builtinId="39" hidden="1"/>
    <cellStyle name="40% — akcent 3" xfId="27342" builtinId="39" hidden="1"/>
    <cellStyle name="40% — akcent 3" xfId="27381" builtinId="39" hidden="1"/>
    <cellStyle name="40% — akcent 3" xfId="27421" builtinId="39" hidden="1"/>
    <cellStyle name="40% — akcent 3" xfId="27461" builtinId="39" hidden="1"/>
    <cellStyle name="40% — akcent 3" xfId="27500" builtinId="39" hidden="1"/>
    <cellStyle name="40% — akcent 3" xfId="27540" builtinId="39" hidden="1"/>
    <cellStyle name="40% — akcent 3" xfId="27579" builtinId="39" hidden="1"/>
    <cellStyle name="40% — akcent 3" xfId="27619" builtinId="39" hidden="1"/>
    <cellStyle name="40% — akcent 3" xfId="27658" builtinId="39" hidden="1"/>
    <cellStyle name="40% — akcent 3" xfId="27697" builtinId="39" hidden="1"/>
    <cellStyle name="40% — akcent 3" xfId="26135" builtinId="39" hidden="1"/>
    <cellStyle name="40% — akcent 3" xfId="26970" builtinId="39" hidden="1"/>
    <cellStyle name="40% — akcent 3" xfId="27743" builtinId="39" hidden="1"/>
    <cellStyle name="40% — akcent 3" xfId="27782" builtinId="39" hidden="1"/>
    <cellStyle name="40% — akcent 3" xfId="27821" builtinId="39" hidden="1"/>
    <cellStyle name="40% — akcent 3" xfId="27860" builtinId="39" hidden="1"/>
    <cellStyle name="40% — akcent 3" xfId="27900" builtinId="39" hidden="1"/>
    <cellStyle name="40% — akcent 3" xfId="27939" builtinId="39" hidden="1"/>
    <cellStyle name="40% — akcent 3" xfId="27980" builtinId="39" hidden="1"/>
    <cellStyle name="40% — akcent 3" xfId="28019" builtinId="39" hidden="1"/>
    <cellStyle name="40% — akcent 3" xfId="28058" builtinId="39" hidden="1"/>
    <cellStyle name="40% — akcent 3" xfId="28097" builtinId="39" hidden="1"/>
    <cellStyle name="40% — akcent 3" xfId="28137" builtinId="39" hidden="1"/>
    <cellStyle name="40% — akcent 3" xfId="28177" builtinId="39" hidden="1"/>
    <cellStyle name="40% — akcent 3" xfId="28216" builtinId="39" hidden="1"/>
    <cellStyle name="40% — akcent 3" xfId="28256" builtinId="39" hidden="1"/>
    <cellStyle name="40% — akcent 3" xfId="28295" builtinId="39" hidden="1"/>
    <cellStyle name="40% — akcent 3" xfId="28335" builtinId="39" hidden="1"/>
    <cellStyle name="40% — akcent 3" xfId="28374" builtinId="39" hidden="1"/>
    <cellStyle name="40% — akcent 3" xfId="28413" builtinId="39" hidden="1"/>
    <cellStyle name="40% — akcent 3" xfId="28452" builtinId="39" hidden="1"/>
    <cellStyle name="40% — akcent 3" xfId="28576" builtinId="39" hidden="1"/>
    <cellStyle name="40% — akcent 3" xfId="28619" builtinId="39" hidden="1"/>
    <cellStyle name="40% — akcent 3" xfId="28658" builtinId="39" hidden="1"/>
    <cellStyle name="40% — akcent 3" xfId="28697" builtinId="39" hidden="1"/>
    <cellStyle name="40% — akcent 3" xfId="28736" builtinId="39" hidden="1"/>
    <cellStyle name="40% — akcent 3" xfId="28776" builtinId="39" hidden="1"/>
    <cellStyle name="40% — akcent 3" xfId="28815" builtinId="39" hidden="1"/>
    <cellStyle name="40% — akcent 3" xfId="28856" builtinId="39" hidden="1"/>
    <cellStyle name="40% — akcent 3" xfId="28895" builtinId="39" hidden="1"/>
    <cellStyle name="40% — akcent 3" xfId="28934" builtinId="39" hidden="1"/>
    <cellStyle name="40% — akcent 3" xfId="28973" builtinId="39" hidden="1"/>
    <cellStyle name="40% — akcent 3" xfId="29015" builtinId="39" hidden="1"/>
    <cellStyle name="40% — akcent 3" xfId="29055" builtinId="39" hidden="1"/>
    <cellStyle name="40% — akcent 3" xfId="29094" builtinId="39" hidden="1"/>
    <cellStyle name="40% — akcent 3" xfId="29134" builtinId="39" hidden="1"/>
    <cellStyle name="40% — akcent 3" xfId="29174" builtinId="39" hidden="1"/>
    <cellStyle name="40% — akcent 3" xfId="29214" builtinId="39" hidden="1"/>
    <cellStyle name="40% — akcent 3" xfId="29253" builtinId="39" hidden="1"/>
    <cellStyle name="40% — akcent 3" xfId="29292" builtinId="39" hidden="1"/>
    <cellStyle name="40% — akcent 3" xfId="29342" builtinId="39" hidden="1"/>
    <cellStyle name="40% — akcent 3" xfId="29501" builtinId="39" hidden="1"/>
    <cellStyle name="40% — akcent 3" xfId="29544" builtinId="39" hidden="1"/>
    <cellStyle name="40% — akcent 3" xfId="29583" builtinId="39" hidden="1"/>
    <cellStyle name="40% — akcent 3" xfId="29622" builtinId="39" hidden="1"/>
    <cellStyle name="40% — akcent 3" xfId="29661" builtinId="39" hidden="1"/>
    <cellStyle name="40% — akcent 3" xfId="29701" builtinId="39" hidden="1"/>
    <cellStyle name="40% — akcent 3" xfId="29740" builtinId="39" hidden="1"/>
    <cellStyle name="40% — akcent 3" xfId="29781" builtinId="39" hidden="1"/>
    <cellStyle name="40% — akcent 3" xfId="29820" builtinId="39" hidden="1"/>
    <cellStyle name="40% — akcent 3" xfId="29859" builtinId="39" hidden="1"/>
    <cellStyle name="40% — akcent 3" xfId="29898" builtinId="39" hidden="1"/>
    <cellStyle name="40% — akcent 3" xfId="29940" builtinId="39" hidden="1"/>
    <cellStyle name="40% — akcent 3" xfId="29980" builtinId="39" hidden="1"/>
    <cellStyle name="40% — akcent 3" xfId="30019" builtinId="39" hidden="1"/>
    <cellStyle name="40% — akcent 3" xfId="30059" builtinId="39" hidden="1"/>
    <cellStyle name="40% — akcent 3" xfId="30099" builtinId="39" hidden="1"/>
    <cellStyle name="40% — akcent 3" xfId="30139" builtinId="39" hidden="1"/>
    <cellStyle name="40% — akcent 3" xfId="30178" builtinId="39" hidden="1"/>
    <cellStyle name="40% — akcent 3" xfId="30217" builtinId="39" hidden="1"/>
    <cellStyle name="40% — akcent 3" xfId="29452" builtinId="39" hidden="1"/>
    <cellStyle name="40% — akcent 3" xfId="30250" builtinId="39" hidden="1"/>
    <cellStyle name="40% — akcent 3" xfId="30291" builtinId="39" hidden="1"/>
    <cellStyle name="40% — akcent 3" xfId="30330" builtinId="39" hidden="1"/>
    <cellStyle name="40% — akcent 3" xfId="30369" builtinId="39" hidden="1"/>
    <cellStyle name="40% — akcent 3" xfId="30408" builtinId="39" hidden="1"/>
    <cellStyle name="40% — akcent 3" xfId="30448" builtinId="39" hidden="1"/>
    <cellStyle name="40% — akcent 3" xfId="30487" builtinId="39" hidden="1"/>
    <cellStyle name="40% — akcent 3" xfId="30528" builtinId="39" hidden="1"/>
    <cellStyle name="40% — akcent 3" xfId="30567" builtinId="39" hidden="1"/>
    <cellStyle name="40% — akcent 3" xfId="30606" builtinId="39" hidden="1"/>
    <cellStyle name="40% — akcent 3" xfId="30645" builtinId="39" hidden="1"/>
    <cellStyle name="40% — akcent 3" xfId="30685" builtinId="39" hidden="1"/>
    <cellStyle name="40% — akcent 3" xfId="30725" builtinId="39" hidden="1"/>
    <cellStyle name="40% — akcent 3" xfId="30764" builtinId="39" hidden="1"/>
    <cellStyle name="40% — akcent 3" xfId="30804" builtinId="39" hidden="1"/>
    <cellStyle name="40% — akcent 3" xfId="30843" builtinId="39" hidden="1"/>
    <cellStyle name="40% — akcent 3" xfId="30883" builtinId="39" hidden="1"/>
    <cellStyle name="40% — akcent 3" xfId="30922" builtinId="39" hidden="1"/>
    <cellStyle name="40% — akcent 3" xfId="30961" builtinId="39" hidden="1"/>
    <cellStyle name="40% — akcent 3" xfId="29395" builtinId="39" hidden="1"/>
    <cellStyle name="40% — akcent 3" xfId="30234" builtinId="39" hidden="1"/>
    <cellStyle name="40% — akcent 3" xfId="31007" builtinId="39" hidden="1"/>
    <cellStyle name="40% — akcent 3" xfId="31046" builtinId="39" hidden="1"/>
    <cellStyle name="40% — akcent 3" xfId="31085" builtinId="39" hidden="1"/>
    <cellStyle name="40% — akcent 3" xfId="31124" builtinId="39" hidden="1"/>
    <cellStyle name="40% — akcent 3" xfId="31164" builtinId="39" hidden="1"/>
    <cellStyle name="40% — akcent 3" xfId="31203" builtinId="39" hidden="1"/>
    <cellStyle name="40% — akcent 3" xfId="31244" builtinId="39" hidden="1"/>
    <cellStyle name="40% — akcent 3" xfId="31283" builtinId="39" hidden="1"/>
    <cellStyle name="40% — akcent 3" xfId="31322" builtinId="39" hidden="1"/>
    <cellStyle name="40% — akcent 3" xfId="31361" builtinId="39" hidden="1"/>
    <cellStyle name="40% — akcent 3" xfId="31401" builtinId="39" hidden="1"/>
    <cellStyle name="40% — akcent 3" xfId="31441" builtinId="39" hidden="1"/>
    <cellStyle name="40% — akcent 3" xfId="31480" builtinId="39" hidden="1"/>
    <cellStyle name="40% — akcent 3" xfId="31520" builtinId="39" hidden="1"/>
    <cellStyle name="40% — akcent 3" xfId="31559" builtinId="39" hidden="1"/>
    <cellStyle name="40% — akcent 3" xfId="31599" builtinId="39" hidden="1"/>
    <cellStyle name="40% — akcent 3" xfId="31638" builtinId="39" hidden="1"/>
    <cellStyle name="40% — akcent 3" xfId="31677" builtinId="39" hidden="1"/>
    <cellStyle name="40% — akcent 3" xfId="28527" builtinId="39" hidden="1"/>
    <cellStyle name="40% — akcent 3" xfId="28466" builtinId="39" hidden="1"/>
    <cellStyle name="40% — akcent 3" xfId="31731" builtinId="39" hidden="1"/>
    <cellStyle name="40% — akcent 3" xfId="31770" builtinId="39" hidden="1"/>
    <cellStyle name="40% — akcent 3" xfId="31809" builtinId="39" hidden="1"/>
    <cellStyle name="40% — akcent 3" xfId="31848" builtinId="39" hidden="1"/>
    <cellStyle name="40% — akcent 3" xfId="31888" builtinId="39" hidden="1"/>
    <cellStyle name="40% — akcent 3" xfId="31927" builtinId="39" hidden="1"/>
    <cellStyle name="40% — akcent 3" xfId="31968" builtinId="39" hidden="1"/>
    <cellStyle name="40% — akcent 3" xfId="32007" builtinId="39" hidden="1"/>
    <cellStyle name="40% — akcent 3" xfId="32046" builtinId="39" hidden="1"/>
    <cellStyle name="40% — akcent 3" xfId="32085" builtinId="39" hidden="1"/>
    <cellStyle name="40% — akcent 3" xfId="32125" builtinId="39" hidden="1"/>
    <cellStyle name="40% — akcent 3" xfId="32165" builtinId="39" hidden="1"/>
    <cellStyle name="40% — akcent 3" xfId="32204" builtinId="39" hidden="1"/>
    <cellStyle name="40% — akcent 3" xfId="32244" builtinId="39" hidden="1"/>
    <cellStyle name="40% — akcent 3" xfId="32283" builtinId="39" hidden="1"/>
    <cellStyle name="40% — akcent 3" xfId="32323" builtinId="39" hidden="1"/>
    <cellStyle name="40% — akcent 3" xfId="32362" builtinId="39" hidden="1"/>
    <cellStyle name="40% — akcent 3" xfId="32401" builtinId="39" hidden="1"/>
    <cellStyle name="40% — akcent 3" xfId="32440" builtinId="39" hidden="1"/>
    <cellStyle name="40% — akcent 3" xfId="32599" builtinId="39" hidden="1"/>
    <cellStyle name="40% — akcent 3" xfId="32640" builtinId="39" hidden="1"/>
    <cellStyle name="40% — akcent 3" xfId="32679" builtinId="39" hidden="1"/>
    <cellStyle name="40% — akcent 3" xfId="32718" builtinId="39" hidden="1"/>
    <cellStyle name="40% — akcent 3" xfId="32757" builtinId="39" hidden="1"/>
    <cellStyle name="40% — akcent 3" xfId="32797" builtinId="39" hidden="1"/>
    <cellStyle name="40% — akcent 3" xfId="32836" builtinId="39" hidden="1"/>
    <cellStyle name="40% — akcent 3" xfId="32877" builtinId="39" hidden="1"/>
    <cellStyle name="40% — akcent 3" xfId="32916" builtinId="39" hidden="1"/>
    <cellStyle name="40% — akcent 3" xfId="32955" builtinId="39" hidden="1"/>
    <cellStyle name="40% — akcent 3" xfId="32994" builtinId="39" hidden="1"/>
    <cellStyle name="40% — akcent 3" xfId="33034" builtinId="39" hidden="1"/>
    <cellStyle name="40% — akcent 3" xfId="33074" builtinId="39" hidden="1"/>
    <cellStyle name="40% — akcent 3" xfId="33113" builtinId="39" hidden="1"/>
    <cellStyle name="40% — akcent 3" xfId="33153" builtinId="39" hidden="1"/>
    <cellStyle name="40% — akcent 3" xfId="33193" builtinId="39" hidden="1"/>
    <cellStyle name="40% — akcent 3" xfId="33233" builtinId="39" hidden="1"/>
    <cellStyle name="40% — akcent 3" xfId="33272" builtinId="39" hidden="1"/>
    <cellStyle name="40% — akcent 3" xfId="33311" builtinId="39" hidden="1"/>
    <cellStyle name="40% — akcent 3" xfId="32550" builtinId="39" hidden="1"/>
    <cellStyle name="40% — akcent 3" xfId="33344" builtinId="39" hidden="1"/>
    <cellStyle name="40% — akcent 3" xfId="33385" builtinId="39" hidden="1"/>
    <cellStyle name="40% — akcent 3" xfId="33424" builtinId="39" hidden="1"/>
    <cellStyle name="40% — akcent 3" xfId="33463" builtinId="39" hidden="1"/>
    <cellStyle name="40% — akcent 3" xfId="33502" builtinId="39" hidden="1"/>
    <cellStyle name="40% — akcent 3" xfId="33542" builtinId="39" hidden="1"/>
    <cellStyle name="40% — akcent 3" xfId="33581" builtinId="39" hidden="1"/>
    <cellStyle name="40% — akcent 3" xfId="33622" builtinId="39" hidden="1"/>
    <cellStyle name="40% — akcent 3" xfId="33661" builtinId="39" hidden="1"/>
    <cellStyle name="40% — akcent 3" xfId="33700" builtinId="39" hidden="1"/>
    <cellStyle name="40% — akcent 3" xfId="33739" builtinId="39" hidden="1"/>
    <cellStyle name="40% — akcent 3" xfId="33779" builtinId="39" hidden="1"/>
    <cellStyle name="40% — akcent 3" xfId="33819" builtinId="39" hidden="1"/>
    <cellStyle name="40% — akcent 3" xfId="33858" builtinId="39" hidden="1"/>
    <cellStyle name="40% — akcent 3" xfId="33898" builtinId="39" hidden="1"/>
    <cellStyle name="40% — akcent 3" xfId="33937" builtinId="39" hidden="1"/>
    <cellStyle name="40% — akcent 3" xfId="33977" builtinId="39" hidden="1"/>
    <cellStyle name="40% — akcent 3" xfId="34016" builtinId="39" hidden="1"/>
    <cellStyle name="40% — akcent 3" xfId="34055" builtinId="39" hidden="1"/>
    <cellStyle name="40% — akcent 3" xfId="32493" builtinId="39" hidden="1"/>
    <cellStyle name="40% — akcent 3" xfId="33328" builtinId="39" hidden="1"/>
    <cellStyle name="40% — akcent 3" xfId="34101" builtinId="39" hidden="1"/>
    <cellStyle name="40% — akcent 3" xfId="34140" builtinId="39" hidden="1"/>
    <cellStyle name="40% — akcent 3" xfId="34179" builtinId="39" hidden="1"/>
    <cellStyle name="40% — akcent 3" xfId="34218" builtinId="39" hidden="1"/>
    <cellStyle name="40% — akcent 3" xfId="34258" builtinId="39" hidden="1"/>
    <cellStyle name="40% — akcent 3" xfId="34297" builtinId="39" hidden="1"/>
    <cellStyle name="40% — akcent 3" xfId="34338" builtinId="39" hidden="1"/>
    <cellStyle name="40% — akcent 3" xfId="34377" builtinId="39" hidden="1"/>
    <cellStyle name="40% — akcent 3" xfId="34416" builtinId="39" hidden="1"/>
    <cellStyle name="40% — akcent 3" xfId="34455" builtinId="39" hidden="1"/>
    <cellStyle name="40% — akcent 3" xfId="34495" builtinId="39" hidden="1"/>
    <cellStyle name="40% — akcent 3" xfId="34535" builtinId="39" hidden="1"/>
    <cellStyle name="40% — akcent 3" xfId="34574" builtinId="39" hidden="1"/>
    <cellStyle name="40% — akcent 3" xfId="34614" builtinId="39" hidden="1"/>
    <cellStyle name="40% — akcent 3" xfId="34653" builtinId="39" hidden="1"/>
    <cellStyle name="40% — akcent 3" xfId="34693" builtinId="39" hidden="1"/>
    <cellStyle name="40% — akcent 3" xfId="34732" builtinId="39" hidden="1"/>
    <cellStyle name="40% — akcent 3" xfId="34771" builtinId="39" hidden="1"/>
    <cellStyle name="40% — akcent 3" xfId="28505" builtinId="39" hidden="1"/>
    <cellStyle name="40% — akcent 3" xfId="34812" builtinId="39" hidden="1"/>
    <cellStyle name="40% — akcent 3" xfId="34853" builtinId="39" hidden="1"/>
    <cellStyle name="40% — akcent 3" xfId="34892" builtinId="39" hidden="1"/>
    <cellStyle name="40% — akcent 3" xfId="34931" builtinId="39" hidden="1"/>
    <cellStyle name="40% — akcent 3" xfId="34970" builtinId="39" hidden="1"/>
    <cellStyle name="40% — akcent 3" xfId="35010" builtinId="39" hidden="1"/>
    <cellStyle name="40% — akcent 3" xfId="35049" builtinId="39" hidden="1"/>
    <cellStyle name="40% — akcent 3" xfId="35090" builtinId="39" hidden="1"/>
    <cellStyle name="40% — akcent 3" xfId="35129" builtinId="39" hidden="1"/>
    <cellStyle name="40% — akcent 3" xfId="35168" builtinId="39" hidden="1"/>
    <cellStyle name="40% — akcent 3" xfId="35207" builtinId="39" hidden="1"/>
    <cellStyle name="40% — akcent 3" xfId="35247" builtinId="39" hidden="1"/>
    <cellStyle name="40% — akcent 3" xfId="35287" builtinId="39" hidden="1"/>
    <cellStyle name="40% — akcent 3" xfId="35326" builtinId="39" hidden="1"/>
    <cellStyle name="40% — akcent 3" xfId="35366" builtinId="39" hidden="1"/>
    <cellStyle name="40% — akcent 3" xfId="35405" builtinId="39" hidden="1"/>
    <cellStyle name="40% — akcent 3" xfId="35445" builtinId="39" hidden="1"/>
    <cellStyle name="40% — akcent 3" xfId="35484" builtinId="39" hidden="1"/>
    <cellStyle name="40% — akcent 3" xfId="35523" builtinId="39" hidden="1"/>
    <cellStyle name="40% — akcent 3" xfId="35562" builtinId="39" hidden="1"/>
    <cellStyle name="40% — akcent 3" xfId="35721" builtinId="39" hidden="1"/>
    <cellStyle name="40% — akcent 3" xfId="35762" builtinId="39" hidden="1"/>
    <cellStyle name="40% — akcent 3" xfId="35801" builtinId="39" hidden="1"/>
    <cellStyle name="40% — akcent 3" xfId="35840" builtinId="39" hidden="1"/>
    <cellStyle name="40% — akcent 3" xfId="35879" builtinId="39" hidden="1"/>
    <cellStyle name="40% — akcent 3" xfId="35919" builtinId="39" hidden="1"/>
    <cellStyle name="40% — akcent 3" xfId="35958" builtinId="39" hidden="1"/>
    <cellStyle name="40% — akcent 3" xfId="35999" builtinId="39" hidden="1"/>
    <cellStyle name="40% — akcent 3" xfId="36038" builtinId="39" hidden="1"/>
    <cellStyle name="40% — akcent 3" xfId="36077" builtinId="39" hidden="1"/>
    <cellStyle name="40% — akcent 3" xfId="36116" builtinId="39" hidden="1"/>
    <cellStyle name="40% — akcent 3" xfId="36156" builtinId="39" hidden="1"/>
    <cellStyle name="40% — akcent 3" xfId="36196" builtinId="39" hidden="1"/>
    <cellStyle name="40% — akcent 3" xfId="36235" builtinId="39" hidden="1"/>
    <cellStyle name="40% — akcent 3" xfId="36275" builtinId="39" hidden="1"/>
    <cellStyle name="40% — akcent 3" xfId="36315" builtinId="39" hidden="1"/>
    <cellStyle name="40% — akcent 3" xfId="36355" builtinId="39" hidden="1"/>
    <cellStyle name="40% — akcent 3" xfId="36394" builtinId="39" hidden="1"/>
    <cellStyle name="40% — akcent 3" xfId="36433" builtinId="39" hidden="1"/>
    <cellStyle name="40% — akcent 3" xfId="35672" builtinId="39" hidden="1"/>
    <cellStyle name="40% — akcent 3" xfId="36466" builtinId="39" hidden="1"/>
    <cellStyle name="40% — akcent 3" xfId="36507" builtinId="39" hidden="1"/>
    <cellStyle name="40% — akcent 3" xfId="36546" builtinId="39" hidden="1"/>
    <cellStyle name="40% — akcent 3" xfId="36585" builtinId="39" hidden="1"/>
    <cellStyle name="40% — akcent 3" xfId="36624" builtinId="39" hidden="1"/>
    <cellStyle name="40% — akcent 3" xfId="36664" builtinId="39" hidden="1"/>
    <cellStyle name="40% — akcent 3" xfId="36703" builtinId="39" hidden="1"/>
    <cellStyle name="40% — akcent 3" xfId="36744" builtinId="39" hidden="1"/>
    <cellStyle name="40% — akcent 3" xfId="36783" builtinId="39" hidden="1"/>
    <cellStyle name="40% — akcent 3" xfId="36822" builtinId="39" hidden="1"/>
    <cellStyle name="40% — akcent 3" xfId="36861" builtinId="39" hidden="1"/>
    <cellStyle name="40% — akcent 3" xfId="36901" builtinId="39" hidden="1"/>
    <cellStyle name="40% — akcent 3" xfId="36941" builtinId="39" hidden="1"/>
    <cellStyle name="40% — akcent 3" xfId="36980" builtinId="39" hidden="1"/>
    <cellStyle name="40% — akcent 3" xfId="37020" builtinId="39" hidden="1"/>
    <cellStyle name="40% — akcent 3" xfId="37059" builtinId="39" hidden="1"/>
    <cellStyle name="40% — akcent 3" xfId="37099" builtinId="39" hidden="1"/>
    <cellStyle name="40% — akcent 3" xfId="37138" builtinId="39" hidden="1"/>
    <cellStyle name="40% — akcent 3" xfId="37177" builtinId="39" hidden="1"/>
    <cellStyle name="40% — akcent 3" xfId="35615" builtinId="39" hidden="1"/>
    <cellStyle name="40% — akcent 3" xfId="36450" builtinId="39" hidden="1"/>
    <cellStyle name="40% — akcent 3" xfId="37223" builtinId="39" hidden="1"/>
    <cellStyle name="40% — akcent 3" xfId="37262" builtinId="39" hidden="1"/>
    <cellStyle name="40% — akcent 3" xfId="37301" builtinId="39" hidden="1"/>
    <cellStyle name="40% — akcent 3" xfId="37340" builtinId="39" hidden="1"/>
    <cellStyle name="40% — akcent 3" xfId="37380" builtinId="39" hidden="1"/>
    <cellStyle name="40% — akcent 3" xfId="37419" builtinId="39" hidden="1"/>
    <cellStyle name="40% — akcent 3" xfId="37460" builtinId="39" hidden="1"/>
    <cellStyle name="40% — akcent 3" xfId="37499" builtinId="39" hidden="1"/>
    <cellStyle name="40% — akcent 3" xfId="37538" builtinId="39" hidden="1"/>
    <cellStyle name="40% — akcent 3" xfId="37577" builtinId="39" hidden="1"/>
    <cellStyle name="40% — akcent 3" xfId="37617" builtinId="39" hidden="1"/>
    <cellStyle name="40% — akcent 3" xfId="37657" builtinId="39" hidden="1"/>
    <cellStyle name="40% — akcent 3" xfId="37696" builtinId="39" hidden="1"/>
    <cellStyle name="40% — akcent 3" xfId="37736" builtinId="39" hidden="1"/>
    <cellStyle name="40% — akcent 3" xfId="37775" builtinId="39" hidden="1"/>
    <cellStyle name="40% — akcent 3" xfId="37815" builtinId="39" hidden="1"/>
    <cellStyle name="40% — akcent 3" xfId="37854" builtinId="39" hidden="1"/>
    <cellStyle name="40% — akcent 3" xfId="37893" builtinId="39" hidden="1"/>
    <cellStyle name="40% — akcent 3" xfId="37932" builtinId="39" hidden="1"/>
    <cellStyle name="40% — akcent 3" xfId="37972" builtinId="39" hidden="1"/>
    <cellStyle name="40% — akcent 3" xfId="38013" builtinId="39" hidden="1"/>
    <cellStyle name="40% — akcent 3" xfId="38052" builtinId="39" hidden="1"/>
    <cellStyle name="40% — akcent 3" xfId="38091" builtinId="39" hidden="1"/>
    <cellStyle name="40% — akcent 3" xfId="38130" builtinId="39" hidden="1"/>
    <cellStyle name="40% — akcent 3" xfId="38170" builtinId="39" hidden="1"/>
    <cellStyle name="40% — akcent 3" xfId="38209" builtinId="39" hidden="1"/>
    <cellStyle name="40% — akcent 3" xfId="38250" builtinId="39" hidden="1"/>
    <cellStyle name="40% — akcent 3" xfId="38289" builtinId="39" hidden="1"/>
    <cellStyle name="40% — akcent 3" xfId="38328" builtinId="39" hidden="1"/>
    <cellStyle name="40% — akcent 3" xfId="38367" builtinId="39" hidden="1"/>
    <cellStyle name="40% — akcent 3" xfId="38407" builtinId="39" hidden="1"/>
    <cellStyle name="40% — akcent 3" xfId="38447" builtinId="39" hidden="1"/>
    <cellStyle name="40% — akcent 3" xfId="38486" builtinId="39" hidden="1"/>
    <cellStyle name="40% — akcent 3" xfId="38526" builtinId="39" hidden="1"/>
    <cellStyle name="40% — akcent 3" xfId="38565" builtinId="39" hidden="1"/>
    <cellStyle name="40% — akcent 3" xfId="38605" builtinId="39" hidden="1"/>
    <cellStyle name="40% — akcent 3" xfId="38644" builtinId="39" hidden="1"/>
    <cellStyle name="40% — akcent 3" xfId="38683" builtinId="39" hidden="1"/>
    <cellStyle name="40% — akcent 3" xfId="38722" builtinId="39" hidden="1"/>
    <cellStyle name="40% — akcent 3" xfId="38881" builtinId="39" hidden="1"/>
    <cellStyle name="40% — akcent 3" xfId="38922" builtinId="39" hidden="1"/>
    <cellStyle name="40% — akcent 3" xfId="38961" builtinId="39" hidden="1"/>
    <cellStyle name="40% — akcent 3" xfId="39000" builtinId="39" hidden="1"/>
    <cellStyle name="40% — akcent 3" xfId="39039" builtinId="39" hidden="1"/>
    <cellStyle name="40% — akcent 3" xfId="39079" builtinId="39" hidden="1"/>
    <cellStyle name="40% — akcent 3" xfId="39118" builtinId="39" hidden="1"/>
    <cellStyle name="40% — akcent 3" xfId="39159" builtinId="39" hidden="1"/>
    <cellStyle name="40% — akcent 3" xfId="39198" builtinId="39" hidden="1"/>
    <cellStyle name="40% — akcent 3" xfId="39237" builtinId="39" hidden="1"/>
    <cellStyle name="40% — akcent 3" xfId="39276" builtinId="39" hidden="1"/>
    <cellStyle name="40% — akcent 3" xfId="39316" builtinId="39" hidden="1"/>
    <cellStyle name="40% — akcent 3" xfId="39356" builtinId="39" hidden="1"/>
    <cellStyle name="40% — akcent 3" xfId="39395" builtinId="39" hidden="1"/>
    <cellStyle name="40% — akcent 3" xfId="39435" builtinId="39" hidden="1"/>
    <cellStyle name="40% — akcent 3" xfId="39475" builtinId="39" hidden="1"/>
    <cellStyle name="40% — akcent 3" xfId="39515" builtinId="39" hidden="1"/>
    <cellStyle name="40% — akcent 3" xfId="39554" builtinId="39" hidden="1"/>
    <cellStyle name="40% — akcent 3" xfId="39593" builtinId="39" hidden="1"/>
    <cellStyle name="40% — akcent 3" xfId="38832" builtinId="39" hidden="1"/>
    <cellStyle name="40% — akcent 3" xfId="39626" builtinId="39" hidden="1"/>
    <cellStyle name="40% — akcent 3" xfId="39667" builtinId="39" hidden="1"/>
    <cellStyle name="40% — akcent 3" xfId="39706" builtinId="39" hidden="1"/>
    <cellStyle name="40% — akcent 3" xfId="39745" builtinId="39" hidden="1"/>
    <cellStyle name="40% — akcent 3" xfId="39784" builtinId="39" hidden="1"/>
    <cellStyle name="40% — akcent 3" xfId="39824" builtinId="39" hidden="1"/>
    <cellStyle name="40% — akcent 3" xfId="39863" builtinId="39" hidden="1"/>
    <cellStyle name="40% — akcent 3" xfId="39904" builtinId="39" hidden="1"/>
    <cellStyle name="40% — akcent 3" xfId="39943" builtinId="39" hidden="1"/>
    <cellStyle name="40% — akcent 3" xfId="39982" builtinId="39" hidden="1"/>
    <cellStyle name="40% — akcent 3" xfId="40021" builtinId="39" hidden="1"/>
    <cellStyle name="40% — akcent 3" xfId="40061" builtinId="39" hidden="1"/>
    <cellStyle name="40% — akcent 3" xfId="40101" builtinId="39" hidden="1"/>
    <cellStyle name="40% — akcent 3" xfId="40140" builtinId="39" hidden="1"/>
    <cellStyle name="40% — akcent 3" xfId="40180" builtinId="39" hidden="1"/>
    <cellStyle name="40% — akcent 3" xfId="40219" builtinId="39" hidden="1"/>
    <cellStyle name="40% — akcent 3" xfId="40259" builtinId="39" hidden="1"/>
    <cellStyle name="40% — akcent 3" xfId="40298" builtinId="39" hidden="1"/>
    <cellStyle name="40% — akcent 3" xfId="40337" builtinId="39" hidden="1"/>
    <cellStyle name="40% — akcent 3" xfId="38775" builtinId="39" hidden="1"/>
    <cellStyle name="40% — akcent 3" xfId="39610" builtinId="39" hidden="1"/>
    <cellStyle name="40% — akcent 3" xfId="40383" builtinId="39" hidden="1"/>
    <cellStyle name="40% — akcent 3" xfId="40422" builtinId="39" hidden="1"/>
    <cellStyle name="40% — akcent 3" xfId="40461" builtinId="39" hidden="1"/>
    <cellStyle name="40% — akcent 3" xfId="40500" builtinId="39" hidden="1"/>
    <cellStyle name="40% — akcent 3" xfId="40540" builtinId="39" hidden="1"/>
    <cellStyle name="40% — akcent 3" xfId="40579" builtinId="39" hidden="1"/>
    <cellStyle name="40% — akcent 3" xfId="40620" builtinId="39" hidden="1"/>
    <cellStyle name="40% — akcent 3" xfId="40659" builtinId="39" hidden="1"/>
    <cellStyle name="40% — akcent 3" xfId="40698" builtinId="39" hidden="1"/>
    <cellStyle name="40% — akcent 3" xfId="40737" builtinId="39" hidden="1"/>
    <cellStyle name="40% — akcent 3" xfId="40777" builtinId="39" hidden="1"/>
    <cellStyle name="40% — akcent 3" xfId="40817" builtinId="39" hidden="1"/>
    <cellStyle name="40% — akcent 3" xfId="40856" builtinId="39" hidden="1"/>
    <cellStyle name="40% — akcent 3" xfId="40896" builtinId="39" hidden="1"/>
    <cellStyle name="40% — akcent 3" xfId="40935" builtinId="39" hidden="1"/>
    <cellStyle name="40% — akcent 3" xfId="40975" builtinId="39" hidden="1"/>
    <cellStyle name="40% — akcent 3" xfId="41014" builtinId="39" hidden="1"/>
    <cellStyle name="40% — akcent 3" xfId="41053" builtinId="39" hidden="1"/>
    <cellStyle name="40% — akcent 3" xfId="41113" builtinId="39" hidden="1"/>
    <cellStyle name="40% — akcent 3" xfId="41171" builtinId="39" hidden="1"/>
    <cellStyle name="40% — akcent 3" xfId="41212" builtinId="39" hidden="1"/>
    <cellStyle name="40% — akcent 3" xfId="41251" builtinId="39" hidden="1"/>
    <cellStyle name="40% — akcent 3" xfId="41290" builtinId="39" hidden="1"/>
    <cellStyle name="40% — akcent 3" xfId="41329" builtinId="39" hidden="1"/>
    <cellStyle name="40% — akcent 3" xfId="41369" builtinId="39" hidden="1"/>
    <cellStyle name="40% — akcent 3" xfId="41408" builtinId="39" hidden="1"/>
    <cellStyle name="40% — akcent 3" xfId="41449" builtinId="39" hidden="1"/>
    <cellStyle name="40% — akcent 3" xfId="41488" builtinId="39" hidden="1"/>
    <cellStyle name="40% — akcent 3" xfId="41527" builtinId="39" hidden="1"/>
    <cellStyle name="40% — akcent 3" xfId="41566" builtinId="39" hidden="1"/>
    <cellStyle name="40% — akcent 3" xfId="41606" builtinId="39" hidden="1"/>
    <cellStyle name="40% — akcent 3" xfId="41646" builtinId="39" hidden="1"/>
    <cellStyle name="40% — akcent 3" xfId="41685" builtinId="39" hidden="1"/>
    <cellStyle name="40% — akcent 3" xfId="41725" builtinId="39" hidden="1"/>
    <cellStyle name="40% — akcent 3" xfId="41764" builtinId="39" hidden="1"/>
    <cellStyle name="40% — akcent 3" xfId="41804" builtinId="39" hidden="1"/>
    <cellStyle name="40% — akcent 3" xfId="41843" builtinId="39" hidden="1"/>
    <cellStyle name="40% — akcent 3" xfId="41882" builtinId="39" hidden="1"/>
    <cellStyle name="40% — akcent 3" xfId="41074" builtinId="39" hidden="1"/>
    <cellStyle name="40% — akcent 3" xfId="41922" builtinId="39" hidden="1"/>
    <cellStyle name="40% — akcent 3" xfId="41963" builtinId="39" hidden="1"/>
    <cellStyle name="40% — akcent 3" xfId="42002" builtinId="39" hidden="1"/>
    <cellStyle name="40% — akcent 3" xfId="42041" builtinId="39" hidden="1"/>
    <cellStyle name="40% — akcent 3" xfId="42080" builtinId="39" hidden="1"/>
    <cellStyle name="40% — akcent 3" xfId="42120" builtinId="39" hidden="1"/>
    <cellStyle name="40% — akcent 3" xfId="42159" builtinId="39" hidden="1"/>
    <cellStyle name="40% — akcent 3" xfId="42200" builtinId="39" hidden="1"/>
    <cellStyle name="40% — akcent 3" xfId="42239" builtinId="39" hidden="1"/>
    <cellStyle name="40% — akcent 3" xfId="42278" builtinId="39" hidden="1"/>
    <cellStyle name="40% — akcent 3" xfId="42317" builtinId="39" hidden="1"/>
    <cellStyle name="40% — akcent 3" xfId="42357" builtinId="39" hidden="1"/>
    <cellStyle name="40% — akcent 3" xfId="42397" builtinId="39" hidden="1"/>
    <cellStyle name="40% — akcent 3" xfId="42436" builtinId="39" hidden="1"/>
    <cellStyle name="40% — akcent 3" xfId="42476" builtinId="39" hidden="1"/>
    <cellStyle name="40% — akcent 3" xfId="42515" builtinId="39" hidden="1"/>
    <cellStyle name="40% — akcent 3" xfId="42555" builtinId="39" hidden="1"/>
    <cellStyle name="40% — akcent 3" xfId="42594" builtinId="39" hidden="1"/>
    <cellStyle name="40% — akcent 3" xfId="42633" builtinId="39" hidden="1"/>
    <cellStyle name="40% — akcent 3" xfId="42697" builtinId="39" hidden="1"/>
    <cellStyle name="40% — akcent 3" xfId="42751" builtinId="39" hidden="1"/>
    <cellStyle name="40% — akcent 3" xfId="42792" builtinId="39" hidden="1"/>
    <cellStyle name="40% — akcent 3" xfId="42831" builtinId="39" hidden="1"/>
    <cellStyle name="40% — akcent 3" xfId="42870" builtinId="39" hidden="1"/>
    <cellStyle name="40% — akcent 3" xfId="42909" builtinId="39" hidden="1"/>
    <cellStyle name="40% — akcent 3" xfId="42949" builtinId="39" hidden="1"/>
    <cellStyle name="40% — akcent 3" xfId="42988" builtinId="39" hidden="1"/>
    <cellStyle name="40% — akcent 3" xfId="43029" builtinId="39" hidden="1"/>
    <cellStyle name="40% — akcent 3" xfId="43068" builtinId="39" hidden="1"/>
    <cellStyle name="40% — akcent 3" xfId="43107" builtinId="39" hidden="1"/>
    <cellStyle name="40% — akcent 3" xfId="43146" builtinId="39" hidden="1"/>
    <cellStyle name="40% — akcent 3" xfId="43186" builtinId="39" hidden="1"/>
    <cellStyle name="40% — akcent 3" xfId="43226" builtinId="39" hidden="1"/>
    <cellStyle name="40% — akcent 3" xfId="43265" builtinId="39" hidden="1"/>
    <cellStyle name="40% — akcent 3" xfId="43305" builtinId="39" hidden="1"/>
    <cellStyle name="40% — akcent 3" xfId="43344" builtinId="39" hidden="1"/>
    <cellStyle name="40% — akcent 3" xfId="43384" builtinId="39" hidden="1"/>
    <cellStyle name="40% — akcent 3" xfId="43423" builtinId="39" hidden="1"/>
    <cellStyle name="40% — akcent 3" xfId="43462" builtinId="39" hidden="1"/>
    <cellStyle name="40% — akcent 3" xfId="42653" builtinId="39" hidden="1"/>
    <cellStyle name="40% — akcent 3" xfId="43502" builtinId="39" hidden="1"/>
    <cellStyle name="40% — akcent 3" xfId="43543" builtinId="39" hidden="1"/>
    <cellStyle name="40% — akcent 3" xfId="43582" builtinId="39" hidden="1"/>
    <cellStyle name="40% — akcent 3" xfId="43621" builtinId="39" hidden="1"/>
    <cellStyle name="40% — akcent 3" xfId="43660" builtinId="39" hidden="1"/>
    <cellStyle name="40% — akcent 3" xfId="43700" builtinId="39" hidden="1"/>
    <cellStyle name="40% — akcent 3" xfId="43739" builtinId="39" hidden="1"/>
    <cellStyle name="40% — akcent 3" xfId="43780" builtinId="39" hidden="1"/>
    <cellStyle name="40% — akcent 3" xfId="43819" builtinId="39" hidden="1"/>
    <cellStyle name="40% — akcent 3" xfId="43858" builtinId="39" hidden="1"/>
    <cellStyle name="40% — akcent 3" xfId="43897" builtinId="39" hidden="1"/>
    <cellStyle name="40% — akcent 3" xfId="43937" builtinId="39" hidden="1"/>
    <cellStyle name="40% — akcent 3" xfId="43977" builtinId="39" hidden="1"/>
    <cellStyle name="40% — akcent 3" xfId="44016" builtinId="39" hidden="1"/>
    <cellStyle name="40% — akcent 3" xfId="44056" builtinId="39" hidden="1"/>
    <cellStyle name="40% — akcent 3" xfId="44095" builtinId="39" hidden="1"/>
    <cellStyle name="40% — akcent 3" xfId="44135" builtinId="39" hidden="1"/>
    <cellStyle name="40% — akcent 3" xfId="44174" builtinId="39" hidden="1"/>
    <cellStyle name="40% — akcent 3" xfId="44213" builtinId="39" hidden="1"/>
    <cellStyle name="40% — akcent 3" xfId="44277" builtinId="39" hidden="1"/>
    <cellStyle name="40% — akcent 3" xfId="44331" builtinId="39" hidden="1"/>
    <cellStyle name="40% — akcent 3" xfId="44372" builtinId="39" hidden="1"/>
    <cellStyle name="40% — akcent 3" xfId="44411" builtinId="39" hidden="1"/>
    <cellStyle name="40% — akcent 3" xfId="44450" builtinId="39" hidden="1"/>
    <cellStyle name="40% — akcent 3" xfId="44489" builtinId="39" hidden="1"/>
    <cellStyle name="40% — akcent 3" xfId="44529" builtinId="39" hidden="1"/>
    <cellStyle name="40% — akcent 3" xfId="44568" builtinId="39" hidden="1"/>
    <cellStyle name="40% — akcent 3" xfId="44609" builtinId="39" hidden="1"/>
    <cellStyle name="40% — akcent 3" xfId="44648" builtinId="39" hidden="1"/>
    <cellStyle name="40% — akcent 3" xfId="44687" builtinId="39" hidden="1"/>
    <cellStyle name="40% — akcent 3" xfId="44726" builtinId="39" hidden="1"/>
    <cellStyle name="40% — akcent 3" xfId="44766" builtinId="39" hidden="1"/>
    <cellStyle name="40% — akcent 3" xfId="44806" builtinId="39" hidden="1"/>
    <cellStyle name="40% — akcent 3" xfId="44845" builtinId="39" hidden="1"/>
    <cellStyle name="40% — akcent 3" xfId="44885" builtinId="39" hidden="1"/>
    <cellStyle name="40% — akcent 3" xfId="44924" builtinId="39" hidden="1"/>
    <cellStyle name="40% — akcent 3" xfId="44964" builtinId="39" hidden="1"/>
    <cellStyle name="40% — akcent 3" xfId="45003" builtinId="39" hidden="1"/>
    <cellStyle name="40% — akcent 3" xfId="45042" builtinId="39" hidden="1"/>
    <cellStyle name="40% — akcent 3" xfId="44233" builtinId="39" hidden="1"/>
    <cellStyle name="40% — akcent 3" xfId="45082" builtinId="39" hidden="1"/>
    <cellStyle name="40% — akcent 3" xfId="45123" builtinId="39" hidden="1"/>
    <cellStyle name="40% — akcent 3" xfId="45162" builtinId="39" hidden="1"/>
    <cellStyle name="40% — akcent 3" xfId="45201" builtinId="39" hidden="1"/>
    <cellStyle name="40% — akcent 3" xfId="45240" builtinId="39" hidden="1"/>
    <cellStyle name="40% — akcent 3" xfId="45280" builtinId="39" hidden="1"/>
    <cellStyle name="40% — akcent 3" xfId="45319" builtinId="39" hidden="1"/>
    <cellStyle name="40% — akcent 3" xfId="45360" builtinId="39" hidden="1"/>
    <cellStyle name="40% — akcent 3" xfId="45399" builtinId="39" hidden="1"/>
    <cellStyle name="40% — akcent 3" xfId="45438" builtinId="39" hidden="1"/>
    <cellStyle name="40% — akcent 3" xfId="45477" builtinId="39" hidden="1"/>
    <cellStyle name="40% — akcent 3" xfId="45517" builtinId="39" hidden="1"/>
    <cellStyle name="40% — akcent 3" xfId="45557" builtinId="39" hidden="1"/>
    <cellStyle name="40% — akcent 3" xfId="45596" builtinId="39" hidden="1"/>
    <cellStyle name="40% — akcent 3" xfId="45636" builtinId="39" hidden="1"/>
    <cellStyle name="40% — akcent 3" xfId="45675" builtinId="39" hidden="1"/>
    <cellStyle name="40% — akcent 3" xfId="45715" builtinId="39" hidden="1"/>
    <cellStyle name="40% — akcent 3" xfId="45754" builtinId="39" hidden="1"/>
    <cellStyle name="40% — akcent 3" xfId="45793" builtinId="39" hidden="1"/>
    <cellStyle name="40% — akcent 4" xfId="97" builtinId="43" hidden="1"/>
    <cellStyle name="40% — akcent 4" xfId="136" builtinId="43" hidden="1"/>
    <cellStyle name="40% — akcent 4" xfId="175" builtinId="43" hidden="1"/>
    <cellStyle name="40% — akcent 4" xfId="214" builtinId="43" hidden="1"/>
    <cellStyle name="40% — akcent 4" xfId="254" builtinId="43" hidden="1"/>
    <cellStyle name="40% — akcent 4" xfId="293" builtinId="43" hidden="1"/>
    <cellStyle name="40% — akcent 4" xfId="334" builtinId="43" hidden="1"/>
    <cellStyle name="40% — akcent 4" xfId="373" builtinId="43" hidden="1"/>
    <cellStyle name="40% — akcent 4" xfId="412" builtinId="43" hidden="1"/>
    <cellStyle name="40% — akcent 4" xfId="451" builtinId="43" hidden="1"/>
    <cellStyle name="40% — akcent 4" xfId="491" builtinId="43" hidden="1"/>
    <cellStyle name="40% — akcent 4" xfId="531" builtinId="43" hidden="1"/>
    <cellStyle name="40% — akcent 4" xfId="570" builtinId="43" hidden="1"/>
    <cellStyle name="40% — akcent 4" xfId="610" builtinId="43" hidden="1"/>
    <cellStyle name="40% — akcent 4" xfId="649" builtinId="43" hidden="1"/>
    <cellStyle name="40% — akcent 4" xfId="689" builtinId="43" hidden="1"/>
    <cellStyle name="40% — akcent 4" xfId="728" builtinId="43" hidden="1"/>
    <cellStyle name="40% — akcent 4" xfId="767" builtinId="43" hidden="1"/>
    <cellStyle name="40% — akcent 4" xfId="806" builtinId="43" hidden="1"/>
    <cellStyle name="40% — akcent 4" xfId="965" builtinId="43" hidden="1"/>
    <cellStyle name="40% — akcent 4" xfId="1006" builtinId="43" hidden="1"/>
    <cellStyle name="40% — akcent 4" xfId="1045" builtinId="43" hidden="1"/>
    <cellStyle name="40% — akcent 4" xfId="1084" builtinId="43" hidden="1"/>
    <cellStyle name="40% — akcent 4" xfId="1123" builtinId="43" hidden="1"/>
    <cellStyle name="40% — akcent 4" xfId="1163" builtinId="43" hidden="1"/>
    <cellStyle name="40% — akcent 4" xfId="1202" builtinId="43" hidden="1"/>
    <cellStyle name="40% — akcent 4" xfId="1243" builtinId="43" hidden="1"/>
    <cellStyle name="40% — akcent 4" xfId="1282" builtinId="43" hidden="1"/>
    <cellStyle name="40% — akcent 4" xfId="1321" builtinId="43" hidden="1"/>
    <cellStyle name="40% — akcent 4" xfId="1360" builtinId="43" hidden="1"/>
    <cellStyle name="40% — akcent 4" xfId="1400" builtinId="43" hidden="1"/>
    <cellStyle name="40% — akcent 4" xfId="1440" builtinId="43" hidden="1"/>
    <cellStyle name="40% — akcent 4" xfId="1479" builtinId="43" hidden="1"/>
    <cellStyle name="40% — akcent 4" xfId="1519" builtinId="43" hidden="1"/>
    <cellStyle name="40% — akcent 4" xfId="1559" builtinId="43" hidden="1"/>
    <cellStyle name="40% — akcent 4" xfId="1599" builtinId="43" hidden="1"/>
    <cellStyle name="40% — akcent 4" xfId="1638" builtinId="43" hidden="1"/>
    <cellStyle name="40% — akcent 4" xfId="1677" builtinId="43" hidden="1"/>
    <cellStyle name="40% — akcent 4" xfId="910" builtinId="43" hidden="1"/>
    <cellStyle name="40% — akcent 4" xfId="1710" builtinId="43" hidden="1"/>
    <cellStyle name="40% — akcent 4" xfId="1751" builtinId="43" hidden="1"/>
    <cellStyle name="40% — akcent 4" xfId="1790" builtinId="43" hidden="1"/>
    <cellStyle name="40% — akcent 4" xfId="1829" builtinId="43" hidden="1"/>
    <cellStyle name="40% — akcent 4" xfId="1868" builtinId="43" hidden="1"/>
    <cellStyle name="40% — akcent 4" xfId="1908" builtinId="43" hidden="1"/>
    <cellStyle name="40% — akcent 4" xfId="1947" builtinId="43" hidden="1"/>
    <cellStyle name="40% — akcent 4" xfId="1988" builtinId="43" hidden="1"/>
    <cellStyle name="40% — akcent 4" xfId="2027" builtinId="43" hidden="1"/>
    <cellStyle name="40% — akcent 4" xfId="2066" builtinId="43" hidden="1"/>
    <cellStyle name="40% — akcent 4" xfId="2105" builtinId="43" hidden="1"/>
    <cellStyle name="40% — akcent 4" xfId="2145" builtinId="43" hidden="1"/>
    <cellStyle name="40% — akcent 4" xfId="2185" builtinId="43" hidden="1"/>
    <cellStyle name="40% — akcent 4" xfId="2224" builtinId="43" hidden="1"/>
    <cellStyle name="40% — akcent 4" xfId="2264" builtinId="43" hidden="1"/>
    <cellStyle name="40% — akcent 4" xfId="2303" builtinId="43" hidden="1"/>
    <cellStyle name="40% — akcent 4" xfId="2343" builtinId="43" hidden="1"/>
    <cellStyle name="40% — akcent 4" xfId="2382" builtinId="43" hidden="1"/>
    <cellStyle name="40% — akcent 4" xfId="2421" builtinId="43" hidden="1"/>
    <cellStyle name="40% — akcent 4" xfId="857" builtinId="43" hidden="1"/>
    <cellStyle name="40% — akcent 4" xfId="892" builtinId="43" hidden="1"/>
    <cellStyle name="40% — akcent 4" xfId="2467" builtinId="43" hidden="1"/>
    <cellStyle name="40% — akcent 4" xfId="2506" builtinId="43" hidden="1"/>
    <cellStyle name="40% — akcent 4" xfId="2545" builtinId="43" hidden="1"/>
    <cellStyle name="40% — akcent 4" xfId="2584" builtinId="43" hidden="1"/>
    <cellStyle name="40% — akcent 4" xfId="2624" builtinId="43" hidden="1"/>
    <cellStyle name="40% — akcent 4" xfId="2663" builtinId="43" hidden="1"/>
    <cellStyle name="40% — akcent 4" xfId="2704" builtinId="43" hidden="1"/>
    <cellStyle name="40% — akcent 4" xfId="2743" builtinId="43" hidden="1"/>
    <cellStyle name="40% — akcent 4" xfId="2782" builtinId="43" hidden="1"/>
    <cellStyle name="40% — akcent 4" xfId="2821" builtinId="43" hidden="1"/>
    <cellStyle name="40% — akcent 4" xfId="2861" builtinId="43" hidden="1"/>
    <cellStyle name="40% — akcent 4" xfId="2901" builtinId="43" hidden="1"/>
    <cellStyle name="40% — akcent 4" xfId="2940" builtinId="43" hidden="1"/>
    <cellStyle name="40% — akcent 4" xfId="2980" builtinId="43" hidden="1"/>
    <cellStyle name="40% — akcent 4" xfId="3019" builtinId="43" hidden="1"/>
    <cellStyle name="40% — akcent 4" xfId="3059" builtinId="43" hidden="1"/>
    <cellStyle name="40% — akcent 4" xfId="3098" builtinId="43" hidden="1"/>
    <cellStyle name="40% — akcent 4" xfId="3137" builtinId="43" hidden="1"/>
    <cellStyle name="40% — akcent 4" xfId="3176" builtinId="43" hidden="1"/>
    <cellStyle name="40% — akcent 4" xfId="3369" builtinId="43" hidden="1"/>
    <cellStyle name="40% — akcent 4" xfId="3414" builtinId="43" hidden="1"/>
    <cellStyle name="40% — akcent 4" xfId="3453" builtinId="43" hidden="1"/>
    <cellStyle name="40% — akcent 4" xfId="3492" builtinId="43" hidden="1"/>
    <cellStyle name="40% — akcent 4" xfId="3531" builtinId="43" hidden="1"/>
    <cellStyle name="40% — akcent 4" xfId="3571" builtinId="43" hidden="1"/>
    <cellStyle name="40% — akcent 4" xfId="3610" builtinId="43" hidden="1"/>
    <cellStyle name="40% — akcent 4" xfId="3651" builtinId="43" hidden="1"/>
    <cellStyle name="40% — akcent 4" xfId="3690" builtinId="43" hidden="1"/>
    <cellStyle name="40% — akcent 4" xfId="3729" builtinId="43" hidden="1"/>
    <cellStyle name="40% — akcent 4" xfId="3768" builtinId="43" hidden="1"/>
    <cellStyle name="40% — akcent 4" xfId="3812" builtinId="43" hidden="1"/>
    <cellStyle name="40% — akcent 4" xfId="3852" builtinId="43" hidden="1"/>
    <cellStyle name="40% — akcent 4" xfId="3891" builtinId="43" hidden="1"/>
    <cellStyle name="40% — akcent 4" xfId="3931" builtinId="43" hidden="1"/>
    <cellStyle name="40% — akcent 4" xfId="3971" builtinId="43" hidden="1"/>
    <cellStyle name="40% — akcent 4" xfId="4011" builtinId="43" hidden="1"/>
    <cellStyle name="40% — akcent 4" xfId="4050" builtinId="43" hidden="1"/>
    <cellStyle name="40% — akcent 4" xfId="4089" builtinId="43" hidden="1"/>
    <cellStyle name="40% — akcent 4" xfId="4146" builtinId="43" hidden="1"/>
    <cellStyle name="40% — akcent 4" xfId="4305" builtinId="43" hidden="1"/>
    <cellStyle name="40% — akcent 4" xfId="4350" builtinId="43" hidden="1"/>
    <cellStyle name="40% — akcent 4" xfId="4389" builtinId="43" hidden="1"/>
    <cellStyle name="40% — akcent 4" xfId="4428" builtinId="43" hidden="1"/>
    <cellStyle name="40% — akcent 4" xfId="4467" builtinId="43" hidden="1"/>
    <cellStyle name="40% — akcent 4" xfId="4507" builtinId="43" hidden="1"/>
    <cellStyle name="40% — akcent 4" xfId="4546" builtinId="43" hidden="1"/>
    <cellStyle name="40% — akcent 4" xfId="4587" builtinId="43" hidden="1"/>
    <cellStyle name="40% — akcent 4" xfId="4626" builtinId="43" hidden="1"/>
    <cellStyle name="40% — akcent 4" xfId="4665" builtinId="43" hidden="1"/>
    <cellStyle name="40% — akcent 4" xfId="4704" builtinId="43" hidden="1"/>
    <cellStyle name="40% — akcent 4" xfId="4748" builtinId="43" hidden="1"/>
    <cellStyle name="40% — akcent 4" xfId="4788" builtinId="43" hidden="1"/>
    <cellStyle name="40% — akcent 4" xfId="4827" builtinId="43" hidden="1"/>
    <cellStyle name="40% — akcent 4" xfId="4867" builtinId="43" hidden="1"/>
    <cellStyle name="40% — akcent 4" xfId="4907" builtinId="43" hidden="1"/>
    <cellStyle name="40% — akcent 4" xfId="4947" builtinId="43" hidden="1"/>
    <cellStyle name="40% — akcent 4" xfId="4986" builtinId="43" hidden="1"/>
    <cellStyle name="40% — akcent 4" xfId="5025" builtinId="43" hidden="1"/>
    <cellStyle name="40% — akcent 4" xfId="4250" builtinId="43" hidden="1"/>
    <cellStyle name="40% — akcent 4" xfId="5058" builtinId="43" hidden="1"/>
    <cellStyle name="40% — akcent 4" xfId="5099" builtinId="43" hidden="1"/>
    <cellStyle name="40% — akcent 4" xfId="5138" builtinId="43" hidden="1"/>
    <cellStyle name="40% — akcent 4" xfId="5177" builtinId="43" hidden="1"/>
    <cellStyle name="40% — akcent 4" xfId="5216" builtinId="43" hidden="1"/>
    <cellStyle name="40% — akcent 4" xfId="5256" builtinId="43" hidden="1"/>
    <cellStyle name="40% — akcent 4" xfId="5295" builtinId="43" hidden="1"/>
    <cellStyle name="40% — akcent 4" xfId="5336" builtinId="43" hidden="1"/>
    <cellStyle name="40% — akcent 4" xfId="5375" builtinId="43" hidden="1"/>
    <cellStyle name="40% — akcent 4" xfId="5414" builtinId="43" hidden="1"/>
    <cellStyle name="40% — akcent 4" xfId="5453" builtinId="43" hidden="1"/>
    <cellStyle name="40% — akcent 4" xfId="5493" builtinId="43" hidden="1"/>
    <cellStyle name="40% — akcent 4" xfId="5533" builtinId="43" hidden="1"/>
    <cellStyle name="40% — akcent 4" xfId="5572" builtinId="43" hidden="1"/>
    <cellStyle name="40% — akcent 4" xfId="5612" builtinId="43" hidden="1"/>
    <cellStyle name="40% — akcent 4" xfId="5651" builtinId="43" hidden="1"/>
    <cellStyle name="40% — akcent 4" xfId="5691" builtinId="43" hidden="1"/>
    <cellStyle name="40% — akcent 4" xfId="5730" builtinId="43" hidden="1"/>
    <cellStyle name="40% — akcent 4" xfId="5769" builtinId="43" hidden="1"/>
    <cellStyle name="40% — akcent 4" xfId="4197" builtinId="43" hidden="1"/>
    <cellStyle name="40% — akcent 4" xfId="4232" builtinId="43" hidden="1"/>
    <cellStyle name="40% — akcent 4" xfId="5815" builtinId="43" hidden="1"/>
    <cellStyle name="40% — akcent 4" xfId="5854" builtinId="43" hidden="1"/>
    <cellStyle name="40% — akcent 4" xfId="5893" builtinId="43" hidden="1"/>
    <cellStyle name="40% — akcent 4" xfId="5932" builtinId="43" hidden="1"/>
    <cellStyle name="40% — akcent 4" xfId="5972" builtinId="43" hidden="1"/>
    <cellStyle name="40% — akcent 4" xfId="6011" builtinId="43" hidden="1"/>
    <cellStyle name="40% — akcent 4" xfId="6052" builtinId="43" hidden="1"/>
    <cellStyle name="40% — akcent 4" xfId="6091" builtinId="43" hidden="1"/>
    <cellStyle name="40% — akcent 4" xfId="6130" builtinId="43" hidden="1"/>
    <cellStyle name="40% — akcent 4" xfId="6169" builtinId="43" hidden="1"/>
    <cellStyle name="40% — akcent 4" xfId="6209" builtinId="43" hidden="1"/>
    <cellStyle name="40% — akcent 4" xfId="6249" builtinId="43" hidden="1"/>
    <cellStyle name="40% — akcent 4" xfId="6288" builtinId="43" hidden="1"/>
    <cellStyle name="40% — akcent 4" xfId="6328" builtinId="43" hidden="1"/>
    <cellStyle name="40% — akcent 4" xfId="6367" builtinId="43" hidden="1"/>
    <cellStyle name="40% — akcent 4" xfId="6407" builtinId="43" hidden="1"/>
    <cellStyle name="40% — akcent 4" xfId="6446" builtinId="43" hidden="1"/>
    <cellStyle name="40% — akcent 4" xfId="6485" builtinId="43" hidden="1"/>
    <cellStyle name="40% — akcent 4" xfId="3314" builtinId="43" hidden="1"/>
    <cellStyle name="40% — akcent 4" xfId="6498" builtinId="43" hidden="1"/>
    <cellStyle name="40% — akcent 4" xfId="6541" builtinId="43" hidden="1"/>
    <cellStyle name="40% — akcent 4" xfId="6580" builtinId="43" hidden="1"/>
    <cellStyle name="40% — akcent 4" xfId="6619" builtinId="43" hidden="1"/>
    <cellStyle name="40% — akcent 4" xfId="6658" builtinId="43" hidden="1"/>
    <cellStyle name="40% — akcent 4" xfId="6698" builtinId="43" hidden="1"/>
    <cellStyle name="40% — akcent 4" xfId="6737" builtinId="43" hidden="1"/>
    <cellStyle name="40% — akcent 4" xfId="6778" builtinId="43" hidden="1"/>
    <cellStyle name="40% — akcent 4" xfId="6817" builtinId="43" hidden="1"/>
    <cellStyle name="40% — akcent 4" xfId="6856" builtinId="43" hidden="1"/>
    <cellStyle name="40% — akcent 4" xfId="6895" builtinId="43" hidden="1"/>
    <cellStyle name="40% — akcent 4" xfId="6937" builtinId="43" hidden="1"/>
    <cellStyle name="40% — akcent 4" xfId="6977" builtinId="43" hidden="1"/>
    <cellStyle name="40% — akcent 4" xfId="7016" builtinId="43" hidden="1"/>
    <cellStyle name="40% — akcent 4" xfId="7056" builtinId="43" hidden="1"/>
    <cellStyle name="40% — akcent 4" xfId="7096" builtinId="43" hidden="1"/>
    <cellStyle name="40% — akcent 4" xfId="7136" builtinId="43" hidden="1"/>
    <cellStyle name="40% — akcent 4" xfId="7175" builtinId="43" hidden="1"/>
    <cellStyle name="40% — akcent 4" xfId="7214" builtinId="43" hidden="1"/>
    <cellStyle name="40% — akcent 4" xfId="7264" builtinId="43" hidden="1"/>
    <cellStyle name="40% — akcent 4" xfId="7423" builtinId="43" hidden="1"/>
    <cellStyle name="40% — akcent 4" xfId="7466" builtinId="43" hidden="1"/>
    <cellStyle name="40% — akcent 4" xfId="7505" builtinId="43" hidden="1"/>
    <cellStyle name="40% — akcent 4" xfId="7544" builtinId="43" hidden="1"/>
    <cellStyle name="40% — akcent 4" xfId="7583" builtinId="43" hidden="1"/>
    <cellStyle name="40% — akcent 4" xfId="7623" builtinId="43" hidden="1"/>
    <cellStyle name="40% — akcent 4" xfId="7662" builtinId="43" hidden="1"/>
    <cellStyle name="40% — akcent 4" xfId="7703" builtinId="43" hidden="1"/>
    <cellStyle name="40% — akcent 4" xfId="7742" builtinId="43" hidden="1"/>
    <cellStyle name="40% — akcent 4" xfId="7781" builtinId="43" hidden="1"/>
    <cellStyle name="40% — akcent 4" xfId="7820" builtinId="43" hidden="1"/>
    <cellStyle name="40% — akcent 4" xfId="7862" builtinId="43" hidden="1"/>
    <cellStyle name="40% — akcent 4" xfId="7902" builtinId="43" hidden="1"/>
    <cellStyle name="40% — akcent 4" xfId="7941" builtinId="43" hidden="1"/>
    <cellStyle name="40% — akcent 4" xfId="7981" builtinId="43" hidden="1"/>
    <cellStyle name="40% — akcent 4" xfId="8021" builtinId="43" hidden="1"/>
    <cellStyle name="40% — akcent 4" xfId="8061" builtinId="43" hidden="1"/>
    <cellStyle name="40% — akcent 4" xfId="8100" builtinId="43" hidden="1"/>
    <cellStyle name="40% — akcent 4" xfId="8139" builtinId="43" hidden="1"/>
    <cellStyle name="40% — akcent 4" xfId="7368" builtinId="43" hidden="1"/>
    <cellStyle name="40% — akcent 4" xfId="8172" builtinId="43" hidden="1"/>
    <cellStyle name="40% — akcent 4" xfId="8213" builtinId="43" hidden="1"/>
    <cellStyle name="40% — akcent 4" xfId="8252" builtinId="43" hidden="1"/>
    <cellStyle name="40% — akcent 4" xfId="8291" builtinId="43" hidden="1"/>
    <cellStyle name="40% — akcent 4" xfId="8330" builtinId="43" hidden="1"/>
    <cellStyle name="40% — akcent 4" xfId="8370" builtinId="43" hidden="1"/>
    <cellStyle name="40% — akcent 4" xfId="8409" builtinId="43" hidden="1"/>
    <cellStyle name="40% — akcent 4" xfId="8450" builtinId="43" hidden="1"/>
    <cellStyle name="40% — akcent 4" xfId="8489" builtinId="43" hidden="1"/>
    <cellStyle name="40% — akcent 4" xfId="8528" builtinId="43" hidden="1"/>
    <cellStyle name="40% — akcent 4" xfId="8567" builtinId="43" hidden="1"/>
    <cellStyle name="40% — akcent 4" xfId="8607" builtinId="43" hidden="1"/>
    <cellStyle name="40% — akcent 4" xfId="8647" builtinId="43" hidden="1"/>
    <cellStyle name="40% — akcent 4" xfId="8686" builtinId="43" hidden="1"/>
    <cellStyle name="40% — akcent 4" xfId="8726" builtinId="43" hidden="1"/>
    <cellStyle name="40% — akcent 4" xfId="8765" builtinId="43" hidden="1"/>
    <cellStyle name="40% — akcent 4" xfId="8805" builtinId="43" hidden="1"/>
    <cellStyle name="40% — akcent 4" xfId="8844" builtinId="43" hidden="1"/>
    <cellStyle name="40% — akcent 4" xfId="8883" builtinId="43" hidden="1"/>
    <cellStyle name="40% — akcent 4" xfId="7315" builtinId="43" hidden="1"/>
    <cellStyle name="40% — akcent 4" xfId="7350" builtinId="43" hidden="1"/>
    <cellStyle name="40% — akcent 4" xfId="8929" builtinId="43" hidden="1"/>
    <cellStyle name="40% — akcent 4" xfId="8968" builtinId="43" hidden="1"/>
    <cellStyle name="40% — akcent 4" xfId="9007" builtinId="43" hidden="1"/>
    <cellStyle name="40% — akcent 4" xfId="9046" builtinId="43" hidden="1"/>
    <cellStyle name="40% — akcent 4" xfId="9086" builtinId="43" hidden="1"/>
    <cellStyle name="40% — akcent 4" xfId="9125" builtinId="43" hidden="1"/>
    <cellStyle name="40% — akcent 4" xfId="9166" builtinId="43" hidden="1"/>
    <cellStyle name="40% — akcent 4" xfId="9205" builtinId="43" hidden="1"/>
    <cellStyle name="40% — akcent 4" xfId="9244" builtinId="43" hidden="1"/>
    <cellStyle name="40% — akcent 4" xfId="9283" builtinId="43" hidden="1"/>
    <cellStyle name="40% — akcent 4" xfId="9323" builtinId="43" hidden="1"/>
    <cellStyle name="40% — akcent 4" xfId="9363" builtinId="43" hidden="1"/>
    <cellStyle name="40% — akcent 4" xfId="9402" builtinId="43" hidden="1"/>
    <cellStyle name="40% — akcent 4" xfId="9442" builtinId="43" hidden="1"/>
    <cellStyle name="40% — akcent 4" xfId="9481" builtinId="43" hidden="1"/>
    <cellStyle name="40% — akcent 4" xfId="9521" builtinId="43" hidden="1"/>
    <cellStyle name="40% — akcent 4" xfId="9560" builtinId="43" hidden="1"/>
    <cellStyle name="40% — akcent 4" xfId="9599" builtinId="43" hidden="1"/>
    <cellStyle name="40% — akcent 4" xfId="3382" builtinId="43" hidden="1"/>
    <cellStyle name="40% — akcent 4" xfId="9640" builtinId="43" hidden="1"/>
    <cellStyle name="40% — akcent 4" xfId="9681" builtinId="43" hidden="1"/>
    <cellStyle name="40% — akcent 4" xfId="9720" builtinId="43" hidden="1"/>
    <cellStyle name="40% — akcent 4" xfId="9759" builtinId="43" hidden="1"/>
    <cellStyle name="40% — akcent 4" xfId="9798" builtinId="43" hidden="1"/>
    <cellStyle name="40% — akcent 4" xfId="9838" builtinId="43" hidden="1"/>
    <cellStyle name="40% — akcent 4" xfId="9877" builtinId="43" hidden="1"/>
    <cellStyle name="40% — akcent 4" xfId="9918" builtinId="43" hidden="1"/>
    <cellStyle name="40% — akcent 4" xfId="9957" builtinId="43" hidden="1"/>
    <cellStyle name="40% — akcent 4" xfId="9996" builtinId="43" hidden="1"/>
    <cellStyle name="40% — akcent 4" xfId="10035" builtinId="43" hidden="1"/>
    <cellStyle name="40% — akcent 4" xfId="10075" builtinId="43" hidden="1"/>
    <cellStyle name="40% — akcent 4" xfId="10115" builtinId="43" hidden="1"/>
    <cellStyle name="40% — akcent 4" xfId="10154" builtinId="43" hidden="1"/>
    <cellStyle name="40% — akcent 4" xfId="10194" builtinId="43" hidden="1"/>
    <cellStyle name="40% — akcent 4" xfId="10233" builtinId="43" hidden="1"/>
    <cellStyle name="40% — akcent 4" xfId="10273" builtinId="43" hidden="1"/>
    <cellStyle name="40% — akcent 4" xfId="10312" builtinId="43" hidden="1"/>
    <cellStyle name="40% — akcent 4" xfId="10351" builtinId="43" hidden="1"/>
    <cellStyle name="40% — akcent 4" xfId="10390" builtinId="43" hidden="1"/>
    <cellStyle name="40% — akcent 4" xfId="10549" builtinId="43" hidden="1"/>
    <cellStyle name="40% — akcent 4" xfId="10590" builtinId="43" hidden="1"/>
    <cellStyle name="40% — akcent 4" xfId="10629" builtinId="43" hidden="1"/>
    <cellStyle name="40% — akcent 4" xfId="10668" builtinId="43" hidden="1"/>
    <cellStyle name="40% — akcent 4" xfId="10707" builtinId="43" hidden="1"/>
    <cellStyle name="40% — akcent 4" xfId="10747" builtinId="43" hidden="1"/>
    <cellStyle name="40% — akcent 4" xfId="10786" builtinId="43" hidden="1"/>
    <cellStyle name="40% — akcent 4" xfId="10827" builtinId="43" hidden="1"/>
    <cellStyle name="40% — akcent 4" xfId="10866" builtinId="43" hidden="1"/>
    <cellStyle name="40% — akcent 4" xfId="10905" builtinId="43" hidden="1"/>
    <cellStyle name="40% — akcent 4" xfId="10944" builtinId="43" hidden="1"/>
    <cellStyle name="40% — akcent 4" xfId="10984" builtinId="43" hidden="1"/>
    <cellStyle name="40% — akcent 4" xfId="11024" builtinId="43" hidden="1"/>
    <cellStyle name="40% — akcent 4" xfId="11063" builtinId="43" hidden="1"/>
    <cellStyle name="40% — akcent 4" xfId="11103" builtinId="43" hidden="1"/>
    <cellStyle name="40% — akcent 4" xfId="11143" builtinId="43" hidden="1"/>
    <cellStyle name="40% — akcent 4" xfId="11183" builtinId="43" hidden="1"/>
    <cellStyle name="40% — akcent 4" xfId="11222" builtinId="43" hidden="1"/>
    <cellStyle name="40% — akcent 4" xfId="11261" builtinId="43" hidden="1"/>
    <cellStyle name="40% — akcent 4" xfId="10494" builtinId="43" hidden="1"/>
    <cellStyle name="40% — akcent 4" xfId="11294" builtinId="43" hidden="1"/>
    <cellStyle name="40% — akcent 4" xfId="11335" builtinId="43" hidden="1"/>
    <cellStyle name="40% — akcent 4" xfId="11374" builtinId="43" hidden="1"/>
    <cellStyle name="40% — akcent 4" xfId="11413" builtinId="43" hidden="1"/>
    <cellStyle name="40% — akcent 4" xfId="11452" builtinId="43" hidden="1"/>
    <cellStyle name="40% — akcent 4" xfId="11492" builtinId="43" hidden="1"/>
    <cellStyle name="40% — akcent 4" xfId="11531" builtinId="43" hidden="1"/>
    <cellStyle name="40% — akcent 4" xfId="11572" builtinId="43" hidden="1"/>
    <cellStyle name="40% — akcent 4" xfId="11611" builtinId="43" hidden="1"/>
    <cellStyle name="40% — akcent 4" xfId="11650" builtinId="43" hidden="1"/>
    <cellStyle name="40% — akcent 4" xfId="11689" builtinId="43" hidden="1"/>
    <cellStyle name="40% — akcent 4" xfId="11729" builtinId="43" hidden="1"/>
    <cellStyle name="40% — akcent 4" xfId="11769" builtinId="43" hidden="1"/>
    <cellStyle name="40% — akcent 4" xfId="11808" builtinId="43" hidden="1"/>
    <cellStyle name="40% — akcent 4" xfId="11848" builtinId="43" hidden="1"/>
    <cellStyle name="40% — akcent 4" xfId="11887" builtinId="43" hidden="1"/>
    <cellStyle name="40% — akcent 4" xfId="11927" builtinId="43" hidden="1"/>
    <cellStyle name="40% — akcent 4" xfId="11966" builtinId="43" hidden="1"/>
    <cellStyle name="40% — akcent 4" xfId="12005" builtinId="43" hidden="1"/>
    <cellStyle name="40% — akcent 4" xfId="10441" builtinId="43" hidden="1"/>
    <cellStyle name="40% — akcent 4" xfId="10476" builtinId="43" hidden="1"/>
    <cellStyle name="40% — akcent 4" xfId="12051" builtinId="43" hidden="1"/>
    <cellStyle name="40% — akcent 4" xfId="12090" builtinId="43" hidden="1"/>
    <cellStyle name="40% — akcent 4" xfId="12129" builtinId="43" hidden="1"/>
    <cellStyle name="40% — akcent 4" xfId="12168" builtinId="43" hidden="1"/>
    <cellStyle name="40% — akcent 4" xfId="12208" builtinId="43" hidden="1"/>
    <cellStyle name="40% — akcent 4" xfId="12247" builtinId="43" hidden="1"/>
    <cellStyle name="40% — akcent 4" xfId="12288" builtinId="43" hidden="1"/>
    <cellStyle name="40% — akcent 4" xfId="12327" builtinId="43" hidden="1"/>
    <cellStyle name="40% — akcent 4" xfId="12366" builtinId="43" hidden="1"/>
    <cellStyle name="40% — akcent 4" xfId="12405" builtinId="43" hidden="1"/>
    <cellStyle name="40% — akcent 4" xfId="12445" builtinId="43" hidden="1"/>
    <cellStyle name="40% — akcent 4" xfId="12485" builtinId="43" hidden="1"/>
    <cellStyle name="40% — akcent 4" xfId="12524" builtinId="43" hidden="1"/>
    <cellStyle name="40% — akcent 4" xfId="12564" builtinId="43" hidden="1"/>
    <cellStyle name="40% — akcent 4" xfId="12603" builtinId="43" hidden="1"/>
    <cellStyle name="40% — akcent 4" xfId="12643" builtinId="43" hidden="1"/>
    <cellStyle name="40% — akcent 4" xfId="12682" builtinId="43" hidden="1"/>
    <cellStyle name="40% — akcent 4" xfId="12721" builtinId="43" hidden="1"/>
    <cellStyle name="40% — akcent 4" xfId="12760" builtinId="43" hidden="1"/>
    <cellStyle name="40% — akcent 4" xfId="12800" builtinId="43" hidden="1"/>
    <cellStyle name="40% — akcent 4" xfId="12841" builtinId="43" hidden="1"/>
    <cellStyle name="40% — akcent 4" xfId="12880" builtinId="43" hidden="1"/>
    <cellStyle name="40% — akcent 4" xfId="12919" builtinId="43" hidden="1"/>
    <cellStyle name="40% — akcent 4" xfId="12958" builtinId="43" hidden="1"/>
    <cellStyle name="40% — akcent 4" xfId="12998" builtinId="43" hidden="1"/>
    <cellStyle name="40% — akcent 4" xfId="13037" builtinId="43" hidden="1"/>
    <cellStyle name="40% — akcent 4" xfId="13078" builtinId="43" hidden="1"/>
    <cellStyle name="40% — akcent 4" xfId="13117" builtinId="43" hidden="1"/>
    <cellStyle name="40% — akcent 4" xfId="13156" builtinId="43" hidden="1"/>
    <cellStyle name="40% — akcent 4" xfId="13195" builtinId="43" hidden="1"/>
    <cellStyle name="40% — akcent 4" xfId="13235" builtinId="43" hidden="1"/>
    <cellStyle name="40% — akcent 4" xfId="13275" builtinId="43" hidden="1"/>
    <cellStyle name="40% — akcent 4" xfId="13314" builtinId="43" hidden="1"/>
    <cellStyle name="40% — akcent 4" xfId="13354" builtinId="43" hidden="1"/>
    <cellStyle name="40% — akcent 4" xfId="13393" builtinId="43" hidden="1"/>
    <cellStyle name="40% — akcent 4" xfId="13433" builtinId="43" hidden="1"/>
    <cellStyle name="40% — akcent 4" xfId="13472" builtinId="43" hidden="1"/>
    <cellStyle name="40% — akcent 4" xfId="13511" builtinId="43" hidden="1"/>
    <cellStyle name="40% — akcent 4" xfId="13550" builtinId="43" hidden="1"/>
    <cellStyle name="40% — akcent 4" xfId="13709" builtinId="43" hidden="1"/>
    <cellStyle name="40% — akcent 4" xfId="13750" builtinId="43" hidden="1"/>
    <cellStyle name="40% — akcent 4" xfId="13789" builtinId="43" hidden="1"/>
    <cellStyle name="40% — akcent 4" xfId="13828" builtinId="43" hidden="1"/>
    <cellStyle name="40% — akcent 4" xfId="13867" builtinId="43" hidden="1"/>
    <cellStyle name="40% — akcent 4" xfId="13907" builtinId="43" hidden="1"/>
    <cellStyle name="40% — akcent 4" xfId="13946" builtinId="43" hidden="1"/>
    <cellStyle name="40% — akcent 4" xfId="13987" builtinId="43" hidden="1"/>
    <cellStyle name="40% — akcent 4" xfId="14026" builtinId="43" hidden="1"/>
    <cellStyle name="40% — akcent 4" xfId="14065" builtinId="43" hidden="1"/>
    <cellStyle name="40% — akcent 4" xfId="14104" builtinId="43" hidden="1"/>
    <cellStyle name="40% — akcent 4" xfId="14144" builtinId="43" hidden="1"/>
    <cellStyle name="40% — akcent 4" xfId="14184" builtinId="43" hidden="1"/>
    <cellStyle name="40% — akcent 4" xfId="14223" builtinId="43" hidden="1"/>
    <cellStyle name="40% — akcent 4" xfId="14263" builtinId="43" hidden="1"/>
    <cellStyle name="40% — akcent 4" xfId="14303" builtinId="43" hidden="1"/>
    <cellStyle name="40% — akcent 4" xfId="14343" builtinId="43" hidden="1"/>
    <cellStyle name="40% — akcent 4" xfId="14382" builtinId="43" hidden="1"/>
    <cellStyle name="40% — akcent 4" xfId="14421" builtinId="43" hidden="1"/>
    <cellStyle name="40% — akcent 4" xfId="13654" builtinId="43" hidden="1"/>
    <cellStyle name="40% — akcent 4" xfId="14454" builtinId="43" hidden="1"/>
    <cellStyle name="40% — akcent 4" xfId="14495" builtinId="43" hidden="1"/>
    <cellStyle name="40% — akcent 4" xfId="14534" builtinId="43" hidden="1"/>
    <cellStyle name="40% — akcent 4" xfId="14573" builtinId="43" hidden="1"/>
    <cellStyle name="40% — akcent 4" xfId="14612" builtinId="43" hidden="1"/>
    <cellStyle name="40% — akcent 4" xfId="14652" builtinId="43" hidden="1"/>
    <cellStyle name="40% — akcent 4" xfId="14691" builtinId="43" hidden="1"/>
    <cellStyle name="40% — akcent 4" xfId="14732" builtinId="43" hidden="1"/>
    <cellStyle name="40% — akcent 4" xfId="14771" builtinId="43" hidden="1"/>
    <cellStyle name="40% — akcent 4" xfId="14810" builtinId="43" hidden="1"/>
    <cellStyle name="40% — akcent 4" xfId="14849" builtinId="43" hidden="1"/>
    <cellStyle name="40% — akcent 4" xfId="14889" builtinId="43" hidden="1"/>
    <cellStyle name="40% — akcent 4" xfId="14929" builtinId="43" hidden="1"/>
    <cellStyle name="40% — akcent 4" xfId="14968" builtinId="43" hidden="1"/>
    <cellStyle name="40% — akcent 4" xfId="15008" builtinId="43" hidden="1"/>
    <cellStyle name="40% — akcent 4" xfId="15047" builtinId="43" hidden="1"/>
    <cellStyle name="40% — akcent 4" xfId="15087" builtinId="43" hidden="1"/>
    <cellStyle name="40% — akcent 4" xfId="15126" builtinId="43" hidden="1"/>
    <cellStyle name="40% — akcent 4" xfId="15165" builtinId="43" hidden="1"/>
    <cellStyle name="40% — akcent 4" xfId="13601" builtinId="43" hidden="1"/>
    <cellStyle name="40% — akcent 4" xfId="13636" builtinId="43" hidden="1"/>
    <cellStyle name="40% — akcent 4" xfId="15211" builtinId="43" hidden="1"/>
    <cellStyle name="40% — akcent 4" xfId="15250" builtinId="43" hidden="1"/>
    <cellStyle name="40% — akcent 4" xfId="15289" builtinId="43" hidden="1"/>
    <cellStyle name="40% — akcent 4" xfId="15328" builtinId="43" hidden="1"/>
    <cellStyle name="40% — akcent 4" xfId="15368" builtinId="43" hidden="1"/>
    <cellStyle name="40% — akcent 4" xfId="15407" builtinId="43" hidden="1"/>
    <cellStyle name="40% — akcent 4" xfId="15448" builtinId="43" hidden="1"/>
    <cellStyle name="40% — akcent 4" xfId="15487" builtinId="43" hidden="1"/>
    <cellStyle name="40% — akcent 4" xfId="15526" builtinId="43" hidden="1"/>
    <cellStyle name="40% — akcent 4" xfId="15565" builtinId="43" hidden="1"/>
    <cellStyle name="40% — akcent 4" xfId="15605" builtinId="43" hidden="1"/>
    <cellStyle name="40% — akcent 4" xfId="15645" builtinId="43" hidden="1"/>
    <cellStyle name="40% — akcent 4" xfId="15684" builtinId="43" hidden="1"/>
    <cellStyle name="40% — akcent 4" xfId="15724" builtinId="43" hidden="1"/>
    <cellStyle name="40% — akcent 4" xfId="15763" builtinId="43" hidden="1"/>
    <cellStyle name="40% — akcent 4" xfId="15803" builtinId="43" hidden="1"/>
    <cellStyle name="40% — akcent 4" xfId="15842" builtinId="43" hidden="1"/>
    <cellStyle name="40% — akcent 4" xfId="15881" builtinId="43" hidden="1"/>
    <cellStyle name="40% — akcent 4" xfId="3237" builtinId="43" hidden="1"/>
    <cellStyle name="40% — akcent 4" xfId="15894" builtinId="43" hidden="1"/>
    <cellStyle name="40% — akcent 4" xfId="15935" builtinId="43" hidden="1"/>
    <cellStyle name="40% — akcent 4" xfId="15974" builtinId="43" hidden="1"/>
    <cellStyle name="40% — akcent 4" xfId="16013" builtinId="43" hidden="1"/>
    <cellStyle name="40% — akcent 4" xfId="16052" builtinId="43" hidden="1"/>
    <cellStyle name="40% — akcent 4" xfId="16092" builtinId="43" hidden="1"/>
    <cellStyle name="40% — akcent 4" xfId="16131" builtinId="43" hidden="1"/>
    <cellStyle name="40% — akcent 4" xfId="16172" builtinId="43" hidden="1"/>
    <cellStyle name="40% — akcent 4" xfId="16211" builtinId="43" hidden="1"/>
    <cellStyle name="40% — akcent 4" xfId="16250" builtinId="43" hidden="1"/>
    <cellStyle name="40% — akcent 4" xfId="16289" builtinId="43" hidden="1"/>
    <cellStyle name="40% — akcent 4" xfId="16329" builtinId="43" hidden="1"/>
    <cellStyle name="40% — akcent 4" xfId="16369" builtinId="43" hidden="1"/>
    <cellStyle name="40% — akcent 4" xfId="16408" builtinId="43" hidden="1"/>
    <cellStyle name="40% — akcent 4" xfId="16448" builtinId="43" hidden="1"/>
    <cellStyle name="40% — akcent 4" xfId="16487" builtinId="43" hidden="1"/>
    <cellStyle name="40% — akcent 4" xfId="16527" builtinId="43" hidden="1"/>
    <cellStyle name="40% — akcent 4" xfId="16566" builtinId="43" hidden="1"/>
    <cellStyle name="40% — akcent 4" xfId="16605" builtinId="43" hidden="1"/>
    <cellStyle name="40% — akcent 4" xfId="16644" builtinId="43" hidden="1"/>
    <cellStyle name="40% — akcent 4" xfId="16803" builtinId="43" hidden="1"/>
    <cellStyle name="40% — akcent 4" xfId="16844" builtinId="43" hidden="1"/>
    <cellStyle name="40% — akcent 4" xfId="16883" builtinId="43" hidden="1"/>
    <cellStyle name="40% — akcent 4" xfId="16922" builtinId="43" hidden="1"/>
    <cellStyle name="40% — akcent 4" xfId="16961" builtinId="43" hidden="1"/>
    <cellStyle name="40% — akcent 4" xfId="17001" builtinId="43" hidden="1"/>
    <cellStyle name="40% — akcent 4" xfId="17040" builtinId="43" hidden="1"/>
    <cellStyle name="40% — akcent 4" xfId="17081" builtinId="43" hidden="1"/>
    <cellStyle name="40% — akcent 4" xfId="17120" builtinId="43" hidden="1"/>
    <cellStyle name="40% — akcent 4" xfId="17159" builtinId="43" hidden="1"/>
    <cellStyle name="40% — akcent 4" xfId="17198" builtinId="43" hidden="1"/>
    <cellStyle name="40% — akcent 4" xfId="17238" builtinId="43" hidden="1"/>
    <cellStyle name="40% — akcent 4" xfId="17278" builtinId="43" hidden="1"/>
    <cellStyle name="40% — akcent 4" xfId="17317" builtinId="43" hidden="1"/>
    <cellStyle name="40% — akcent 4" xfId="17357" builtinId="43" hidden="1"/>
    <cellStyle name="40% — akcent 4" xfId="17397" builtinId="43" hidden="1"/>
    <cellStyle name="40% — akcent 4" xfId="17437" builtinId="43" hidden="1"/>
    <cellStyle name="40% — akcent 4" xfId="17476" builtinId="43" hidden="1"/>
    <cellStyle name="40% — akcent 4" xfId="17515" builtinId="43" hidden="1"/>
    <cellStyle name="40% — akcent 4" xfId="16748" builtinId="43" hidden="1"/>
    <cellStyle name="40% — akcent 4" xfId="17548" builtinId="43" hidden="1"/>
    <cellStyle name="40% — akcent 4" xfId="17589" builtinId="43" hidden="1"/>
    <cellStyle name="40% — akcent 4" xfId="17628" builtinId="43" hidden="1"/>
    <cellStyle name="40% — akcent 4" xfId="17667" builtinId="43" hidden="1"/>
    <cellStyle name="40% — akcent 4" xfId="17706" builtinId="43" hidden="1"/>
    <cellStyle name="40% — akcent 4" xfId="17746" builtinId="43" hidden="1"/>
    <cellStyle name="40% — akcent 4" xfId="17785" builtinId="43" hidden="1"/>
    <cellStyle name="40% — akcent 4" xfId="17826" builtinId="43" hidden="1"/>
    <cellStyle name="40% — akcent 4" xfId="17865" builtinId="43" hidden="1"/>
    <cellStyle name="40% — akcent 4" xfId="17904" builtinId="43" hidden="1"/>
    <cellStyle name="40% — akcent 4" xfId="17943" builtinId="43" hidden="1"/>
    <cellStyle name="40% — akcent 4" xfId="17983" builtinId="43" hidden="1"/>
    <cellStyle name="40% — akcent 4" xfId="18023" builtinId="43" hidden="1"/>
    <cellStyle name="40% — akcent 4" xfId="18062" builtinId="43" hidden="1"/>
    <cellStyle name="40% — akcent 4" xfId="18102" builtinId="43" hidden="1"/>
    <cellStyle name="40% — akcent 4" xfId="18141" builtinId="43" hidden="1"/>
    <cellStyle name="40% — akcent 4" xfId="18181" builtinId="43" hidden="1"/>
    <cellStyle name="40% — akcent 4" xfId="18220" builtinId="43" hidden="1"/>
    <cellStyle name="40% — akcent 4" xfId="18259" builtinId="43" hidden="1"/>
    <cellStyle name="40% — akcent 4" xfId="16695" builtinId="43" hidden="1"/>
    <cellStyle name="40% — akcent 4" xfId="16730" builtinId="43" hidden="1"/>
    <cellStyle name="40% — akcent 4" xfId="18305" builtinId="43" hidden="1"/>
    <cellStyle name="40% — akcent 4" xfId="18344" builtinId="43" hidden="1"/>
    <cellStyle name="40% — akcent 4" xfId="18383" builtinId="43" hidden="1"/>
    <cellStyle name="40% — akcent 4" xfId="18422" builtinId="43" hidden="1"/>
    <cellStyle name="40% — akcent 4" xfId="18462" builtinId="43" hidden="1"/>
    <cellStyle name="40% — akcent 4" xfId="18501" builtinId="43" hidden="1"/>
    <cellStyle name="40% — akcent 4" xfId="18542" builtinId="43" hidden="1"/>
    <cellStyle name="40% — akcent 4" xfId="18581" builtinId="43" hidden="1"/>
    <cellStyle name="40% — akcent 4" xfId="18620" builtinId="43" hidden="1"/>
    <cellStyle name="40% — akcent 4" xfId="18659" builtinId="43" hidden="1"/>
    <cellStyle name="40% — akcent 4" xfId="18699" builtinId="43" hidden="1"/>
    <cellStyle name="40% — akcent 4" xfId="18739" builtinId="43" hidden="1"/>
    <cellStyle name="40% — akcent 4" xfId="18778" builtinId="43" hidden="1"/>
    <cellStyle name="40% — akcent 4" xfId="18818" builtinId="43" hidden="1"/>
    <cellStyle name="40% — akcent 4" xfId="18857" builtinId="43" hidden="1"/>
    <cellStyle name="40% — akcent 4" xfId="18897" builtinId="43" hidden="1"/>
    <cellStyle name="40% — akcent 4" xfId="18936" builtinId="43" hidden="1"/>
    <cellStyle name="40% — akcent 4" xfId="18975" builtinId="43" hidden="1"/>
    <cellStyle name="40% — akcent 4" xfId="6509" builtinId="43" hidden="1"/>
    <cellStyle name="40% — akcent 4" xfId="19097" builtinId="43" hidden="1"/>
    <cellStyle name="40% — akcent 4" xfId="19138" builtinId="43" hidden="1"/>
    <cellStyle name="40% — akcent 4" xfId="19177" builtinId="43" hidden="1"/>
    <cellStyle name="40% — akcent 4" xfId="19216" builtinId="43" hidden="1"/>
    <cellStyle name="40% — akcent 4" xfId="19255" builtinId="43" hidden="1"/>
    <cellStyle name="40% — akcent 4" xfId="19295" builtinId="43" hidden="1"/>
    <cellStyle name="40% — akcent 4" xfId="19334" builtinId="43" hidden="1"/>
    <cellStyle name="40% — akcent 4" xfId="19375" builtinId="43" hidden="1"/>
    <cellStyle name="40% — akcent 4" xfId="19414" builtinId="43" hidden="1"/>
    <cellStyle name="40% — akcent 4" xfId="19453" builtinId="43" hidden="1"/>
    <cellStyle name="40% — akcent 4" xfId="19492" builtinId="43" hidden="1"/>
    <cellStyle name="40% — akcent 4" xfId="19532" builtinId="43" hidden="1"/>
    <cellStyle name="40% — akcent 4" xfId="19572" builtinId="43" hidden="1"/>
    <cellStyle name="40% — akcent 4" xfId="19611" builtinId="43" hidden="1"/>
    <cellStyle name="40% — akcent 4" xfId="19651" builtinId="43" hidden="1"/>
    <cellStyle name="40% — akcent 4" xfId="19690" builtinId="43" hidden="1"/>
    <cellStyle name="40% — akcent 4" xfId="19730" builtinId="43" hidden="1"/>
    <cellStyle name="40% — akcent 4" xfId="19769" builtinId="43" hidden="1"/>
    <cellStyle name="40% — akcent 4" xfId="19808" builtinId="43" hidden="1"/>
    <cellStyle name="40% — akcent 4" xfId="19859" builtinId="43" hidden="1"/>
    <cellStyle name="40% — akcent 4" xfId="20018" builtinId="43" hidden="1"/>
    <cellStyle name="40% — akcent 4" xfId="20059" builtinId="43" hidden="1"/>
    <cellStyle name="40% — akcent 4" xfId="20098" builtinId="43" hidden="1"/>
    <cellStyle name="40% — akcent 4" xfId="20137" builtinId="43" hidden="1"/>
    <cellStyle name="40% — akcent 4" xfId="20176" builtinId="43" hidden="1"/>
    <cellStyle name="40% — akcent 4" xfId="20216" builtinId="43" hidden="1"/>
    <cellStyle name="40% — akcent 4" xfId="20255" builtinId="43" hidden="1"/>
    <cellStyle name="40% — akcent 4" xfId="20296" builtinId="43" hidden="1"/>
    <cellStyle name="40% — akcent 4" xfId="20335" builtinId="43" hidden="1"/>
    <cellStyle name="40% — akcent 4" xfId="20374" builtinId="43" hidden="1"/>
    <cellStyle name="40% — akcent 4" xfId="20413" builtinId="43" hidden="1"/>
    <cellStyle name="40% — akcent 4" xfId="20453" builtinId="43" hidden="1"/>
    <cellStyle name="40% — akcent 4" xfId="20493" builtinId="43" hidden="1"/>
    <cellStyle name="40% — akcent 4" xfId="20532" builtinId="43" hidden="1"/>
    <cellStyle name="40% — akcent 4" xfId="20572" builtinId="43" hidden="1"/>
    <cellStyle name="40% — akcent 4" xfId="20612" builtinId="43" hidden="1"/>
    <cellStyle name="40% — akcent 4" xfId="20652" builtinId="43" hidden="1"/>
    <cellStyle name="40% — akcent 4" xfId="20691" builtinId="43" hidden="1"/>
    <cellStyle name="40% — akcent 4" xfId="20730" builtinId="43" hidden="1"/>
    <cellStyle name="40% — akcent 4" xfId="19963" builtinId="43" hidden="1"/>
    <cellStyle name="40% — akcent 4" xfId="20763" builtinId="43" hidden="1"/>
    <cellStyle name="40% — akcent 4" xfId="20804" builtinId="43" hidden="1"/>
    <cellStyle name="40% — akcent 4" xfId="20843" builtinId="43" hidden="1"/>
    <cellStyle name="40% — akcent 4" xfId="20882" builtinId="43" hidden="1"/>
    <cellStyle name="40% — akcent 4" xfId="20921" builtinId="43" hidden="1"/>
    <cellStyle name="40% — akcent 4" xfId="20961" builtinId="43" hidden="1"/>
    <cellStyle name="40% — akcent 4" xfId="21000" builtinId="43" hidden="1"/>
    <cellStyle name="40% — akcent 4" xfId="21041" builtinId="43" hidden="1"/>
    <cellStyle name="40% — akcent 4" xfId="21080" builtinId="43" hidden="1"/>
    <cellStyle name="40% — akcent 4" xfId="21119" builtinId="43" hidden="1"/>
    <cellStyle name="40% — akcent 4" xfId="21158" builtinId="43" hidden="1"/>
    <cellStyle name="40% — akcent 4" xfId="21198" builtinId="43" hidden="1"/>
    <cellStyle name="40% — akcent 4" xfId="21238" builtinId="43" hidden="1"/>
    <cellStyle name="40% — akcent 4" xfId="21277" builtinId="43" hidden="1"/>
    <cellStyle name="40% — akcent 4" xfId="21317" builtinId="43" hidden="1"/>
    <cellStyle name="40% — akcent 4" xfId="21356" builtinId="43" hidden="1"/>
    <cellStyle name="40% — akcent 4" xfId="21396" builtinId="43" hidden="1"/>
    <cellStyle name="40% — akcent 4" xfId="21435" builtinId="43" hidden="1"/>
    <cellStyle name="40% — akcent 4" xfId="21474" builtinId="43" hidden="1"/>
    <cellStyle name="40% — akcent 4" xfId="19910" builtinId="43" hidden="1"/>
    <cellStyle name="40% — akcent 4" xfId="19945" builtinId="43" hidden="1"/>
    <cellStyle name="40% — akcent 4" xfId="21520" builtinId="43" hidden="1"/>
    <cellStyle name="40% — akcent 4" xfId="21559" builtinId="43" hidden="1"/>
    <cellStyle name="40% — akcent 4" xfId="21598" builtinId="43" hidden="1"/>
    <cellStyle name="40% — akcent 4" xfId="21637" builtinId="43" hidden="1"/>
    <cellStyle name="40% — akcent 4" xfId="21677" builtinId="43" hidden="1"/>
    <cellStyle name="40% — akcent 4" xfId="21716" builtinId="43" hidden="1"/>
    <cellStyle name="40% — akcent 4" xfId="21757" builtinId="43" hidden="1"/>
    <cellStyle name="40% — akcent 4" xfId="21796" builtinId="43" hidden="1"/>
    <cellStyle name="40% — akcent 4" xfId="21835" builtinId="43" hidden="1"/>
    <cellStyle name="40% — akcent 4" xfId="21874" builtinId="43" hidden="1"/>
    <cellStyle name="40% — akcent 4" xfId="21914" builtinId="43" hidden="1"/>
    <cellStyle name="40% — akcent 4" xfId="21954" builtinId="43" hidden="1"/>
    <cellStyle name="40% — akcent 4" xfId="21993" builtinId="43" hidden="1"/>
    <cellStyle name="40% — akcent 4" xfId="22033" builtinId="43" hidden="1"/>
    <cellStyle name="40% — akcent 4" xfId="22072" builtinId="43" hidden="1"/>
    <cellStyle name="40% — akcent 4" xfId="22112" builtinId="43" hidden="1"/>
    <cellStyle name="40% — akcent 4" xfId="22151" builtinId="43" hidden="1"/>
    <cellStyle name="40% — akcent 4" xfId="22190" builtinId="43" hidden="1"/>
    <cellStyle name="40% — akcent 4" xfId="22229" builtinId="43" hidden="1"/>
    <cellStyle name="40% — akcent 4" xfId="22269" builtinId="43" hidden="1"/>
    <cellStyle name="40% — akcent 4" xfId="22310" builtinId="43" hidden="1"/>
    <cellStyle name="40% — akcent 4" xfId="22349" builtinId="43" hidden="1"/>
    <cellStyle name="40% — akcent 4" xfId="22388" builtinId="43" hidden="1"/>
    <cellStyle name="40% — akcent 4" xfId="22427" builtinId="43" hidden="1"/>
    <cellStyle name="40% — akcent 4" xfId="22467" builtinId="43" hidden="1"/>
    <cellStyle name="40% — akcent 4" xfId="22506" builtinId="43" hidden="1"/>
    <cellStyle name="40% — akcent 4" xfId="22547" builtinId="43" hidden="1"/>
    <cellStyle name="40% — akcent 4" xfId="22586" builtinId="43" hidden="1"/>
    <cellStyle name="40% — akcent 4" xfId="22625" builtinId="43" hidden="1"/>
    <cellStyle name="40% — akcent 4" xfId="22664" builtinId="43" hidden="1"/>
    <cellStyle name="40% — akcent 4" xfId="22704" builtinId="43" hidden="1"/>
    <cellStyle name="40% — akcent 4" xfId="22744" builtinId="43" hidden="1"/>
    <cellStyle name="40% — akcent 4" xfId="22783" builtinId="43" hidden="1"/>
    <cellStyle name="40% — akcent 4" xfId="22823" builtinId="43" hidden="1"/>
    <cellStyle name="40% — akcent 4" xfId="22862" builtinId="43" hidden="1"/>
    <cellStyle name="40% — akcent 4" xfId="22902" builtinId="43" hidden="1"/>
    <cellStyle name="40% — akcent 4" xfId="22941" builtinId="43" hidden="1"/>
    <cellStyle name="40% — akcent 4" xfId="22980" builtinId="43" hidden="1"/>
    <cellStyle name="40% — akcent 4" xfId="23019" builtinId="43" hidden="1"/>
    <cellStyle name="40% — akcent 4" xfId="23178" builtinId="43" hidden="1"/>
    <cellStyle name="40% — akcent 4" xfId="23219" builtinId="43" hidden="1"/>
    <cellStyle name="40% — akcent 4" xfId="23258" builtinId="43" hidden="1"/>
    <cellStyle name="40% — akcent 4" xfId="23297" builtinId="43" hidden="1"/>
    <cellStyle name="40% — akcent 4" xfId="23336" builtinId="43" hidden="1"/>
    <cellStyle name="40% — akcent 4" xfId="23376" builtinId="43" hidden="1"/>
    <cellStyle name="40% — akcent 4" xfId="23415" builtinId="43" hidden="1"/>
    <cellStyle name="40% — akcent 4" xfId="23456" builtinId="43" hidden="1"/>
    <cellStyle name="40% — akcent 4" xfId="23495" builtinId="43" hidden="1"/>
    <cellStyle name="40% — akcent 4" xfId="23534" builtinId="43" hidden="1"/>
    <cellStyle name="40% — akcent 4" xfId="23573" builtinId="43" hidden="1"/>
    <cellStyle name="40% — akcent 4" xfId="23613" builtinId="43" hidden="1"/>
    <cellStyle name="40% — akcent 4" xfId="23653" builtinId="43" hidden="1"/>
    <cellStyle name="40% — akcent 4" xfId="23692" builtinId="43" hidden="1"/>
    <cellStyle name="40% — akcent 4" xfId="23732" builtinId="43" hidden="1"/>
    <cellStyle name="40% — akcent 4" xfId="23772" builtinId="43" hidden="1"/>
    <cellStyle name="40% — akcent 4" xfId="23812" builtinId="43" hidden="1"/>
    <cellStyle name="40% — akcent 4" xfId="23851" builtinId="43" hidden="1"/>
    <cellStyle name="40% — akcent 4" xfId="23890" builtinId="43" hidden="1"/>
    <cellStyle name="40% — akcent 4" xfId="23123" builtinId="43" hidden="1"/>
    <cellStyle name="40% — akcent 4" xfId="23923" builtinId="43" hidden="1"/>
    <cellStyle name="40% — akcent 4" xfId="23964" builtinId="43" hidden="1"/>
    <cellStyle name="40% — akcent 4" xfId="24003" builtinId="43" hidden="1"/>
    <cellStyle name="40% — akcent 4" xfId="24042" builtinId="43" hidden="1"/>
    <cellStyle name="40% — akcent 4" xfId="24081" builtinId="43" hidden="1"/>
    <cellStyle name="40% — akcent 4" xfId="24121" builtinId="43" hidden="1"/>
    <cellStyle name="40% — akcent 4" xfId="24160" builtinId="43" hidden="1"/>
    <cellStyle name="40% — akcent 4" xfId="24201" builtinId="43" hidden="1"/>
    <cellStyle name="40% — akcent 4" xfId="24240" builtinId="43" hidden="1"/>
    <cellStyle name="40% — akcent 4" xfId="24279" builtinId="43" hidden="1"/>
    <cellStyle name="40% — akcent 4" xfId="24318" builtinId="43" hidden="1"/>
    <cellStyle name="40% — akcent 4" xfId="24358" builtinId="43" hidden="1"/>
    <cellStyle name="40% — akcent 4" xfId="24398" builtinId="43" hidden="1"/>
    <cellStyle name="40% — akcent 4" xfId="24437" builtinId="43" hidden="1"/>
    <cellStyle name="40% — akcent 4" xfId="24477" builtinId="43" hidden="1"/>
    <cellStyle name="40% — akcent 4" xfId="24516" builtinId="43" hidden="1"/>
    <cellStyle name="40% — akcent 4" xfId="24556" builtinId="43" hidden="1"/>
    <cellStyle name="40% — akcent 4" xfId="24595" builtinId="43" hidden="1"/>
    <cellStyle name="40% — akcent 4" xfId="24634" builtinId="43" hidden="1"/>
    <cellStyle name="40% — akcent 4" xfId="23070" builtinId="43" hidden="1"/>
    <cellStyle name="40% — akcent 4" xfId="23105" builtinId="43" hidden="1"/>
    <cellStyle name="40% — akcent 4" xfId="24680" builtinId="43" hidden="1"/>
    <cellStyle name="40% — akcent 4" xfId="24719" builtinId="43" hidden="1"/>
    <cellStyle name="40% — akcent 4" xfId="24758" builtinId="43" hidden="1"/>
    <cellStyle name="40% — akcent 4" xfId="24797" builtinId="43" hidden="1"/>
    <cellStyle name="40% — akcent 4" xfId="24837" builtinId="43" hidden="1"/>
    <cellStyle name="40% — akcent 4" xfId="24876" builtinId="43" hidden="1"/>
    <cellStyle name="40% — akcent 4" xfId="24917" builtinId="43" hidden="1"/>
    <cellStyle name="40% — akcent 4" xfId="24956" builtinId="43" hidden="1"/>
    <cellStyle name="40% — akcent 4" xfId="24995" builtinId="43" hidden="1"/>
    <cellStyle name="40% — akcent 4" xfId="25034" builtinId="43" hidden="1"/>
    <cellStyle name="40% — akcent 4" xfId="25074" builtinId="43" hidden="1"/>
    <cellStyle name="40% — akcent 4" xfId="25114" builtinId="43" hidden="1"/>
    <cellStyle name="40% — akcent 4" xfId="25153" builtinId="43" hidden="1"/>
    <cellStyle name="40% — akcent 4" xfId="25193" builtinId="43" hidden="1"/>
    <cellStyle name="40% — akcent 4" xfId="25232" builtinId="43" hidden="1"/>
    <cellStyle name="40% — akcent 4" xfId="25272" builtinId="43" hidden="1"/>
    <cellStyle name="40% — akcent 4" xfId="25311" builtinId="43" hidden="1"/>
    <cellStyle name="40% — akcent 4" xfId="25350" builtinId="43" hidden="1"/>
    <cellStyle name="40% — akcent 4" xfId="19042" builtinId="43" hidden="1"/>
    <cellStyle name="40% — akcent 4" xfId="19009" builtinId="43" hidden="1"/>
    <cellStyle name="40% — akcent 4" xfId="25377" builtinId="43" hidden="1"/>
    <cellStyle name="40% — akcent 4" xfId="25416" builtinId="43" hidden="1"/>
    <cellStyle name="40% — akcent 4" xfId="25455" builtinId="43" hidden="1"/>
    <cellStyle name="40% — akcent 4" xfId="25494" builtinId="43" hidden="1"/>
    <cellStyle name="40% — akcent 4" xfId="25534" builtinId="43" hidden="1"/>
    <cellStyle name="40% — akcent 4" xfId="25573" builtinId="43" hidden="1"/>
    <cellStyle name="40% — akcent 4" xfId="25614" builtinId="43" hidden="1"/>
    <cellStyle name="40% — akcent 4" xfId="25653" builtinId="43" hidden="1"/>
    <cellStyle name="40% — akcent 4" xfId="25692" builtinId="43" hidden="1"/>
    <cellStyle name="40% — akcent 4" xfId="25731" builtinId="43" hidden="1"/>
    <cellStyle name="40% — akcent 4" xfId="25771" builtinId="43" hidden="1"/>
    <cellStyle name="40% — akcent 4" xfId="25811" builtinId="43" hidden="1"/>
    <cellStyle name="40% — akcent 4" xfId="25850" builtinId="43" hidden="1"/>
    <cellStyle name="40% — akcent 4" xfId="25890" builtinId="43" hidden="1"/>
    <cellStyle name="40% — akcent 4" xfId="25929" builtinId="43" hidden="1"/>
    <cellStyle name="40% — akcent 4" xfId="25969" builtinId="43" hidden="1"/>
    <cellStyle name="40% — akcent 4" xfId="26008" builtinId="43" hidden="1"/>
    <cellStyle name="40% — akcent 4" xfId="26047" builtinId="43" hidden="1"/>
    <cellStyle name="40% — akcent 4" xfId="26086" builtinId="43" hidden="1"/>
    <cellStyle name="40% — akcent 4" xfId="26245" builtinId="43" hidden="1"/>
    <cellStyle name="40% — akcent 4" xfId="26286" builtinId="43" hidden="1"/>
    <cellStyle name="40% — akcent 4" xfId="26325" builtinId="43" hidden="1"/>
    <cellStyle name="40% — akcent 4" xfId="26364" builtinId="43" hidden="1"/>
    <cellStyle name="40% — akcent 4" xfId="26403" builtinId="43" hidden="1"/>
    <cellStyle name="40% — akcent 4" xfId="26443" builtinId="43" hidden="1"/>
    <cellStyle name="40% — akcent 4" xfId="26482" builtinId="43" hidden="1"/>
    <cellStyle name="40% — akcent 4" xfId="26523" builtinId="43" hidden="1"/>
    <cellStyle name="40% — akcent 4" xfId="26562" builtinId="43" hidden="1"/>
    <cellStyle name="40% — akcent 4" xfId="26601" builtinId="43" hidden="1"/>
    <cellStyle name="40% — akcent 4" xfId="26640" builtinId="43" hidden="1"/>
    <cellStyle name="40% — akcent 4" xfId="26680" builtinId="43" hidden="1"/>
    <cellStyle name="40% — akcent 4" xfId="26720" builtinId="43" hidden="1"/>
    <cellStyle name="40% — akcent 4" xfId="26759" builtinId="43" hidden="1"/>
    <cellStyle name="40% — akcent 4" xfId="26799" builtinId="43" hidden="1"/>
    <cellStyle name="40% — akcent 4" xfId="26839" builtinId="43" hidden="1"/>
    <cellStyle name="40% — akcent 4" xfId="26879" builtinId="43" hidden="1"/>
    <cellStyle name="40% — akcent 4" xfId="26918" builtinId="43" hidden="1"/>
    <cellStyle name="40% — akcent 4" xfId="26957" builtinId="43" hidden="1"/>
    <cellStyle name="40% — akcent 4" xfId="26190" builtinId="43" hidden="1"/>
    <cellStyle name="40% — akcent 4" xfId="26990" builtinId="43" hidden="1"/>
    <cellStyle name="40% — akcent 4" xfId="27031" builtinId="43" hidden="1"/>
    <cellStyle name="40% — akcent 4" xfId="27070" builtinId="43" hidden="1"/>
    <cellStyle name="40% — akcent 4" xfId="27109" builtinId="43" hidden="1"/>
    <cellStyle name="40% — akcent 4" xfId="27148" builtinId="43" hidden="1"/>
    <cellStyle name="40% — akcent 4" xfId="27188" builtinId="43" hidden="1"/>
    <cellStyle name="40% — akcent 4" xfId="27227" builtinId="43" hidden="1"/>
    <cellStyle name="40% — akcent 4" xfId="27268" builtinId="43" hidden="1"/>
    <cellStyle name="40% — akcent 4" xfId="27307" builtinId="43" hidden="1"/>
    <cellStyle name="40% — akcent 4" xfId="27346" builtinId="43" hidden="1"/>
    <cellStyle name="40% — akcent 4" xfId="27385" builtinId="43" hidden="1"/>
    <cellStyle name="40% — akcent 4" xfId="27425" builtinId="43" hidden="1"/>
    <cellStyle name="40% — akcent 4" xfId="27465" builtinId="43" hidden="1"/>
    <cellStyle name="40% — akcent 4" xfId="27504" builtinId="43" hidden="1"/>
    <cellStyle name="40% — akcent 4" xfId="27544" builtinId="43" hidden="1"/>
    <cellStyle name="40% — akcent 4" xfId="27583" builtinId="43" hidden="1"/>
    <cellStyle name="40% — akcent 4" xfId="27623" builtinId="43" hidden="1"/>
    <cellStyle name="40% — akcent 4" xfId="27662" builtinId="43" hidden="1"/>
    <cellStyle name="40% — akcent 4" xfId="27701" builtinId="43" hidden="1"/>
    <cellStyle name="40% — akcent 4" xfId="26137" builtinId="43" hidden="1"/>
    <cellStyle name="40% — akcent 4" xfId="26172" builtinId="43" hidden="1"/>
    <cellStyle name="40% — akcent 4" xfId="27747" builtinId="43" hidden="1"/>
    <cellStyle name="40% — akcent 4" xfId="27786" builtinId="43" hidden="1"/>
    <cellStyle name="40% — akcent 4" xfId="27825" builtinId="43" hidden="1"/>
    <cellStyle name="40% — akcent 4" xfId="27864" builtinId="43" hidden="1"/>
    <cellStyle name="40% — akcent 4" xfId="27904" builtinId="43" hidden="1"/>
    <cellStyle name="40% — akcent 4" xfId="27943" builtinId="43" hidden="1"/>
    <cellStyle name="40% — akcent 4" xfId="27984" builtinId="43" hidden="1"/>
    <cellStyle name="40% — akcent 4" xfId="28023" builtinId="43" hidden="1"/>
    <cellStyle name="40% — akcent 4" xfId="28062" builtinId="43" hidden="1"/>
    <cellStyle name="40% — akcent 4" xfId="28101" builtinId="43" hidden="1"/>
    <cellStyle name="40% — akcent 4" xfId="28141" builtinId="43" hidden="1"/>
    <cellStyle name="40% — akcent 4" xfId="28181" builtinId="43" hidden="1"/>
    <cellStyle name="40% — akcent 4" xfId="28220" builtinId="43" hidden="1"/>
    <cellStyle name="40% — akcent 4" xfId="28260" builtinId="43" hidden="1"/>
    <cellStyle name="40% — akcent 4" xfId="28299" builtinId="43" hidden="1"/>
    <cellStyle name="40% — akcent 4" xfId="28339" builtinId="43" hidden="1"/>
    <cellStyle name="40% — akcent 4" xfId="28378" builtinId="43" hidden="1"/>
    <cellStyle name="40% — akcent 4" xfId="28417" builtinId="43" hidden="1"/>
    <cellStyle name="40% — akcent 4" xfId="28456" builtinId="43" hidden="1"/>
    <cellStyle name="40% — akcent 4" xfId="28580" builtinId="43" hidden="1"/>
    <cellStyle name="40% — akcent 4" xfId="28623" builtinId="43" hidden="1"/>
    <cellStyle name="40% — akcent 4" xfId="28662" builtinId="43" hidden="1"/>
    <cellStyle name="40% — akcent 4" xfId="28701" builtinId="43" hidden="1"/>
    <cellStyle name="40% — akcent 4" xfId="28740" builtinId="43" hidden="1"/>
    <cellStyle name="40% — akcent 4" xfId="28780" builtinId="43" hidden="1"/>
    <cellStyle name="40% — akcent 4" xfId="28819" builtinId="43" hidden="1"/>
    <cellStyle name="40% — akcent 4" xfId="28860" builtinId="43" hidden="1"/>
    <cellStyle name="40% — akcent 4" xfId="28899" builtinId="43" hidden="1"/>
    <cellStyle name="40% — akcent 4" xfId="28938" builtinId="43" hidden="1"/>
    <cellStyle name="40% — akcent 4" xfId="28977" builtinId="43" hidden="1"/>
    <cellStyle name="40% — akcent 4" xfId="29019" builtinId="43" hidden="1"/>
    <cellStyle name="40% — akcent 4" xfId="29059" builtinId="43" hidden="1"/>
    <cellStyle name="40% — akcent 4" xfId="29098" builtinId="43" hidden="1"/>
    <cellStyle name="40% — akcent 4" xfId="29138" builtinId="43" hidden="1"/>
    <cellStyle name="40% — akcent 4" xfId="29178" builtinId="43" hidden="1"/>
    <cellStyle name="40% — akcent 4" xfId="29218" builtinId="43" hidden="1"/>
    <cellStyle name="40% — akcent 4" xfId="29257" builtinId="43" hidden="1"/>
    <cellStyle name="40% — akcent 4" xfId="29296" builtinId="43" hidden="1"/>
    <cellStyle name="40% — akcent 4" xfId="29346" builtinId="43" hidden="1"/>
    <cellStyle name="40% — akcent 4" xfId="29505" builtinId="43" hidden="1"/>
    <cellStyle name="40% — akcent 4" xfId="29548" builtinId="43" hidden="1"/>
    <cellStyle name="40% — akcent 4" xfId="29587" builtinId="43" hidden="1"/>
    <cellStyle name="40% — akcent 4" xfId="29626" builtinId="43" hidden="1"/>
    <cellStyle name="40% — akcent 4" xfId="29665" builtinId="43" hidden="1"/>
    <cellStyle name="40% — akcent 4" xfId="29705" builtinId="43" hidden="1"/>
    <cellStyle name="40% — akcent 4" xfId="29744" builtinId="43" hidden="1"/>
    <cellStyle name="40% — akcent 4" xfId="29785" builtinId="43" hidden="1"/>
    <cellStyle name="40% — akcent 4" xfId="29824" builtinId="43" hidden="1"/>
    <cellStyle name="40% — akcent 4" xfId="29863" builtinId="43" hidden="1"/>
    <cellStyle name="40% — akcent 4" xfId="29902" builtinId="43" hidden="1"/>
    <cellStyle name="40% — akcent 4" xfId="29944" builtinId="43" hidden="1"/>
    <cellStyle name="40% — akcent 4" xfId="29984" builtinId="43" hidden="1"/>
    <cellStyle name="40% — akcent 4" xfId="30023" builtinId="43" hidden="1"/>
    <cellStyle name="40% — akcent 4" xfId="30063" builtinId="43" hidden="1"/>
    <cellStyle name="40% — akcent 4" xfId="30103" builtinId="43" hidden="1"/>
    <cellStyle name="40% — akcent 4" xfId="30143" builtinId="43" hidden="1"/>
    <cellStyle name="40% — akcent 4" xfId="30182" builtinId="43" hidden="1"/>
    <cellStyle name="40% — akcent 4" xfId="30221" builtinId="43" hidden="1"/>
    <cellStyle name="40% — akcent 4" xfId="29450" builtinId="43" hidden="1"/>
    <cellStyle name="40% — akcent 4" xfId="30254" builtinId="43" hidden="1"/>
    <cellStyle name="40% — akcent 4" xfId="30295" builtinId="43" hidden="1"/>
    <cellStyle name="40% — akcent 4" xfId="30334" builtinId="43" hidden="1"/>
    <cellStyle name="40% — akcent 4" xfId="30373" builtinId="43" hidden="1"/>
    <cellStyle name="40% — akcent 4" xfId="30412" builtinId="43" hidden="1"/>
    <cellStyle name="40% — akcent 4" xfId="30452" builtinId="43" hidden="1"/>
    <cellStyle name="40% — akcent 4" xfId="30491" builtinId="43" hidden="1"/>
    <cellStyle name="40% — akcent 4" xfId="30532" builtinId="43" hidden="1"/>
    <cellStyle name="40% — akcent 4" xfId="30571" builtinId="43" hidden="1"/>
    <cellStyle name="40% — akcent 4" xfId="30610" builtinId="43" hidden="1"/>
    <cellStyle name="40% — akcent 4" xfId="30649" builtinId="43" hidden="1"/>
    <cellStyle name="40% — akcent 4" xfId="30689" builtinId="43" hidden="1"/>
    <cellStyle name="40% — akcent 4" xfId="30729" builtinId="43" hidden="1"/>
    <cellStyle name="40% — akcent 4" xfId="30768" builtinId="43" hidden="1"/>
    <cellStyle name="40% — akcent 4" xfId="30808" builtinId="43" hidden="1"/>
    <cellStyle name="40% — akcent 4" xfId="30847" builtinId="43" hidden="1"/>
    <cellStyle name="40% — akcent 4" xfId="30887" builtinId="43" hidden="1"/>
    <cellStyle name="40% — akcent 4" xfId="30926" builtinId="43" hidden="1"/>
    <cellStyle name="40% — akcent 4" xfId="30965" builtinId="43" hidden="1"/>
    <cellStyle name="40% — akcent 4" xfId="29397" builtinId="43" hidden="1"/>
    <cellStyle name="40% — akcent 4" xfId="29432" builtinId="43" hidden="1"/>
    <cellStyle name="40% — akcent 4" xfId="31011" builtinId="43" hidden="1"/>
    <cellStyle name="40% — akcent 4" xfId="31050" builtinId="43" hidden="1"/>
    <cellStyle name="40% — akcent 4" xfId="31089" builtinId="43" hidden="1"/>
    <cellStyle name="40% — akcent 4" xfId="31128" builtinId="43" hidden="1"/>
    <cellStyle name="40% — akcent 4" xfId="31168" builtinId="43" hidden="1"/>
    <cellStyle name="40% — akcent 4" xfId="31207" builtinId="43" hidden="1"/>
    <cellStyle name="40% — akcent 4" xfId="31248" builtinId="43" hidden="1"/>
    <cellStyle name="40% — akcent 4" xfId="31287" builtinId="43" hidden="1"/>
    <cellStyle name="40% — akcent 4" xfId="31326" builtinId="43" hidden="1"/>
    <cellStyle name="40% — akcent 4" xfId="31365" builtinId="43" hidden="1"/>
    <cellStyle name="40% — akcent 4" xfId="31405" builtinId="43" hidden="1"/>
    <cellStyle name="40% — akcent 4" xfId="31445" builtinId="43" hidden="1"/>
    <cellStyle name="40% — akcent 4" xfId="31484" builtinId="43" hidden="1"/>
    <cellStyle name="40% — akcent 4" xfId="31524" builtinId="43" hidden="1"/>
    <cellStyle name="40% — akcent 4" xfId="31563" builtinId="43" hidden="1"/>
    <cellStyle name="40% — akcent 4" xfId="31603" builtinId="43" hidden="1"/>
    <cellStyle name="40% — akcent 4" xfId="31642" builtinId="43" hidden="1"/>
    <cellStyle name="40% — akcent 4" xfId="31681" builtinId="43" hidden="1"/>
    <cellStyle name="40% — akcent 4" xfId="28525" builtinId="43" hidden="1"/>
    <cellStyle name="40% — akcent 4" xfId="31694" builtinId="43" hidden="1"/>
    <cellStyle name="40% — akcent 4" xfId="31735" builtinId="43" hidden="1"/>
    <cellStyle name="40% — akcent 4" xfId="31774" builtinId="43" hidden="1"/>
    <cellStyle name="40% — akcent 4" xfId="31813" builtinId="43" hidden="1"/>
    <cellStyle name="40% — akcent 4" xfId="31852" builtinId="43" hidden="1"/>
    <cellStyle name="40% — akcent 4" xfId="31892" builtinId="43" hidden="1"/>
    <cellStyle name="40% — akcent 4" xfId="31931" builtinId="43" hidden="1"/>
    <cellStyle name="40% — akcent 4" xfId="31972" builtinId="43" hidden="1"/>
    <cellStyle name="40% — akcent 4" xfId="32011" builtinId="43" hidden="1"/>
    <cellStyle name="40% — akcent 4" xfId="32050" builtinId="43" hidden="1"/>
    <cellStyle name="40% — akcent 4" xfId="32089" builtinId="43" hidden="1"/>
    <cellStyle name="40% — akcent 4" xfId="32129" builtinId="43" hidden="1"/>
    <cellStyle name="40% — akcent 4" xfId="32169" builtinId="43" hidden="1"/>
    <cellStyle name="40% — akcent 4" xfId="32208" builtinId="43" hidden="1"/>
    <cellStyle name="40% — akcent 4" xfId="32248" builtinId="43" hidden="1"/>
    <cellStyle name="40% — akcent 4" xfId="32287" builtinId="43" hidden="1"/>
    <cellStyle name="40% — akcent 4" xfId="32327" builtinId="43" hidden="1"/>
    <cellStyle name="40% — akcent 4" xfId="32366" builtinId="43" hidden="1"/>
    <cellStyle name="40% — akcent 4" xfId="32405" builtinId="43" hidden="1"/>
    <cellStyle name="40% — akcent 4" xfId="32444" builtinId="43" hidden="1"/>
    <cellStyle name="40% — akcent 4" xfId="32603" builtinId="43" hidden="1"/>
    <cellStyle name="40% — akcent 4" xfId="32644" builtinId="43" hidden="1"/>
    <cellStyle name="40% — akcent 4" xfId="32683" builtinId="43" hidden="1"/>
    <cellStyle name="40% — akcent 4" xfId="32722" builtinId="43" hidden="1"/>
    <cellStyle name="40% — akcent 4" xfId="32761" builtinId="43" hidden="1"/>
    <cellStyle name="40% — akcent 4" xfId="32801" builtinId="43" hidden="1"/>
    <cellStyle name="40% — akcent 4" xfId="32840" builtinId="43" hidden="1"/>
    <cellStyle name="40% — akcent 4" xfId="32881" builtinId="43" hidden="1"/>
    <cellStyle name="40% — akcent 4" xfId="32920" builtinId="43" hidden="1"/>
    <cellStyle name="40% — akcent 4" xfId="32959" builtinId="43" hidden="1"/>
    <cellStyle name="40% — akcent 4" xfId="32998" builtinId="43" hidden="1"/>
    <cellStyle name="40% — akcent 4" xfId="33038" builtinId="43" hidden="1"/>
    <cellStyle name="40% — akcent 4" xfId="33078" builtinId="43" hidden="1"/>
    <cellStyle name="40% — akcent 4" xfId="33117" builtinId="43" hidden="1"/>
    <cellStyle name="40% — akcent 4" xfId="33157" builtinId="43" hidden="1"/>
    <cellStyle name="40% — akcent 4" xfId="33197" builtinId="43" hidden="1"/>
    <cellStyle name="40% — akcent 4" xfId="33237" builtinId="43" hidden="1"/>
    <cellStyle name="40% — akcent 4" xfId="33276" builtinId="43" hidden="1"/>
    <cellStyle name="40% — akcent 4" xfId="33315" builtinId="43" hidden="1"/>
    <cellStyle name="40% — akcent 4" xfId="32548" builtinId="43" hidden="1"/>
    <cellStyle name="40% — akcent 4" xfId="33348" builtinId="43" hidden="1"/>
    <cellStyle name="40% — akcent 4" xfId="33389" builtinId="43" hidden="1"/>
    <cellStyle name="40% — akcent 4" xfId="33428" builtinId="43" hidden="1"/>
    <cellStyle name="40% — akcent 4" xfId="33467" builtinId="43" hidden="1"/>
    <cellStyle name="40% — akcent 4" xfId="33506" builtinId="43" hidden="1"/>
    <cellStyle name="40% — akcent 4" xfId="33546" builtinId="43" hidden="1"/>
    <cellStyle name="40% — akcent 4" xfId="33585" builtinId="43" hidden="1"/>
    <cellStyle name="40% — akcent 4" xfId="33626" builtinId="43" hidden="1"/>
    <cellStyle name="40% — akcent 4" xfId="33665" builtinId="43" hidden="1"/>
    <cellStyle name="40% — akcent 4" xfId="33704" builtinId="43" hidden="1"/>
    <cellStyle name="40% — akcent 4" xfId="33743" builtinId="43" hidden="1"/>
    <cellStyle name="40% — akcent 4" xfId="33783" builtinId="43" hidden="1"/>
    <cellStyle name="40% — akcent 4" xfId="33823" builtinId="43" hidden="1"/>
    <cellStyle name="40% — akcent 4" xfId="33862" builtinId="43" hidden="1"/>
    <cellStyle name="40% — akcent 4" xfId="33902" builtinId="43" hidden="1"/>
    <cellStyle name="40% — akcent 4" xfId="33941" builtinId="43" hidden="1"/>
    <cellStyle name="40% — akcent 4" xfId="33981" builtinId="43" hidden="1"/>
    <cellStyle name="40% — akcent 4" xfId="34020" builtinId="43" hidden="1"/>
    <cellStyle name="40% — akcent 4" xfId="34059" builtinId="43" hidden="1"/>
    <cellStyle name="40% — akcent 4" xfId="32495" builtinId="43" hidden="1"/>
    <cellStyle name="40% — akcent 4" xfId="32530" builtinId="43" hidden="1"/>
    <cellStyle name="40% — akcent 4" xfId="34105" builtinId="43" hidden="1"/>
    <cellStyle name="40% — akcent 4" xfId="34144" builtinId="43" hidden="1"/>
    <cellStyle name="40% — akcent 4" xfId="34183" builtinId="43" hidden="1"/>
    <cellStyle name="40% — akcent 4" xfId="34222" builtinId="43" hidden="1"/>
    <cellStyle name="40% — akcent 4" xfId="34262" builtinId="43" hidden="1"/>
    <cellStyle name="40% — akcent 4" xfId="34301" builtinId="43" hidden="1"/>
    <cellStyle name="40% — akcent 4" xfId="34342" builtinId="43" hidden="1"/>
    <cellStyle name="40% — akcent 4" xfId="34381" builtinId="43" hidden="1"/>
    <cellStyle name="40% — akcent 4" xfId="34420" builtinId="43" hidden="1"/>
    <cellStyle name="40% — akcent 4" xfId="34459" builtinId="43" hidden="1"/>
    <cellStyle name="40% — akcent 4" xfId="34499" builtinId="43" hidden="1"/>
    <cellStyle name="40% — akcent 4" xfId="34539" builtinId="43" hidden="1"/>
    <cellStyle name="40% — akcent 4" xfId="34578" builtinId="43" hidden="1"/>
    <cellStyle name="40% — akcent 4" xfId="34618" builtinId="43" hidden="1"/>
    <cellStyle name="40% — akcent 4" xfId="34657" builtinId="43" hidden="1"/>
    <cellStyle name="40% — akcent 4" xfId="34697" builtinId="43" hidden="1"/>
    <cellStyle name="40% — akcent 4" xfId="34736" builtinId="43" hidden="1"/>
    <cellStyle name="40% — akcent 4" xfId="34775" builtinId="43" hidden="1"/>
    <cellStyle name="40% — akcent 4" xfId="28591" builtinId="43" hidden="1"/>
    <cellStyle name="40% — akcent 4" xfId="34816" builtinId="43" hidden="1"/>
    <cellStyle name="40% — akcent 4" xfId="34857" builtinId="43" hidden="1"/>
    <cellStyle name="40% — akcent 4" xfId="34896" builtinId="43" hidden="1"/>
    <cellStyle name="40% — akcent 4" xfId="34935" builtinId="43" hidden="1"/>
    <cellStyle name="40% — akcent 4" xfId="34974" builtinId="43" hidden="1"/>
    <cellStyle name="40% — akcent 4" xfId="35014" builtinId="43" hidden="1"/>
    <cellStyle name="40% — akcent 4" xfId="35053" builtinId="43" hidden="1"/>
    <cellStyle name="40% — akcent 4" xfId="35094" builtinId="43" hidden="1"/>
    <cellStyle name="40% — akcent 4" xfId="35133" builtinId="43" hidden="1"/>
    <cellStyle name="40% — akcent 4" xfId="35172" builtinId="43" hidden="1"/>
    <cellStyle name="40% — akcent 4" xfId="35211" builtinId="43" hidden="1"/>
    <cellStyle name="40% — akcent 4" xfId="35251" builtinId="43" hidden="1"/>
    <cellStyle name="40% — akcent 4" xfId="35291" builtinId="43" hidden="1"/>
    <cellStyle name="40% — akcent 4" xfId="35330" builtinId="43" hidden="1"/>
    <cellStyle name="40% — akcent 4" xfId="35370" builtinId="43" hidden="1"/>
    <cellStyle name="40% — akcent 4" xfId="35409" builtinId="43" hidden="1"/>
    <cellStyle name="40% — akcent 4" xfId="35449" builtinId="43" hidden="1"/>
    <cellStyle name="40% — akcent 4" xfId="35488" builtinId="43" hidden="1"/>
    <cellStyle name="40% — akcent 4" xfId="35527" builtinId="43" hidden="1"/>
    <cellStyle name="40% — akcent 4" xfId="35566" builtinId="43" hidden="1"/>
    <cellStyle name="40% — akcent 4" xfId="35725" builtinId="43" hidden="1"/>
    <cellStyle name="40% — akcent 4" xfId="35766" builtinId="43" hidden="1"/>
    <cellStyle name="40% — akcent 4" xfId="35805" builtinId="43" hidden="1"/>
    <cellStyle name="40% — akcent 4" xfId="35844" builtinId="43" hidden="1"/>
    <cellStyle name="40% — akcent 4" xfId="35883" builtinId="43" hidden="1"/>
    <cellStyle name="40% — akcent 4" xfId="35923" builtinId="43" hidden="1"/>
    <cellStyle name="40% — akcent 4" xfId="35962" builtinId="43" hidden="1"/>
    <cellStyle name="40% — akcent 4" xfId="36003" builtinId="43" hidden="1"/>
    <cellStyle name="40% — akcent 4" xfId="36042" builtinId="43" hidden="1"/>
    <cellStyle name="40% — akcent 4" xfId="36081" builtinId="43" hidden="1"/>
    <cellStyle name="40% — akcent 4" xfId="36120" builtinId="43" hidden="1"/>
    <cellStyle name="40% — akcent 4" xfId="36160" builtinId="43" hidden="1"/>
    <cellStyle name="40% — akcent 4" xfId="36200" builtinId="43" hidden="1"/>
    <cellStyle name="40% — akcent 4" xfId="36239" builtinId="43" hidden="1"/>
    <cellStyle name="40% — akcent 4" xfId="36279" builtinId="43" hidden="1"/>
    <cellStyle name="40% — akcent 4" xfId="36319" builtinId="43" hidden="1"/>
    <cellStyle name="40% — akcent 4" xfId="36359" builtinId="43" hidden="1"/>
    <cellStyle name="40% — akcent 4" xfId="36398" builtinId="43" hidden="1"/>
    <cellStyle name="40% — akcent 4" xfId="36437" builtinId="43" hidden="1"/>
    <cellStyle name="40% — akcent 4" xfId="35670" builtinId="43" hidden="1"/>
    <cellStyle name="40% — akcent 4" xfId="36470" builtinId="43" hidden="1"/>
    <cellStyle name="40% — akcent 4" xfId="36511" builtinId="43" hidden="1"/>
    <cellStyle name="40% — akcent 4" xfId="36550" builtinId="43" hidden="1"/>
    <cellStyle name="40% — akcent 4" xfId="36589" builtinId="43" hidden="1"/>
    <cellStyle name="40% — akcent 4" xfId="36628" builtinId="43" hidden="1"/>
    <cellStyle name="40% — akcent 4" xfId="36668" builtinId="43" hidden="1"/>
    <cellStyle name="40% — akcent 4" xfId="36707" builtinId="43" hidden="1"/>
    <cellStyle name="40% — akcent 4" xfId="36748" builtinId="43" hidden="1"/>
    <cellStyle name="40% — akcent 4" xfId="36787" builtinId="43" hidden="1"/>
    <cellStyle name="40% — akcent 4" xfId="36826" builtinId="43" hidden="1"/>
    <cellStyle name="40% — akcent 4" xfId="36865" builtinId="43" hidden="1"/>
    <cellStyle name="40% — akcent 4" xfId="36905" builtinId="43" hidden="1"/>
    <cellStyle name="40% — akcent 4" xfId="36945" builtinId="43" hidden="1"/>
    <cellStyle name="40% — akcent 4" xfId="36984" builtinId="43" hidden="1"/>
    <cellStyle name="40% — akcent 4" xfId="37024" builtinId="43" hidden="1"/>
    <cellStyle name="40% — akcent 4" xfId="37063" builtinId="43" hidden="1"/>
    <cellStyle name="40% — akcent 4" xfId="37103" builtinId="43" hidden="1"/>
    <cellStyle name="40% — akcent 4" xfId="37142" builtinId="43" hidden="1"/>
    <cellStyle name="40% — akcent 4" xfId="37181" builtinId="43" hidden="1"/>
    <cellStyle name="40% — akcent 4" xfId="35617" builtinId="43" hidden="1"/>
    <cellStyle name="40% — akcent 4" xfId="35652" builtinId="43" hidden="1"/>
    <cellStyle name="40% — akcent 4" xfId="37227" builtinId="43" hidden="1"/>
    <cellStyle name="40% — akcent 4" xfId="37266" builtinId="43" hidden="1"/>
    <cellStyle name="40% — akcent 4" xfId="37305" builtinId="43" hidden="1"/>
    <cellStyle name="40% — akcent 4" xfId="37344" builtinId="43" hidden="1"/>
    <cellStyle name="40% — akcent 4" xfId="37384" builtinId="43" hidden="1"/>
    <cellStyle name="40% — akcent 4" xfId="37423" builtinId="43" hidden="1"/>
    <cellStyle name="40% — akcent 4" xfId="37464" builtinId="43" hidden="1"/>
    <cellStyle name="40% — akcent 4" xfId="37503" builtinId="43" hidden="1"/>
    <cellStyle name="40% — akcent 4" xfId="37542" builtinId="43" hidden="1"/>
    <cellStyle name="40% — akcent 4" xfId="37581" builtinId="43" hidden="1"/>
    <cellStyle name="40% — akcent 4" xfId="37621" builtinId="43" hidden="1"/>
    <cellStyle name="40% — akcent 4" xfId="37661" builtinId="43" hidden="1"/>
    <cellStyle name="40% — akcent 4" xfId="37700" builtinId="43" hidden="1"/>
    <cellStyle name="40% — akcent 4" xfId="37740" builtinId="43" hidden="1"/>
    <cellStyle name="40% — akcent 4" xfId="37779" builtinId="43" hidden="1"/>
    <cellStyle name="40% — akcent 4" xfId="37819" builtinId="43" hidden="1"/>
    <cellStyle name="40% — akcent 4" xfId="37858" builtinId="43" hidden="1"/>
    <cellStyle name="40% — akcent 4" xfId="37897" builtinId="43" hidden="1"/>
    <cellStyle name="40% — akcent 4" xfId="37936" builtinId="43" hidden="1"/>
    <cellStyle name="40% — akcent 4" xfId="37976" builtinId="43" hidden="1"/>
    <cellStyle name="40% — akcent 4" xfId="38017" builtinId="43" hidden="1"/>
    <cellStyle name="40% — akcent 4" xfId="38056" builtinId="43" hidden="1"/>
    <cellStyle name="40% — akcent 4" xfId="38095" builtinId="43" hidden="1"/>
    <cellStyle name="40% — akcent 4" xfId="38134" builtinId="43" hidden="1"/>
    <cellStyle name="40% — akcent 4" xfId="38174" builtinId="43" hidden="1"/>
    <cellStyle name="40% — akcent 4" xfId="38213" builtinId="43" hidden="1"/>
    <cellStyle name="40% — akcent 4" xfId="38254" builtinId="43" hidden="1"/>
    <cellStyle name="40% — akcent 4" xfId="38293" builtinId="43" hidden="1"/>
    <cellStyle name="40% — akcent 4" xfId="38332" builtinId="43" hidden="1"/>
    <cellStyle name="40% — akcent 4" xfId="38371" builtinId="43" hidden="1"/>
    <cellStyle name="40% — akcent 4" xfId="38411" builtinId="43" hidden="1"/>
    <cellStyle name="40% — akcent 4" xfId="38451" builtinId="43" hidden="1"/>
    <cellStyle name="40% — akcent 4" xfId="38490" builtinId="43" hidden="1"/>
    <cellStyle name="40% — akcent 4" xfId="38530" builtinId="43" hidden="1"/>
    <cellStyle name="40% — akcent 4" xfId="38569" builtinId="43" hidden="1"/>
    <cellStyle name="40% — akcent 4" xfId="38609" builtinId="43" hidden="1"/>
    <cellStyle name="40% — akcent 4" xfId="38648" builtinId="43" hidden="1"/>
    <cellStyle name="40% — akcent 4" xfId="38687" builtinId="43" hidden="1"/>
    <cellStyle name="40% — akcent 4" xfId="38726" builtinId="43" hidden="1"/>
    <cellStyle name="40% — akcent 4" xfId="38885" builtinId="43" hidden="1"/>
    <cellStyle name="40% — akcent 4" xfId="38926" builtinId="43" hidden="1"/>
    <cellStyle name="40% — akcent 4" xfId="38965" builtinId="43" hidden="1"/>
    <cellStyle name="40% — akcent 4" xfId="39004" builtinId="43" hidden="1"/>
    <cellStyle name="40% — akcent 4" xfId="39043" builtinId="43" hidden="1"/>
    <cellStyle name="40% — akcent 4" xfId="39083" builtinId="43" hidden="1"/>
    <cellStyle name="40% — akcent 4" xfId="39122" builtinId="43" hidden="1"/>
    <cellStyle name="40% — akcent 4" xfId="39163" builtinId="43" hidden="1"/>
    <cellStyle name="40% — akcent 4" xfId="39202" builtinId="43" hidden="1"/>
    <cellStyle name="40% — akcent 4" xfId="39241" builtinId="43" hidden="1"/>
    <cellStyle name="40% — akcent 4" xfId="39280" builtinId="43" hidden="1"/>
    <cellStyle name="40% — akcent 4" xfId="39320" builtinId="43" hidden="1"/>
    <cellStyle name="40% — akcent 4" xfId="39360" builtinId="43" hidden="1"/>
    <cellStyle name="40% — akcent 4" xfId="39399" builtinId="43" hidden="1"/>
    <cellStyle name="40% — akcent 4" xfId="39439" builtinId="43" hidden="1"/>
    <cellStyle name="40% — akcent 4" xfId="39479" builtinId="43" hidden="1"/>
    <cellStyle name="40% — akcent 4" xfId="39519" builtinId="43" hidden="1"/>
    <cellStyle name="40% — akcent 4" xfId="39558" builtinId="43" hidden="1"/>
    <cellStyle name="40% — akcent 4" xfId="39597" builtinId="43" hidden="1"/>
    <cellStyle name="40% — akcent 4" xfId="38830" builtinId="43" hidden="1"/>
    <cellStyle name="40% — akcent 4" xfId="39630" builtinId="43" hidden="1"/>
    <cellStyle name="40% — akcent 4" xfId="39671" builtinId="43" hidden="1"/>
    <cellStyle name="40% — akcent 4" xfId="39710" builtinId="43" hidden="1"/>
    <cellStyle name="40% — akcent 4" xfId="39749" builtinId="43" hidden="1"/>
    <cellStyle name="40% — akcent 4" xfId="39788" builtinId="43" hidden="1"/>
    <cellStyle name="40% — akcent 4" xfId="39828" builtinId="43" hidden="1"/>
    <cellStyle name="40% — akcent 4" xfId="39867" builtinId="43" hidden="1"/>
    <cellStyle name="40% — akcent 4" xfId="39908" builtinId="43" hidden="1"/>
    <cellStyle name="40% — akcent 4" xfId="39947" builtinId="43" hidden="1"/>
    <cellStyle name="40% — akcent 4" xfId="39986" builtinId="43" hidden="1"/>
    <cellStyle name="40% — akcent 4" xfId="40025" builtinId="43" hidden="1"/>
    <cellStyle name="40% — akcent 4" xfId="40065" builtinId="43" hidden="1"/>
    <cellStyle name="40% — akcent 4" xfId="40105" builtinId="43" hidden="1"/>
    <cellStyle name="40% — akcent 4" xfId="40144" builtinId="43" hidden="1"/>
    <cellStyle name="40% — akcent 4" xfId="40184" builtinId="43" hidden="1"/>
    <cellStyle name="40% — akcent 4" xfId="40223" builtinId="43" hidden="1"/>
    <cellStyle name="40% — akcent 4" xfId="40263" builtinId="43" hidden="1"/>
    <cellStyle name="40% — akcent 4" xfId="40302" builtinId="43" hidden="1"/>
    <cellStyle name="40% — akcent 4" xfId="40341" builtinId="43" hidden="1"/>
    <cellStyle name="40% — akcent 4" xfId="38777" builtinId="43" hidden="1"/>
    <cellStyle name="40% — akcent 4" xfId="38812" builtinId="43" hidden="1"/>
    <cellStyle name="40% — akcent 4" xfId="40387" builtinId="43" hidden="1"/>
    <cellStyle name="40% — akcent 4" xfId="40426" builtinId="43" hidden="1"/>
    <cellStyle name="40% — akcent 4" xfId="40465" builtinId="43" hidden="1"/>
    <cellStyle name="40% — akcent 4" xfId="40504" builtinId="43" hidden="1"/>
    <cellStyle name="40% — akcent 4" xfId="40544" builtinId="43" hidden="1"/>
    <cellStyle name="40% — akcent 4" xfId="40583" builtinId="43" hidden="1"/>
    <cellStyle name="40% — akcent 4" xfId="40624" builtinId="43" hidden="1"/>
    <cellStyle name="40% — akcent 4" xfId="40663" builtinId="43" hidden="1"/>
    <cellStyle name="40% — akcent 4" xfId="40702" builtinId="43" hidden="1"/>
    <cellStyle name="40% — akcent 4" xfId="40741" builtinId="43" hidden="1"/>
    <cellStyle name="40% — akcent 4" xfId="40781" builtinId="43" hidden="1"/>
    <cellStyle name="40% — akcent 4" xfId="40821" builtinId="43" hidden="1"/>
    <cellStyle name="40% — akcent 4" xfId="40860" builtinId="43" hidden="1"/>
    <cellStyle name="40% — akcent 4" xfId="40900" builtinId="43" hidden="1"/>
    <cellStyle name="40% — akcent 4" xfId="40939" builtinId="43" hidden="1"/>
    <cellStyle name="40% — akcent 4" xfId="40979" builtinId="43" hidden="1"/>
    <cellStyle name="40% — akcent 4" xfId="41018" builtinId="43" hidden="1"/>
    <cellStyle name="40% — akcent 4" xfId="41057" builtinId="43" hidden="1"/>
    <cellStyle name="40% — akcent 4" xfId="41117" builtinId="43" hidden="1"/>
    <cellStyle name="40% — akcent 4" xfId="41175" builtinId="43" hidden="1"/>
    <cellStyle name="40% — akcent 4" xfId="41216" builtinId="43" hidden="1"/>
    <cellStyle name="40% — akcent 4" xfId="41255" builtinId="43" hidden="1"/>
    <cellStyle name="40% — akcent 4" xfId="41294" builtinId="43" hidden="1"/>
    <cellStyle name="40% — akcent 4" xfId="41333" builtinId="43" hidden="1"/>
    <cellStyle name="40% — akcent 4" xfId="41373" builtinId="43" hidden="1"/>
    <cellStyle name="40% — akcent 4" xfId="41412" builtinId="43" hidden="1"/>
    <cellStyle name="40% — akcent 4" xfId="41453" builtinId="43" hidden="1"/>
    <cellStyle name="40% — akcent 4" xfId="41492" builtinId="43" hidden="1"/>
    <cellStyle name="40% — akcent 4" xfId="41531" builtinId="43" hidden="1"/>
    <cellStyle name="40% — akcent 4" xfId="41570" builtinId="43" hidden="1"/>
    <cellStyle name="40% — akcent 4" xfId="41610" builtinId="43" hidden="1"/>
    <cellStyle name="40% — akcent 4" xfId="41650" builtinId="43" hidden="1"/>
    <cellStyle name="40% — akcent 4" xfId="41689" builtinId="43" hidden="1"/>
    <cellStyle name="40% — akcent 4" xfId="41729" builtinId="43" hidden="1"/>
    <cellStyle name="40% — akcent 4" xfId="41768" builtinId="43" hidden="1"/>
    <cellStyle name="40% — akcent 4" xfId="41808" builtinId="43" hidden="1"/>
    <cellStyle name="40% — akcent 4" xfId="41847" builtinId="43" hidden="1"/>
    <cellStyle name="40% — akcent 4" xfId="41886" builtinId="43" hidden="1"/>
    <cellStyle name="40% — akcent 4" xfId="41072" builtinId="43" hidden="1"/>
    <cellStyle name="40% — akcent 4" xfId="41926" builtinId="43" hidden="1"/>
    <cellStyle name="40% — akcent 4" xfId="41967" builtinId="43" hidden="1"/>
    <cellStyle name="40% — akcent 4" xfId="42006" builtinId="43" hidden="1"/>
    <cellStyle name="40% — akcent 4" xfId="42045" builtinId="43" hidden="1"/>
    <cellStyle name="40% — akcent 4" xfId="42084" builtinId="43" hidden="1"/>
    <cellStyle name="40% — akcent 4" xfId="42124" builtinId="43" hidden="1"/>
    <cellStyle name="40% — akcent 4" xfId="42163" builtinId="43" hidden="1"/>
    <cellStyle name="40% — akcent 4" xfId="42204" builtinId="43" hidden="1"/>
    <cellStyle name="40% — akcent 4" xfId="42243" builtinId="43" hidden="1"/>
    <cellStyle name="40% — akcent 4" xfId="42282" builtinId="43" hidden="1"/>
    <cellStyle name="40% — akcent 4" xfId="42321" builtinId="43" hidden="1"/>
    <cellStyle name="40% — akcent 4" xfId="42361" builtinId="43" hidden="1"/>
    <cellStyle name="40% — akcent 4" xfId="42401" builtinId="43" hidden="1"/>
    <cellStyle name="40% — akcent 4" xfId="42440" builtinId="43" hidden="1"/>
    <cellStyle name="40% — akcent 4" xfId="42480" builtinId="43" hidden="1"/>
    <cellStyle name="40% — akcent 4" xfId="42519" builtinId="43" hidden="1"/>
    <cellStyle name="40% — akcent 4" xfId="42559" builtinId="43" hidden="1"/>
    <cellStyle name="40% — akcent 4" xfId="42598" builtinId="43" hidden="1"/>
    <cellStyle name="40% — akcent 4" xfId="42637" builtinId="43" hidden="1"/>
    <cellStyle name="40% — akcent 4" xfId="42701" builtinId="43" hidden="1"/>
    <cellStyle name="40% — akcent 4" xfId="42755" builtinId="43" hidden="1"/>
    <cellStyle name="40% — akcent 4" xfId="42796" builtinId="43" hidden="1"/>
    <cellStyle name="40% — akcent 4" xfId="42835" builtinId="43" hidden="1"/>
    <cellStyle name="40% — akcent 4" xfId="42874" builtinId="43" hidden="1"/>
    <cellStyle name="40% — akcent 4" xfId="42913" builtinId="43" hidden="1"/>
    <cellStyle name="40% — akcent 4" xfId="42953" builtinId="43" hidden="1"/>
    <cellStyle name="40% — akcent 4" xfId="42992" builtinId="43" hidden="1"/>
    <cellStyle name="40% — akcent 4" xfId="43033" builtinId="43" hidden="1"/>
    <cellStyle name="40% — akcent 4" xfId="43072" builtinId="43" hidden="1"/>
    <cellStyle name="40% — akcent 4" xfId="43111" builtinId="43" hidden="1"/>
    <cellStyle name="40% — akcent 4" xfId="43150" builtinId="43" hidden="1"/>
    <cellStyle name="40% — akcent 4" xfId="43190" builtinId="43" hidden="1"/>
    <cellStyle name="40% — akcent 4" xfId="43230" builtinId="43" hidden="1"/>
    <cellStyle name="40% — akcent 4" xfId="43269" builtinId="43" hidden="1"/>
    <cellStyle name="40% — akcent 4" xfId="43309" builtinId="43" hidden="1"/>
    <cellStyle name="40% — akcent 4" xfId="43348" builtinId="43" hidden="1"/>
    <cellStyle name="40% — akcent 4" xfId="43388" builtinId="43" hidden="1"/>
    <cellStyle name="40% — akcent 4" xfId="43427" builtinId="43" hidden="1"/>
    <cellStyle name="40% — akcent 4" xfId="43466" builtinId="43" hidden="1"/>
    <cellStyle name="40% — akcent 4" xfId="42651" builtinId="43" hidden="1"/>
    <cellStyle name="40% — akcent 4" xfId="43506" builtinId="43" hidden="1"/>
    <cellStyle name="40% — akcent 4" xfId="43547" builtinId="43" hidden="1"/>
    <cellStyle name="40% — akcent 4" xfId="43586" builtinId="43" hidden="1"/>
    <cellStyle name="40% — akcent 4" xfId="43625" builtinId="43" hidden="1"/>
    <cellStyle name="40% — akcent 4" xfId="43664" builtinId="43" hidden="1"/>
    <cellStyle name="40% — akcent 4" xfId="43704" builtinId="43" hidden="1"/>
    <cellStyle name="40% — akcent 4" xfId="43743" builtinId="43" hidden="1"/>
    <cellStyle name="40% — akcent 4" xfId="43784" builtinId="43" hidden="1"/>
    <cellStyle name="40% — akcent 4" xfId="43823" builtinId="43" hidden="1"/>
    <cellStyle name="40% — akcent 4" xfId="43862" builtinId="43" hidden="1"/>
    <cellStyle name="40% — akcent 4" xfId="43901" builtinId="43" hidden="1"/>
    <cellStyle name="40% — akcent 4" xfId="43941" builtinId="43" hidden="1"/>
    <cellStyle name="40% — akcent 4" xfId="43981" builtinId="43" hidden="1"/>
    <cellStyle name="40% — akcent 4" xfId="44020" builtinId="43" hidden="1"/>
    <cellStyle name="40% — akcent 4" xfId="44060" builtinId="43" hidden="1"/>
    <cellStyle name="40% — akcent 4" xfId="44099" builtinId="43" hidden="1"/>
    <cellStyle name="40% — akcent 4" xfId="44139" builtinId="43" hidden="1"/>
    <cellStyle name="40% — akcent 4" xfId="44178" builtinId="43" hidden="1"/>
    <cellStyle name="40% — akcent 4" xfId="44217" builtinId="43" hidden="1"/>
    <cellStyle name="40% — akcent 4" xfId="44281" builtinId="43" hidden="1"/>
    <cellStyle name="40% — akcent 4" xfId="44335" builtinId="43" hidden="1"/>
    <cellStyle name="40% — akcent 4" xfId="44376" builtinId="43" hidden="1"/>
    <cellStyle name="40% — akcent 4" xfId="44415" builtinId="43" hidden="1"/>
    <cellStyle name="40% — akcent 4" xfId="44454" builtinId="43" hidden="1"/>
    <cellStyle name="40% — akcent 4" xfId="44493" builtinId="43" hidden="1"/>
    <cellStyle name="40% — akcent 4" xfId="44533" builtinId="43" hidden="1"/>
    <cellStyle name="40% — akcent 4" xfId="44572" builtinId="43" hidden="1"/>
    <cellStyle name="40% — akcent 4" xfId="44613" builtinId="43" hidden="1"/>
    <cellStyle name="40% — akcent 4" xfId="44652" builtinId="43" hidden="1"/>
    <cellStyle name="40% — akcent 4" xfId="44691" builtinId="43" hidden="1"/>
    <cellStyle name="40% — akcent 4" xfId="44730" builtinId="43" hidden="1"/>
    <cellStyle name="40% — akcent 4" xfId="44770" builtinId="43" hidden="1"/>
    <cellStyle name="40% — akcent 4" xfId="44810" builtinId="43" hidden="1"/>
    <cellStyle name="40% — akcent 4" xfId="44849" builtinId="43" hidden="1"/>
    <cellStyle name="40% — akcent 4" xfId="44889" builtinId="43" hidden="1"/>
    <cellStyle name="40% — akcent 4" xfId="44928" builtinId="43" hidden="1"/>
    <cellStyle name="40% — akcent 4" xfId="44968" builtinId="43" hidden="1"/>
    <cellStyle name="40% — akcent 4" xfId="45007" builtinId="43" hidden="1"/>
    <cellStyle name="40% — akcent 4" xfId="45046" builtinId="43" hidden="1"/>
    <cellStyle name="40% — akcent 4" xfId="44231" builtinId="43" hidden="1"/>
    <cellStyle name="40% — akcent 4" xfId="45086" builtinId="43" hidden="1"/>
    <cellStyle name="40% — akcent 4" xfId="45127" builtinId="43" hidden="1"/>
    <cellStyle name="40% — akcent 4" xfId="45166" builtinId="43" hidden="1"/>
    <cellStyle name="40% — akcent 4" xfId="45205" builtinId="43" hidden="1"/>
    <cellStyle name="40% — akcent 4" xfId="45244" builtinId="43" hidden="1"/>
    <cellStyle name="40% — akcent 4" xfId="45284" builtinId="43" hidden="1"/>
    <cellStyle name="40% — akcent 4" xfId="45323" builtinId="43" hidden="1"/>
    <cellStyle name="40% — akcent 4" xfId="45364" builtinId="43" hidden="1"/>
    <cellStyle name="40% — akcent 4" xfId="45403" builtinId="43" hidden="1"/>
    <cellStyle name="40% — akcent 4" xfId="45442" builtinId="43" hidden="1"/>
    <cellStyle name="40% — akcent 4" xfId="45481" builtinId="43" hidden="1"/>
    <cellStyle name="40% — akcent 4" xfId="45521" builtinId="43" hidden="1"/>
    <cellStyle name="40% — akcent 4" xfId="45561" builtinId="43" hidden="1"/>
    <cellStyle name="40% — akcent 4" xfId="45600" builtinId="43" hidden="1"/>
    <cellStyle name="40% — akcent 4" xfId="45640" builtinId="43" hidden="1"/>
    <cellStyle name="40% — akcent 4" xfId="45679" builtinId="43" hidden="1"/>
    <cellStyle name="40% — akcent 4" xfId="45719" builtinId="43" hidden="1"/>
    <cellStyle name="40% — akcent 4" xfId="45758" builtinId="43" hidden="1"/>
    <cellStyle name="40% — akcent 4" xfId="45797" builtinId="43" hidden="1"/>
    <cellStyle name="40% — akcent 5" xfId="101" builtinId="47" hidden="1"/>
    <cellStyle name="40% — akcent 5" xfId="140" builtinId="47" hidden="1"/>
    <cellStyle name="40% — akcent 5" xfId="179" builtinId="47" hidden="1"/>
    <cellStyle name="40% — akcent 5" xfId="218" builtinId="47" hidden="1"/>
    <cellStyle name="40% — akcent 5" xfId="258" builtinId="47" hidden="1"/>
    <cellStyle name="40% — akcent 5" xfId="297" builtinId="47" hidden="1"/>
    <cellStyle name="40% — akcent 5" xfId="338" builtinId="47" hidden="1"/>
    <cellStyle name="40% — akcent 5" xfId="377" builtinId="47" hidden="1"/>
    <cellStyle name="40% — akcent 5" xfId="416" builtinId="47" hidden="1"/>
    <cellStyle name="40% — akcent 5" xfId="455" builtinId="47" hidden="1"/>
    <cellStyle name="40% — akcent 5" xfId="495" builtinId="47" hidden="1"/>
    <cellStyle name="40% — akcent 5" xfId="535" builtinId="47" hidden="1"/>
    <cellStyle name="40% — akcent 5" xfId="574" builtinId="47" hidden="1"/>
    <cellStyle name="40% — akcent 5" xfId="614" builtinId="47" hidden="1"/>
    <cellStyle name="40% — akcent 5" xfId="653" builtinId="47" hidden="1"/>
    <cellStyle name="40% — akcent 5" xfId="693" builtinId="47" hidden="1"/>
    <cellStyle name="40% — akcent 5" xfId="732" builtinId="47" hidden="1"/>
    <cellStyle name="40% — akcent 5" xfId="771" builtinId="47" hidden="1"/>
    <cellStyle name="40% — akcent 5" xfId="810" builtinId="47" hidden="1"/>
    <cellStyle name="40% — akcent 5" xfId="969" builtinId="47" hidden="1"/>
    <cellStyle name="40% — akcent 5" xfId="1010" builtinId="47" hidden="1"/>
    <cellStyle name="40% — akcent 5" xfId="1049" builtinId="47" hidden="1"/>
    <cellStyle name="40% — akcent 5" xfId="1088" builtinId="47" hidden="1"/>
    <cellStyle name="40% — akcent 5" xfId="1127" builtinId="47" hidden="1"/>
    <cellStyle name="40% — akcent 5" xfId="1167" builtinId="47" hidden="1"/>
    <cellStyle name="40% — akcent 5" xfId="1206" builtinId="47" hidden="1"/>
    <cellStyle name="40% — akcent 5" xfId="1247" builtinId="47" hidden="1"/>
    <cellStyle name="40% — akcent 5" xfId="1286" builtinId="47" hidden="1"/>
    <cellStyle name="40% — akcent 5" xfId="1325" builtinId="47" hidden="1"/>
    <cellStyle name="40% — akcent 5" xfId="1364" builtinId="47" hidden="1"/>
    <cellStyle name="40% — akcent 5" xfId="1404" builtinId="47" hidden="1"/>
    <cellStyle name="40% — akcent 5" xfId="1444" builtinId="47" hidden="1"/>
    <cellStyle name="40% — akcent 5" xfId="1483" builtinId="47" hidden="1"/>
    <cellStyle name="40% — akcent 5" xfId="1523" builtinId="47" hidden="1"/>
    <cellStyle name="40% — akcent 5" xfId="1563" builtinId="47" hidden="1"/>
    <cellStyle name="40% — akcent 5" xfId="1603" builtinId="47" hidden="1"/>
    <cellStyle name="40% — akcent 5" xfId="1642" builtinId="47" hidden="1"/>
    <cellStyle name="40% — akcent 5" xfId="1681" builtinId="47" hidden="1"/>
    <cellStyle name="40% — akcent 5" xfId="906" builtinId="47" hidden="1"/>
    <cellStyle name="40% — akcent 5" xfId="1714" builtinId="47" hidden="1"/>
    <cellStyle name="40% — akcent 5" xfId="1755" builtinId="47" hidden="1"/>
    <cellStyle name="40% — akcent 5" xfId="1794" builtinId="47" hidden="1"/>
    <cellStyle name="40% — akcent 5" xfId="1833" builtinId="47" hidden="1"/>
    <cellStyle name="40% — akcent 5" xfId="1872" builtinId="47" hidden="1"/>
    <cellStyle name="40% — akcent 5" xfId="1912" builtinId="47" hidden="1"/>
    <cellStyle name="40% — akcent 5" xfId="1951" builtinId="47" hidden="1"/>
    <cellStyle name="40% — akcent 5" xfId="1992" builtinId="47" hidden="1"/>
    <cellStyle name="40% — akcent 5" xfId="2031" builtinId="47" hidden="1"/>
    <cellStyle name="40% — akcent 5" xfId="2070" builtinId="47" hidden="1"/>
    <cellStyle name="40% — akcent 5" xfId="2109" builtinId="47" hidden="1"/>
    <cellStyle name="40% — akcent 5" xfId="2149" builtinId="47" hidden="1"/>
    <cellStyle name="40% — akcent 5" xfId="2189" builtinId="47" hidden="1"/>
    <cellStyle name="40% — akcent 5" xfId="2228" builtinId="47" hidden="1"/>
    <cellStyle name="40% — akcent 5" xfId="2268" builtinId="47" hidden="1"/>
    <cellStyle name="40% — akcent 5" xfId="2307" builtinId="47" hidden="1"/>
    <cellStyle name="40% — akcent 5" xfId="2347" builtinId="47" hidden="1"/>
    <cellStyle name="40% — akcent 5" xfId="2386" builtinId="47" hidden="1"/>
    <cellStyle name="40% — akcent 5" xfId="2425" builtinId="47" hidden="1"/>
    <cellStyle name="40% — akcent 5" xfId="861" builtinId="47" hidden="1"/>
    <cellStyle name="40% — akcent 5" xfId="895" builtinId="47" hidden="1"/>
    <cellStyle name="40% — akcent 5" xfId="2471" builtinId="47" hidden="1"/>
    <cellStyle name="40% — akcent 5" xfId="2510" builtinId="47" hidden="1"/>
    <cellStyle name="40% — akcent 5" xfId="2549" builtinId="47" hidden="1"/>
    <cellStyle name="40% — akcent 5" xfId="2588" builtinId="47" hidden="1"/>
    <cellStyle name="40% — akcent 5" xfId="2628" builtinId="47" hidden="1"/>
    <cellStyle name="40% — akcent 5" xfId="2667" builtinId="47" hidden="1"/>
    <cellStyle name="40% — akcent 5" xfId="2708" builtinId="47" hidden="1"/>
    <cellStyle name="40% — akcent 5" xfId="2747" builtinId="47" hidden="1"/>
    <cellStyle name="40% — akcent 5" xfId="2786" builtinId="47" hidden="1"/>
    <cellStyle name="40% — akcent 5" xfId="2825" builtinId="47" hidden="1"/>
    <cellStyle name="40% — akcent 5" xfId="2865" builtinId="47" hidden="1"/>
    <cellStyle name="40% — akcent 5" xfId="2905" builtinId="47" hidden="1"/>
    <cellStyle name="40% — akcent 5" xfId="2944" builtinId="47" hidden="1"/>
    <cellStyle name="40% — akcent 5" xfId="2984" builtinId="47" hidden="1"/>
    <cellStyle name="40% — akcent 5" xfId="3023" builtinId="47" hidden="1"/>
    <cellStyle name="40% — akcent 5" xfId="3063" builtinId="47" hidden="1"/>
    <cellStyle name="40% — akcent 5" xfId="3102" builtinId="47" hidden="1"/>
    <cellStyle name="40% — akcent 5" xfId="3141" builtinId="47" hidden="1"/>
    <cellStyle name="40% — akcent 5" xfId="3180" builtinId="47" hidden="1"/>
    <cellStyle name="40% — akcent 5" xfId="3373" builtinId="47" hidden="1"/>
    <cellStyle name="40% — akcent 5" xfId="3418" builtinId="47" hidden="1"/>
    <cellStyle name="40% — akcent 5" xfId="3457" builtinId="47" hidden="1"/>
    <cellStyle name="40% — akcent 5" xfId="3496" builtinId="47" hidden="1"/>
    <cellStyle name="40% — akcent 5" xfId="3535" builtinId="47" hidden="1"/>
    <cellStyle name="40% — akcent 5" xfId="3575" builtinId="47" hidden="1"/>
    <cellStyle name="40% — akcent 5" xfId="3614" builtinId="47" hidden="1"/>
    <cellStyle name="40% — akcent 5" xfId="3655" builtinId="47" hidden="1"/>
    <cellStyle name="40% — akcent 5" xfId="3694" builtinId="47" hidden="1"/>
    <cellStyle name="40% — akcent 5" xfId="3733" builtinId="47" hidden="1"/>
    <cellStyle name="40% — akcent 5" xfId="3772" builtinId="47" hidden="1"/>
    <cellStyle name="40% — akcent 5" xfId="3816" builtinId="47" hidden="1"/>
    <cellStyle name="40% — akcent 5" xfId="3856" builtinId="47" hidden="1"/>
    <cellStyle name="40% — akcent 5" xfId="3895" builtinId="47" hidden="1"/>
    <cellStyle name="40% — akcent 5" xfId="3935" builtinId="47" hidden="1"/>
    <cellStyle name="40% — akcent 5" xfId="3975" builtinId="47" hidden="1"/>
    <cellStyle name="40% — akcent 5" xfId="4015" builtinId="47" hidden="1"/>
    <cellStyle name="40% — akcent 5" xfId="4054" builtinId="47" hidden="1"/>
    <cellStyle name="40% — akcent 5" xfId="4093" builtinId="47" hidden="1"/>
    <cellStyle name="40% — akcent 5" xfId="4150" builtinId="47" hidden="1"/>
    <cellStyle name="40% — akcent 5" xfId="4309" builtinId="47" hidden="1"/>
    <cellStyle name="40% — akcent 5" xfId="4354" builtinId="47" hidden="1"/>
    <cellStyle name="40% — akcent 5" xfId="4393" builtinId="47" hidden="1"/>
    <cellStyle name="40% — akcent 5" xfId="4432" builtinId="47" hidden="1"/>
    <cellStyle name="40% — akcent 5" xfId="4471" builtinId="47" hidden="1"/>
    <cellStyle name="40% — akcent 5" xfId="4511" builtinId="47" hidden="1"/>
    <cellStyle name="40% — akcent 5" xfId="4550" builtinId="47" hidden="1"/>
    <cellStyle name="40% — akcent 5" xfId="4591" builtinId="47" hidden="1"/>
    <cellStyle name="40% — akcent 5" xfId="4630" builtinId="47" hidden="1"/>
    <cellStyle name="40% — akcent 5" xfId="4669" builtinId="47" hidden="1"/>
    <cellStyle name="40% — akcent 5" xfId="4708" builtinId="47" hidden="1"/>
    <cellStyle name="40% — akcent 5" xfId="4752" builtinId="47" hidden="1"/>
    <cellStyle name="40% — akcent 5" xfId="4792" builtinId="47" hidden="1"/>
    <cellStyle name="40% — akcent 5" xfId="4831" builtinId="47" hidden="1"/>
    <cellStyle name="40% — akcent 5" xfId="4871" builtinId="47" hidden="1"/>
    <cellStyle name="40% — akcent 5" xfId="4911" builtinId="47" hidden="1"/>
    <cellStyle name="40% — akcent 5" xfId="4951" builtinId="47" hidden="1"/>
    <cellStyle name="40% — akcent 5" xfId="4990" builtinId="47" hidden="1"/>
    <cellStyle name="40% — akcent 5" xfId="5029" builtinId="47" hidden="1"/>
    <cellStyle name="40% — akcent 5" xfId="4246" builtinId="47" hidden="1"/>
    <cellStyle name="40% — akcent 5" xfId="5062" builtinId="47" hidden="1"/>
    <cellStyle name="40% — akcent 5" xfId="5103" builtinId="47" hidden="1"/>
    <cellStyle name="40% — akcent 5" xfId="5142" builtinId="47" hidden="1"/>
    <cellStyle name="40% — akcent 5" xfId="5181" builtinId="47" hidden="1"/>
    <cellStyle name="40% — akcent 5" xfId="5220" builtinId="47" hidden="1"/>
    <cellStyle name="40% — akcent 5" xfId="5260" builtinId="47" hidden="1"/>
    <cellStyle name="40% — akcent 5" xfId="5299" builtinId="47" hidden="1"/>
    <cellStyle name="40% — akcent 5" xfId="5340" builtinId="47" hidden="1"/>
    <cellStyle name="40% — akcent 5" xfId="5379" builtinId="47" hidden="1"/>
    <cellStyle name="40% — akcent 5" xfId="5418" builtinId="47" hidden="1"/>
    <cellStyle name="40% — akcent 5" xfId="5457" builtinId="47" hidden="1"/>
    <cellStyle name="40% — akcent 5" xfId="5497" builtinId="47" hidden="1"/>
    <cellStyle name="40% — akcent 5" xfId="5537" builtinId="47" hidden="1"/>
    <cellStyle name="40% — akcent 5" xfId="5576" builtinId="47" hidden="1"/>
    <cellStyle name="40% — akcent 5" xfId="5616" builtinId="47" hidden="1"/>
    <cellStyle name="40% — akcent 5" xfId="5655" builtinId="47" hidden="1"/>
    <cellStyle name="40% — akcent 5" xfId="5695" builtinId="47" hidden="1"/>
    <cellStyle name="40% — akcent 5" xfId="5734" builtinId="47" hidden="1"/>
    <cellStyle name="40% — akcent 5" xfId="5773" builtinId="47" hidden="1"/>
    <cellStyle name="40% — akcent 5" xfId="4201" builtinId="47" hidden="1"/>
    <cellStyle name="40% — akcent 5" xfId="4235" builtinId="47" hidden="1"/>
    <cellStyle name="40% — akcent 5" xfId="5819" builtinId="47" hidden="1"/>
    <cellStyle name="40% — akcent 5" xfId="5858" builtinId="47" hidden="1"/>
    <cellStyle name="40% — akcent 5" xfId="5897" builtinId="47" hidden="1"/>
    <cellStyle name="40% — akcent 5" xfId="5936" builtinId="47" hidden="1"/>
    <cellStyle name="40% — akcent 5" xfId="5976" builtinId="47" hidden="1"/>
    <cellStyle name="40% — akcent 5" xfId="6015" builtinId="47" hidden="1"/>
    <cellStyle name="40% — akcent 5" xfId="6056" builtinId="47" hidden="1"/>
    <cellStyle name="40% — akcent 5" xfId="6095" builtinId="47" hidden="1"/>
    <cellStyle name="40% — akcent 5" xfId="6134" builtinId="47" hidden="1"/>
    <cellStyle name="40% — akcent 5" xfId="6173" builtinId="47" hidden="1"/>
    <cellStyle name="40% — akcent 5" xfId="6213" builtinId="47" hidden="1"/>
    <cellStyle name="40% — akcent 5" xfId="6253" builtinId="47" hidden="1"/>
    <cellStyle name="40% — akcent 5" xfId="6292" builtinId="47" hidden="1"/>
    <cellStyle name="40% — akcent 5" xfId="6332" builtinId="47" hidden="1"/>
    <cellStyle name="40% — akcent 5" xfId="6371" builtinId="47" hidden="1"/>
    <cellStyle name="40% — akcent 5" xfId="6411" builtinId="47" hidden="1"/>
    <cellStyle name="40% — akcent 5" xfId="6450" builtinId="47" hidden="1"/>
    <cellStyle name="40% — akcent 5" xfId="6489" builtinId="47" hidden="1"/>
    <cellStyle name="40% — akcent 5" xfId="3310" builtinId="47" hidden="1"/>
    <cellStyle name="40% — akcent 5" xfId="6502" builtinId="47" hidden="1"/>
    <cellStyle name="40% — akcent 5" xfId="6545" builtinId="47" hidden="1"/>
    <cellStyle name="40% — akcent 5" xfId="6584" builtinId="47" hidden="1"/>
    <cellStyle name="40% — akcent 5" xfId="6623" builtinId="47" hidden="1"/>
    <cellStyle name="40% — akcent 5" xfId="6662" builtinId="47" hidden="1"/>
    <cellStyle name="40% — akcent 5" xfId="6702" builtinId="47" hidden="1"/>
    <cellStyle name="40% — akcent 5" xfId="6741" builtinId="47" hidden="1"/>
    <cellStyle name="40% — akcent 5" xfId="6782" builtinId="47" hidden="1"/>
    <cellStyle name="40% — akcent 5" xfId="6821" builtinId="47" hidden="1"/>
    <cellStyle name="40% — akcent 5" xfId="6860" builtinId="47" hidden="1"/>
    <cellStyle name="40% — akcent 5" xfId="6899" builtinId="47" hidden="1"/>
    <cellStyle name="40% — akcent 5" xfId="6941" builtinId="47" hidden="1"/>
    <cellStyle name="40% — akcent 5" xfId="6981" builtinId="47" hidden="1"/>
    <cellStyle name="40% — akcent 5" xfId="7020" builtinId="47" hidden="1"/>
    <cellStyle name="40% — akcent 5" xfId="7060" builtinId="47" hidden="1"/>
    <cellStyle name="40% — akcent 5" xfId="7100" builtinId="47" hidden="1"/>
    <cellStyle name="40% — akcent 5" xfId="7140" builtinId="47" hidden="1"/>
    <cellStyle name="40% — akcent 5" xfId="7179" builtinId="47" hidden="1"/>
    <cellStyle name="40% — akcent 5" xfId="7218" builtinId="47" hidden="1"/>
    <cellStyle name="40% — akcent 5" xfId="7268" builtinId="47" hidden="1"/>
    <cellStyle name="40% — akcent 5" xfId="7427" builtinId="47" hidden="1"/>
    <cellStyle name="40% — akcent 5" xfId="7470" builtinId="47" hidden="1"/>
    <cellStyle name="40% — akcent 5" xfId="7509" builtinId="47" hidden="1"/>
    <cellStyle name="40% — akcent 5" xfId="7548" builtinId="47" hidden="1"/>
    <cellStyle name="40% — akcent 5" xfId="7587" builtinId="47" hidden="1"/>
    <cellStyle name="40% — akcent 5" xfId="7627" builtinId="47" hidden="1"/>
    <cellStyle name="40% — akcent 5" xfId="7666" builtinId="47" hidden="1"/>
    <cellStyle name="40% — akcent 5" xfId="7707" builtinId="47" hidden="1"/>
    <cellStyle name="40% — akcent 5" xfId="7746" builtinId="47" hidden="1"/>
    <cellStyle name="40% — akcent 5" xfId="7785" builtinId="47" hidden="1"/>
    <cellStyle name="40% — akcent 5" xfId="7824" builtinId="47" hidden="1"/>
    <cellStyle name="40% — akcent 5" xfId="7866" builtinId="47" hidden="1"/>
    <cellStyle name="40% — akcent 5" xfId="7906" builtinId="47" hidden="1"/>
    <cellStyle name="40% — akcent 5" xfId="7945" builtinId="47" hidden="1"/>
    <cellStyle name="40% — akcent 5" xfId="7985" builtinId="47" hidden="1"/>
    <cellStyle name="40% — akcent 5" xfId="8025" builtinId="47" hidden="1"/>
    <cellStyle name="40% — akcent 5" xfId="8065" builtinId="47" hidden="1"/>
    <cellStyle name="40% — akcent 5" xfId="8104" builtinId="47" hidden="1"/>
    <cellStyle name="40% — akcent 5" xfId="8143" builtinId="47" hidden="1"/>
    <cellStyle name="40% — akcent 5" xfId="7364" builtinId="47" hidden="1"/>
    <cellStyle name="40% — akcent 5" xfId="8176" builtinId="47" hidden="1"/>
    <cellStyle name="40% — akcent 5" xfId="8217" builtinId="47" hidden="1"/>
    <cellStyle name="40% — akcent 5" xfId="8256" builtinId="47" hidden="1"/>
    <cellStyle name="40% — akcent 5" xfId="8295" builtinId="47" hidden="1"/>
    <cellStyle name="40% — akcent 5" xfId="8334" builtinId="47" hidden="1"/>
    <cellStyle name="40% — akcent 5" xfId="8374" builtinId="47" hidden="1"/>
    <cellStyle name="40% — akcent 5" xfId="8413" builtinId="47" hidden="1"/>
    <cellStyle name="40% — akcent 5" xfId="8454" builtinId="47" hidden="1"/>
    <cellStyle name="40% — akcent 5" xfId="8493" builtinId="47" hidden="1"/>
    <cellStyle name="40% — akcent 5" xfId="8532" builtinId="47" hidden="1"/>
    <cellStyle name="40% — akcent 5" xfId="8571" builtinId="47" hidden="1"/>
    <cellStyle name="40% — akcent 5" xfId="8611" builtinId="47" hidden="1"/>
    <cellStyle name="40% — akcent 5" xfId="8651" builtinId="47" hidden="1"/>
    <cellStyle name="40% — akcent 5" xfId="8690" builtinId="47" hidden="1"/>
    <cellStyle name="40% — akcent 5" xfId="8730" builtinId="47" hidden="1"/>
    <cellStyle name="40% — akcent 5" xfId="8769" builtinId="47" hidden="1"/>
    <cellStyle name="40% — akcent 5" xfId="8809" builtinId="47" hidden="1"/>
    <cellStyle name="40% — akcent 5" xfId="8848" builtinId="47" hidden="1"/>
    <cellStyle name="40% — akcent 5" xfId="8887" builtinId="47" hidden="1"/>
    <cellStyle name="40% — akcent 5" xfId="7319" builtinId="47" hidden="1"/>
    <cellStyle name="40% — akcent 5" xfId="7353" builtinId="47" hidden="1"/>
    <cellStyle name="40% — akcent 5" xfId="8933" builtinId="47" hidden="1"/>
    <cellStyle name="40% — akcent 5" xfId="8972" builtinId="47" hidden="1"/>
    <cellStyle name="40% — akcent 5" xfId="9011" builtinId="47" hidden="1"/>
    <cellStyle name="40% — akcent 5" xfId="9050" builtinId="47" hidden="1"/>
    <cellStyle name="40% — akcent 5" xfId="9090" builtinId="47" hidden="1"/>
    <cellStyle name="40% — akcent 5" xfId="9129" builtinId="47" hidden="1"/>
    <cellStyle name="40% — akcent 5" xfId="9170" builtinId="47" hidden="1"/>
    <cellStyle name="40% — akcent 5" xfId="9209" builtinId="47" hidden="1"/>
    <cellStyle name="40% — akcent 5" xfId="9248" builtinId="47" hidden="1"/>
    <cellStyle name="40% — akcent 5" xfId="9287" builtinId="47" hidden="1"/>
    <cellStyle name="40% — akcent 5" xfId="9327" builtinId="47" hidden="1"/>
    <cellStyle name="40% — akcent 5" xfId="9367" builtinId="47" hidden="1"/>
    <cellStyle name="40% — akcent 5" xfId="9406" builtinId="47" hidden="1"/>
    <cellStyle name="40% — akcent 5" xfId="9446" builtinId="47" hidden="1"/>
    <cellStyle name="40% — akcent 5" xfId="9485" builtinId="47" hidden="1"/>
    <cellStyle name="40% — akcent 5" xfId="9525" builtinId="47" hidden="1"/>
    <cellStyle name="40% — akcent 5" xfId="9564" builtinId="47" hidden="1"/>
    <cellStyle name="40% — akcent 5" xfId="9603" builtinId="47" hidden="1"/>
    <cellStyle name="40% — akcent 5" xfId="4716" builtinId="47" hidden="1"/>
    <cellStyle name="40% — akcent 5" xfId="9644" builtinId="47" hidden="1"/>
    <cellStyle name="40% — akcent 5" xfId="9685" builtinId="47" hidden="1"/>
    <cellStyle name="40% — akcent 5" xfId="9724" builtinId="47" hidden="1"/>
    <cellStyle name="40% — akcent 5" xfId="9763" builtinId="47" hidden="1"/>
    <cellStyle name="40% — akcent 5" xfId="9802" builtinId="47" hidden="1"/>
    <cellStyle name="40% — akcent 5" xfId="9842" builtinId="47" hidden="1"/>
    <cellStyle name="40% — akcent 5" xfId="9881" builtinId="47" hidden="1"/>
    <cellStyle name="40% — akcent 5" xfId="9922" builtinId="47" hidden="1"/>
    <cellStyle name="40% — akcent 5" xfId="9961" builtinId="47" hidden="1"/>
    <cellStyle name="40% — akcent 5" xfId="10000" builtinId="47" hidden="1"/>
    <cellStyle name="40% — akcent 5" xfId="10039" builtinId="47" hidden="1"/>
    <cellStyle name="40% — akcent 5" xfId="10079" builtinId="47" hidden="1"/>
    <cellStyle name="40% — akcent 5" xfId="10119" builtinId="47" hidden="1"/>
    <cellStyle name="40% — akcent 5" xfId="10158" builtinId="47" hidden="1"/>
    <cellStyle name="40% — akcent 5" xfId="10198" builtinId="47" hidden="1"/>
    <cellStyle name="40% — akcent 5" xfId="10237" builtinId="47" hidden="1"/>
    <cellStyle name="40% — akcent 5" xfId="10277" builtinId="47" hidden="1"/>
    <cellStyle name="40% — akcent 5" xfId="10316" builtinId="47" hidden="1"/>
    <cellStyle name="40% — akcent 5" xfId="10355" builtinId="47" hidden="1"/>
    <cellStyle name="40% — akcent 5" xfId="10394" builtinId="47" hidden="1"/>
    <cellStyle name="40% — akcent 5" xfId="10553" builtinId="47" hidden="1"/>
    <cellStyle name="40% — akcent 5" xfId="10594" builtinId="47" hidden="1"/>
    <cellStyle name="40% — akcent 5" xfId="10633" builtinId="47" hidden="1"/>
    <cellStyle name="40% — akcent 5" xfId="10672" builtinId="47" hidden="1"/>
    <cellStyle name="40% — akcent 5" xfId="10711" builtinId="47" hidden="1"/>
    <cellStyle name="40% — akcent 5" xfId="10751" builtinId="47" hidden="1"/>
    <cellStyle name="40% — akcent 5" xfId="10790" builtinId="47" hidden="1"/>
    <cellStyle name="40% — akcent 5" xfId="10831" builtinId="47" hidden="1"/>
    <cellStyle name="40% — akcent 5" xfId="10870" builtinId="47" hidden="1"/>
    <cellStyle name="40% — akcent 5" xfId="10909" builtinId="47" hidden="1"/>
    <cellStyle name="40% — akcent 5" xfId="10948" builtinId="47" hidden="1"/>
    <cellStyle name="40% — akcent 5" xfId="10988" builtinId="47" hidden="1"/>
    <cellStyle name="40% — akcent 5" xfId="11028" builtinId="47" hidden="1"/>
    <cellStyle name="40% — akcent 5" xfId="11067" builtinId="47" hidden="1"/>
    <cellStyle name="40% — akcent 5" xfId="11107" builtinId="47" hidden="1"/>
    <cellStyle name="40% — akcent 5" xfId="11147" builtinId="47" hidden="1"/>
    <cellStyle name="40% — akcent 5" xfId="11187" builtinId="47" hidden="1"/>
    <cellStyle name="40% — akcent 5" xfId="11226" builtinId="47" hidden="1"/>
    <cellStyle name="40% — akcent 5" xfId="11265" builtinId="47" hidden="1"/>
    <cellStyle name="40% — akcent 5" xfId="10490" builtinId="47" hidden="1"/>
    <cellStyle name="40% — akcent 5" xfId="11298" builtinId="47" hidden="1"/>
    <cellStyle name="40% — akcent 5" xfId="11339" builtinId="47" hidden="1"/>
    <cellStyle name="40% — akcent 5" xfId="11378" builtinId="47" hidden="1"/>
    <cellStyle name="40% — akcent 5" xfId="11417" builtinId="47" hidden="1"/>
    <cellStyle name="40% — akcent 5" xfId="11456" builtinId="47" hidden="1"/>
    <cellStyle name="40% — akcent 5" xfId="11496" builtinId="47" hidden="1"/>
    <cellStyle name="40% — akcent 5" xfId="11535" builtinId="47" hidden="1"/>
    <cellStyle name="40% — akcent 5" xfId="11576" builtinId="47" hidden="1"/>
    <cellStyle name="40% — akcent 5" xfId="11615" builtinId="47" hidden="1"/>
    <cellStyle name="40% — akcent 5" xfId="11654" builtinId="47" hidden="1"/>
    <cellStyle name="40% — akcent 5" xfId="11693" builtinId="47" hidden="1"/>
    <cellStyle name="40% — akcent 5" xfId="11733" builtinId="47" hidden="1"/>
    <cellStyle name="40% — akcent 5" xfId="11773" builtinId="47" hidden="1"/>
    <cellStyle name="40% — akcent 5" xfId="11812" builtinId="47" hidden="1"/>
    <cellStyle name="40% — akcent 5" xfId="11852" builtinId="47" hidden="1"/>
    <cellStyle name="40% — akcent 5" xfId="11891" builtinId="47" hidden="1"/>
    <cellStyle name="40% — akcent 5" xfId="11931" builtinId="47" hidden="1"/>
    <cellStyle name="40% — akcent 5" xfId="11970" builtinId="47" hidden="1"/>
    <cellStyle name="40% — akcent 5" xfId="12009" builtinId="47" hidden="1"/>
    <cellStyle name="40% — akcent 5" xfId="10445" builtinId="47" hidden="1"/>
    <cellStyle name="40% — akcent 5" xfId="10479" builtinId="47" hidden="1"/>
    <cellStyle name="40% — akcent 5" xfId="12055" builtinId="47" hidden="1"/>
    <cellStyle name="40% — akcent 5" xfId="12094" builtinId="47" hidden="1"/>
    <cellStyle name="40% — akcent 5" xfId="12133" builtinId="47" hidden="1"/>
    <cellStyle name="40% — akcent 5" xfId="12172" builtinId="47" hidden="1"/>
    <cellStyle name="40% — akcent 5" xfId="12212" builtinId="47" hidden="1"/>
    <cellStyle name="40% — akcent 5" xfId="12251" builtinId="47" hidden="1"/>
    <cellStyle name="40% — akcent 5" xfId="12292" builtinId="47" hidden="1"/>
    <cellStyle name="40% — akcent 5" xfId="12331" builtinId="47" hidden="1"/>
    <cellStyle name="40% — akcent 5" xfId="12370" builtinId="47" hidden="1"/>
    <cellStyle name="40% — akcent 5" xfId="12409" builtinId="47" hidden="1"/>
    <cellStyle name="40% — akcent 5" xfId="12449" builtinId="47" hidden="1"/>
    <cellStyle name="40% — akcent 5" xfId="12489" builtinId="47" hidden="1"/>
    <cellStyle name="40% — akcent 5" xfId="12528" builtinId="47" hidden="1"/>
    <cellStyle name="40% — akcent 5" xfId="12568" builtinId="47" hidden="1"/>
    <cellStyle name="40% — akcent 5" xfId="12607" builtinId="47" hidden="1"/>
    <cellStyle name="40% — akcent 5" xfId="12647" builtinId="47" hidden="1"/>
    <cellStyle name="40% — akcent 5" xfId="12686" builtinId="47" hidden="1"/>
    <cellStyle name="40% — akcent 5" xfId="12725" builtinId="47" hidden="1"/>
    <cellStyle name="40% — akcent 5" xfId="12764" builtinId="47" hidden="1"/>
    <cellStyle name="40% — akcent 5" xfId="12804" builtinId="47" hidden="1"/>
    <cellStyle name="40% — akcent 5" xfId="12845" builtinId="47" hidden="1"/>
    <cellStyle name="40% — akcent 5" xfId="12884" builtinId="47" hidden="1"/>
    <cellStyle name="40% — akcent 5" xfId="12923" builtinId="47" hidden="1"/>
    <cellStyle name="40% — akcent 5" xfId="12962" builtinId="47" hidden="1"/>
    <cellStyle name="40% — akcent 5" xfId="13002" builtinId="47" hidden="1"/>
    <cellStyle name="40% — akcent 5" xfId="13041" builtinId="47" hidden="1"/>
    <cellStyle name="40% — akcent 5" xfId="13082" builtinId="47" hidden="1"/>
    <cellStyle name="40% — akcent 5" xfId="13121" builtinId="47" hidden="1"/>
    <cellStyle name="40% — akcent 5" xfId="13160" builtinId="47" hidden="1"/>
    <cellStyle name="40% — akcent 5" xfId="13199" builtinId="47" hidden="1"/>
    <cellStyle name="40% — akcent 5" xfId="13239" builtinId="47" hidden="1"/>
    <cellStyle name="40% — akcent 5" xfId="13279" builtinId="47" hidden="1"/>
    <cellStyle name="40% — akcent 5" xfId="13318" builtinId="47" hidden="1"/>
    <cellStyle name="40% — akcent 5" xfId="13358" builtinId="47" hidden="1"/>
    <cellStyle name="40% — akcent 5" xfId="13397" builtinId="47" hidden="1"/>
    <cellStyle name="40% — akcent 5" xfId="13437" builtinId="47" hidden="1"/>
    <cellStyle name="40% — akcent 5" xfId="13476" builtinId="47" hidden="1"/>
    <cellStyle name="40% — akcent 5" xfId="13515" builtinId="47" hidden="1"/>
    <cellStyle name="40% — akcent 5" xfId="13554" builtinId="47" hidden="1"/>
    <cellStyle name="40% — akcent 5" xfId="13713" builtinId="47" hidden="1"/>
    <cellStyle name="40% — akcent 5" xfId="13754" builtinId="47" hidden="1"/>
    <cellStyle name="40% — akcent 5" xfId="13793" builtinId="47" hidden="1"/>
    <cellStyle name="40% — akcent 5" xfId="13832" builtinId="47" hidden="1"/>
    <cellStyle name="40% — akcent 5" xfId="13871" builtinId="47" hidden="1"/>
    <cellStyle name="40% — akcent 5" xfId="13911" builtinId="47" hidden="1"/>
    <cellStyle name="40% — akcent 5" xfId="13950" builtinId="47" hidden="1"/>
    <cellStyle name="40% — akcent 5" xfId="13991" builtinId="47" hidden="1"/>
    <cellStyle name="40% — akcent 5" xfId="14030" builtinId="47" hidden="1"/>
    <cellStyle name="40% — akcent 5" xfId="14069" builtinId="47" hidden="1"/>
    <cellStyle name="40% — akcent 5" xfId="14108" builtinId="47" hidden="1"/>
    <cellStyle name="40% — akcent 5" xfId="14148" builtinId="47" hidden="1"/>
    <cellStyle name="40% — akcent 5" xfId="14188" builtinId="47" hidden="1"/>
    <cellStyle name="40% — akcent 5" xfId="14227" builtinId="47" hidden="1"/>
    <cellStyle name="40% — akcent 5" xfId="14267" builtinId="47" hidden="1"/>
    <cellStyle name="40% — akcent 5" xfId="14307" builtinId="47" hidden="1"/>
    <cellStyle name="40% — akcent 5" xfId="14347" builtinId="47" hidden="1"/>
    <cellStyle name="40% — akcent 5" xfId="14386" builtinId="47" hidden="1"/>
    <cellStyle name="40% — akcent 5" xfId="14425" builtinId="47" hidden="1"/>
    <cellStyle name="40% — akcent 5" xfId="13650" builtinId="47" hidden="1"/>
    <cellStyle name="40% — akcent 5" xfId="14458" builtinId="47" hidden="1"/>
    <cellStyle name="40% — akcent 5" xfId="14499" builtinId="47" hidden="1"/>
    <cellStyle name="40% — akcent 5" xfId="14538" builtinId="47" hidden="1"/>
    <cellStyle name="40% — akcent 5" xfId="14577" builtinId="47" hidden="1"/>
    <cellStyle name="40% — akcent 5" xfId="14616" builtinId="47" hidden="1"/>
    <cellStyle name="40% — akcent 5" xfId="14656" builtinId="47" hidden="1"/>
    <cellStyle name="40% — akcent 5" xfId="14695" builtinId="47" hidden="1"/>
    <cellStyle name="40% — akcent 5" xfId="14736" builtinId="47" hidden="1"/>
    <cellStyle name="40% — akcent 5" xfId="14775" builtinId="47" hidden="1"/>
    <cellStyle name="40% — akcent 5" xfId="14814" builtinId="47" hidden="1"/>
    <cellStyle name="40% — akcent 5" xfId="14853" builtinId="47" hidden="1"/>
    <cellStyle name="40% — akcent 5" xfId="14893" builtinId="47" hidden="1"/>
    <cellStyle name="40% — akcent 5" xfId="14933" builtinId="47" hidden="1"/>
    <cellStyle name="40% — akcent 5" xfId="14972" builtinId="47" hidden="1"/>
    <cellStyle name="40% — akcent 5" xfId="15012" builtinId="47" hidden="1"/>
    <cellStyle name="40% — akcent 5" xfId="15051" builtinId="47" hidden="1"/>
    <cellStyle name="40% — akcent 5" xfId="15091" builtinId="47" hidden="1"/>
    <cellStyle name="40% — akcent 5" xfId="15130" builtinId="47" hidden="1"/>
    <cellStyle name="40% — akcent 5" xfId="15169" builtinId="47" hidden="1"/>
    <cellStyle name="40% — akcent 5" xfId="13605" builtinId="47" hidden="1"/>
    <cellStyle name="40% — akcent 5" xfId="13639" builtinId="47" hidden="1"/>
    <cellStyle name="40% — akcent 5" xfId="15215" builtinId="47" hidden="1"/>
    <cellStyle name="40% — akcent 5" xfId="15254" builtinId="47" hidden="1"/>
    <cellStyle name="40% — akcent 5" xfId="15293" builtinId="47" hidden="1"/>
    <cellStyle name="40% — akcent 5" xfId="15332" builtinId="47" hidden="1"/>
    <cellStyle name="40% — akcent 5" xfId="15372" builtinId="47" hidden="1"/>
    <cellStyle name="40% — akcent 5" xfId="15411" builtinId="47" hidden="1"/>
    <cellStyle name="40% — akcent 5" xfId="15452" builtinId="47" hidden="1"/>
    <cellStyle name="40% — akcent 5" xfId="15491" builtinId="47" hidden="1"/>
    <cellStyle name="40% — akcent 5" xfId="15530" builtinId="47" hidden="1"/>
    <cellStyle name="40% — akcent 5" xfId="15569" builtinId="47" hidden="1"/>
    <cellStyle name="40% — akcent 5" xfId="15609" builtinId="47" hidden="1"/>
    <cellStyle name="40% — akcent 5" xfId="15649" builtinId="47" hidden="1"/>
    <cellStyle name="40% — akcent 5" xfId="15688" builtinId="47" hidden="1"/>
    <cellStyle name="40% — akcent 5" xfId="15728" builtinId="47" hidden="1"/>
    <cellStyle name="40% — akcent 5" xfId="15767" builtinId="47" hidden="1"/>
    <cellStyle name="40% — akcent 5" xfId="15807" builtinId="47" hidden="1"/>
    <cellStyle name="40% — akcent 5" xfId="15846" builtinId="47" hidden="1"/>
    <cellStyle name="40% — akcent 5" xfId="15885" builtinId="47" hidden="1"/>
    <cellStyle name="40% — akcent 5" xfId="4104" builtinId="47" hidden="1"/>
    <cellStyle name="40% — akcent 5" xfId="15898" builtinId="47" hidden="1"/>
    <cellStyle name="40% — akcent 5" xfId="15939" builtinId="47" hidden="1"/>
    <cellStyle name="40% — akcent 5" xfId="15978" builtinId="47" hidden="1"/>
    <cellStyle name="40% — akcent 5" xfId="16017" builtinId="47" hidden="1"/>
    <cellStyle name="40% — akcent 5" xfId="16056" builtinId="47" hidden="1"/>
    <cellStyle name="40% — akcent 5" xfId="16096" builtinId="47" hidden="1"/>
    <cellStyle name="40% — akcent 5" xfId="16135" builtinId="47" hidden="1"/>
    <cellStyle name="40% — akcent 5" xfId="16176" builtinId="47" hidden="1"/>
    <cellStyle name="40% — akcent 5" xfId="16215" builtinId="47" hidden="1"/>
    <cellStyle name="40% — akcent 5" xfId="16254" builtinId="47" hidden="1"/>
    <cellStyle name="40% — akcent 5" xfId="16293" builtinId="47" hidden="1"/>
    <cellStyle name="40% — akcent 5" xfId="16333" builtinId="47" hidden="1"/>
    <cellStyle name="40% — akcent 5" xfId="16373" builtinId="47" hidden="1"/>
    <cellStyle name="40% — akcent 5" xfId="16412" builtinId="47" hidden="1"/>
    <cellStyle name="40% — akcent 5" xfId="16452" builtinId="47" hidden="1"/>
    <cellStyle name="40% — akcent 5" xfId="16491" builtinId="47" hidden="1"/>
    <cellStyle name="40% — akcent 5" xfId="16531" builtinId="47" hidden="1"/>
    <cellStyle name="40% — akcent 5" xfId="16570" builtinId="47" hidden="1"/>
    <cellStyle name="40% — akcent 5" xfId="16609" builtinId="47" hidden="1"/>
    <cellStyle name="40% — akcent 5" xfId="16648" builtinId="47" hidden="1"/>
    <cellStyle name="40% — akcent 5" xfId="16807" builtinId="47" hidden="1"/>
    <cellStyle name="40% — akcent 5" xfId="16848" builtinId="47" hidden="1"/>
    <cellStyle name="40% — akcent 5" xfId="16887" builtinId="47" hidden="1"/>
    <cellStyle name="40% — akcent 5" xfId="16926" builtinId="47" hidden="1"/>
    <cellStyle name="40% — akcent 5" xfId="16965" builtinId="47" hidden="1"/>
    <cellStyle name="40% — akcent 5" xfId="17005" builtinId="47" hidden="1"/>
    <cellStyle name="40% — akcent 5" xfId="17044" builtinId="47" hidden="1"/>
    <cellStyle name="40% — akcent 5" xfId="17085" builtinId="47" hidden="1"/>
    <cellStyle name="40% — akcent 5" xfId="17124" builtinId="47" hidden="1"/>
    <cellStyle name="40% — akcent 5" xfId="17163" builtinId="47" hidden="1"/>
    <cellStyle name="40% — akcent 5" xfId="17202" builtinId="47" hidden="1"/>
    <cellStyle name="40% — akcent 5" xfId="17242" builtinId="47" hidden="1"/>
    <cellStyle name="40% — akcent 5" xfId="17282" builtinId="47" hidden="1"/>
    <cellStyle name="40% — akcent 5" xfId="17321" builtinId="47" hidden="1"/>
    <cellStyle name="40% — akcent 5" xfId="17361" builtinId="47" hidden="1"/>
    <cellStyle name="40% — akcent 5" xfId="17401" builtinId="47" hidden="1"/>
    <cellStyle name="40% — akcent 5" xfId="17441" builtinId="47" hidden="1"/>
    <cellStyle name="40% — akcent 5" xfId="17480" builtinId="47" hidden="1"/>
    <cellStyle name="40% — akcent 5" xfId="17519" builtinId="47" hidden="1"/>
    <cellStyle name="40% — akcent 5" xfId="16744" builtinId="47" hidden="1"/>
    <cellStyle name="40% — akcent 5" xfId="17552" builtinId="47" hidden="1"/>
    <cellStyle name="40% — akcent 5" xfId="17593" builtinId="47" hidden="1"/>
    <cellStyle name="40% — akcent 5" xfId="17632" builtinId="47" hidden="1"/>
    <cellStyle name="40% — akcent 5" xfId="17671" builtinId="47" hidden="1"/>
    <cellStyle name="40% — akcent 5" xfId="17710" builtinId="47" hidden="1"/>
    <cellStyle name="40% — akcent 5" xfId="17750" builtinId="47" hidden="1"/>
    <cellStyle name="40% — akcent 5" xfId="17789" builtinId="47" hidden="1"/>
    <cellStyle name="40% — akcent 5" xfId="17830" builtinId="47" hidden="1"/>
    <cellStyle name="40% — akcent 5" xfId="17869" builtinId="47" hidden="1"/>
    <cellStyle name="40% — akcent 5" xfId="17908" builtinId="47" hidden="1"/>
    <cellStyle name="40% — akcent 5" xfId="17947" builtinId="47" hidden="1"/>
    <cellStyle name="40% — akcent 5" xfId="17987" builtinId="47" hidden="1"/>
    <cellStyle name="40% — akcent 5" xfId="18027" builtinId="47" hidden="1"/>
    <cellStyle name="40% — akcent 5" xfId="18066" builtinId="47" hidden="1"/>
    <cellStyle name="40% — akcent 5" xfId="18106" builtinId="47" hidden="1"/>
    <cellStyle name="40% — akcent 5" xfId="18145" builtinId="47" hidden="1"/>
    <cellStyle name="40% — akcent 5" xfId="18185" builtinId="47" hidden="1"/>
    <cellStyle name="40% — akcent 5" xfId="18224" builtinId="47" hidden="1"/>
    <cellStyle name="40% — akcent 5" xfId="18263" builtinId="47" hidden="1"/>
    <cellStyle name="40% — akcent 5" xfId="16699" builtinId="47" hidden="1"/>
    <cellStyle name="40% — akcent 5" xfId="16733" builtinId="47" hidden="1"/>
    <cellStyle name="40% — akcent 5" xfId="18309" builtinId="47" hidden="1"/>
    <cellStyle name="40% — akcent 5" xfId="18348" builtinId="47" hidden="1"/>
    <cellStyle name="40% — akcent 5" xfId="18387" builtinId="47" hidden="1"/>
    <cellStyle name="40% — akcent 5" xfId="18426" builtinId="47" hidden="1"/>
    <cellStyle name="40% — akcent 5" xfId="18466" builtinId="47" hidden="1"/>
    <cellStyle name="40% — akcent 5" xfId="18505" builtinId="47" hidden="1"/>
    <cellStyle name="40% — akcent 5" xfId="18546" builtinId="47" hidden="1"/>
    <cellStyle name="40% — akcent 5" xfId="18585" builtinId="47" hidden="1"/>
    <cellStyle name="40% — akcent 5" xfId="18624" builtinId="47" hidden="1"/>
    <cellStyle name="40% — akcent 5" xfId="18663" builtinId="47" hidden="1"/>
    <cellStyle name="40% — akcent 5" xfId="18703" builtinId="47" hidden="1"/>
    <cellStyle name="40% — akcent 5" xfId="18743" builtinId="47" hidden="1"/>
    <cellStyle name="40% — akcent 5" xfId="18782" builtinId="47" hidden="1"/>
    <cellStyle name="40% — akcent 5" xfId="18822" builtinId="47" hidden="1"/>
    <cellStyle name="40% — akcent 5" xfId="18861" builtinId="47" hidden="1"/>
    <cellStyle name="40% — akcent 5" xfId="18901" builtinId="47" hidden="1"/>
    <cellStyle name="40% — akcent 5" xfId="18940" builtinId="47" hidden="1"/>
    <cellStyle name="40% — akcent 5" xfId="18979" builtinId="47" hidden="1"/>
    <cellStyle name="40% — akcent 5" xfId="7830" builtinId="47" hidden="1"/>
    <cellStyle name="40% — akcent 5" xfId="19101" builtinId="47" hidden="1"/>
    <cellStyle name="40% — akcent 5" xfId="19142" builtinId="47" hidden="1"/>
    <cellStyle name="40% — akcent 5" xfId="19181" builtinId="47" hidden="1"/>
    <cellStyle name="40% — akcent 5" xfId="19220" builtinId="47" hidden="1"/>
    <cellStyle name="40% — akcent 5" xfId="19259" builtinId="47" hidden="1"/>
    <cellStyle name="40% — akcent 5" xfId="19299" builtinId="47" hidden="1"/>
    <cellStyle name="40% — akcent 5" xfId="19338" builtinId="47" hidden="1"/>
    <cellStyle name="40% — akcent 5" xfId="19379" builtinId="47" hidden="1"/>
    <cellStyle name="40% — akcent 5" xfId="19418" builtinId="47" hidden="1"/>
    <cellStyle name="40% — akcent 5" xfId="19457" builtinId="47" hidden="1"/>
    <cellStyle name="40% — akcent 5" xfId="19496" builtinId="47" hidden="1"/>
    <cellStyle name="40% — akcent 5" xfId="19536" builtinId="47" hidden="1"/>
    <cellStyle name="40% — akcent 5" xfId="19576" builtinId="47" hidden="1"/>
    <cellStyle name="40% — akcent 5" xfId="19615" builtinId="47" hidden="1"/>
    <cellStyle name="40% — akcent 5" xfId="19655" builtinId="47" hidden="1"/>
    <cellStyle name="40% — akcent 5" xfId="19694" builtinId="47" hidden="1"/>
    <cellStyle name="40% — akcent 5" xfId="19734" builtinId="47" hidden="1"/>
    <cellStyle name="40% — akcent 5" xfId="19773" builtinId="47" hidden="1"/>
    <cellStyle name="40% — akcent 5" xfId="19812" builtinId="47" hidden="1"/>
    <cellStyle name="40% — akcent 5" xfId="19863" builtinId="47" hidden="1"/>
    <cellStyle name="40% — akcent 5" xfId="20022" builtinId="47" hidden="1"/>
    <cellStyle name="40% — akcent 5" xfId="20063" builtinId="47" hidden="1"/>
    <cellStyle name="40% — akcent 5" xfId="20102" builtinId="47" hidden="1"/>
    <cellStyle name="40% — akcent 5" xfId="20141" builtinId="47" hidden="1"/>
    <cellStyle name="40% — akcent 5" xfId="20180" builtinId="47" hidden="1"/>
    <cellStyle name="40% — akcent 5" xfId="20220" builtinId="47" hidden="1"/>
    <cellStyle name="40% — akcent 5" xfId="20259" builtinId="47" hidden="1"/>
    <cellStyle name="40% — akcent 5" xfId="20300" builtinId="47" hidden="1"/>
    <cellStyle name="40% — akcent 5" xfId="20339" builtinId="47" hidden="1"/>
    <cellStyle name="40% — akcent 5" xfId="20378" builtinId="47" hidden="1"/>
    <cellStyle name="40% — akcent 5" xfId="20417" builtinId="47" hidden="1"/>
    <cellStyle name="40% — akcent 5" xfId="20457" builtinId="47" hidden="1"/>
    <cellStyle name="40% — akcent 5" xfId="20497" builtinId="47" hidden="1"/>
    <cellStyle name="40% — akcent 5" xfId="20536" builtinId="47" hidden="1"/>
    <cellStyle name="40% — akcent 5" xfId="20576" builtinId="47" hidden="1"/>
    <cellStyle name="40% — akcent 5" xfId="20616" builtinId="47" hidden="1"/>
    <cellStyle name="40% — akcent 5" xfId="20656" builtinId="47" hidden="1"/>
    <cellStyle name="40% — akcent 5" xfId="20695" builtinId="47" hidden="1"/>
    <cellStyle name="40% — akcent 5" xfId="20734" builtinId="47" hidden="1"/>
    <cellStyle name="40% — akcent 5" xfId="19959" builtinId="47" hidden="1"/>
    <cellStyle name="40% — akcent 5" xfId="20767" builtinId="47" hidden="1"/>
    <cellStyle name="40% — akcent 5" xfId="20808" builtinId="47" hidden="1"/>
    <cellStyle name="40% — akcent 5" xfId="20847" builtinId="47" hidden="1"/>
    <cellStyle name="40% — akcent 5" xfId="20886" builtinId="47" hidden="1"/>
    <cellStyle name="40% — akcent 5" xfId="20925" builtinId="47" hidden="1"/>
    <cellStyle name="40% — akcent 5" xfId="20965" builtinId="47" hidden="1"/>
    <cellStyle name="40% — akcent 5" xfId="21004" builtinId="47" hidden="1"/>
    <cellStyle name="40% — akcent 5" xfId="21045" builtinId="47" hidden="1"/>
    <cellStyle name="40% — akcent 5" xfId="21084" builtinId="47" hidden="1"/>
    <cellStyle name="40% — akcent 5" xfId="21123" builtinId="47" hidden="1"/>
    <cellStyle name="40% — akcent 5" xfId="21162" builtinId="47" hidden="1"/>
    <cellStyle name="40% — akcent 5" xfId="21202" builtinId="47" hidden="1"/>
    <cellStyle name="40% — akcent 5" xfId="21242" builtinId="47" hidden="1"/>
    <cellStyle name="40% — akcent 5" xfId="21281" builtinId="47" hidden="1"/>
    <cellStyle name="40% — akcent 5" xfId="21321" builtinId="47" hidden="1"/>
    <cellStyle name="40% — akcent 5" xfId="21360" builtinId="47" hidden="1"/>
    <cellStyle name="40% — akcent 5" xfId="21400" builtinId="47" hidden="1"/>
    <cellStyle name="40% — akcent 5" xfId="21439" builtinId="47" hidden="1"/>
    <cellStyle name="40% — akcent 5" xfId="21478" builtinId="47" hidden="1"/>
    <cellStyle name="40% — akcent 5" xfId="19914" builtinId="47" hidden="1"/>
    <cellStyle name="40% — akcent 5" xfId="19948" builtinId="47" hidden="1"/>
    <cellStyle name="40% — akcent 5" xfId="21524" builtinId="47" hidden="1"/>
    <cellStyle name="40% — akcent 5" xfId="21563" builtinId="47" hidden="1"/>
    <cellStyle name="40% — akcent 5" xfId="21602" builtinId="47" hidden="1"/>
    <cellStyle name="40% — akcent 5" xfId="21641" builtinId="47" hidden="1"/>
    <cellStyle name="40% — akcent 5" xfId="21681" builtinId="47" hidden="1"/>
    <cellStyle name="40% — akcent 5" xfId="21720" builtinId="47" hidden="1"/>
    <cellStyle name="40% — akcent 5" xfId="21761" builtinId="47" hidden="1"/>
    <cellStyle name="40% — akcent 5" xfId="21800" builtinId="47" hidden="1"/>
    <cellStyle name="40% — akcent 5" xfId="21839" builtinId="47" hidden="1"/>
    <cellStyle name="40% — akcent 5" xfId="21878" builtinId="47" hidden="1"/>
    <cellStyle name="40% — akcent 5" xfId="21918" builtinId="47" hidden="1"/>
    <cellStyle name="40% — akcent 5" xfId="21958" builtinId="47" hidden="1"/>
    <cellStyle name="40% — akcent 5" xfId="21997" builtinId="47" hidden="1"/>
    <cellStyle name="40% — akcent 5" xfId="22037" builtinId="47" hidden="1"/>
    <cellStyle name="40% — akcent 5" xfId="22076" builtinId="47" hidden="1"/>
    <cellStyle name="40% — akcent 5" xfId="22116" builtinId="47" hidden="1"/>
    <cellStyle name="40% — akcent 5" xfId="22155" builtinId="47" hidden="1"/>
    <cellStyle name="40% — akcent 5" xfId="22194" builtinId="47" hidden="1"/>
    <cellStyle name="40% — akcent 5" xfId="22233" builtinId="47" hidden="1"/>
    <cellStyle name="40% — akcent 5" xfId="22273" builtinId="47" hidden="1"/>
    <cellStyle name="40% — akcent 5" xfId="22314" builtinId="47" hidden="1"/>
    <cellStyle name="40% — akcent 5" xfId="22353" builtinId="47" hidden="1"/>
    <cellStyle name="40% — akcent 5" xfId="22392" builtinId="47" hidden="1"/>
    <cellStyle name="40% — akcent 5" xfId="22431" builtinId="47" hidden="1"/>
    <cellStyle name="40% — akcent 5" xfId="22471" builtinId="47" hidden="1"/>
    <cellStyle name="40% — akcent 5" xfId="22510" builtinId="47" hidden="1"/>
    <cellStyle name="40% — akcent 5" xfId="22551" builtinId="47" hidden="1"/>
    <cellStyle name="40% — akcent 5" xfId="22590" builtinId="47" hidden="1"/>
    <cellStyle name="40% — akcent 5" xfId="22629" builtinId="47" hidden="1"/>
    <cellStyle name="40% — akcent 5" xfId="22668" builtinId="47" hidden="1"/>
    <cellStyle name="40% — akcent 5" xfId="22708" builtinId="47" hidden="1"/>
    <cellStyle name="40% — akcent 5" xfId="22748" builtinId="47" hidden="1"/>
    <cellStyle name="40% — akcent 5" xfId="22787" builtinId="47" hidden="1"/>
    <cellStyle name="40% — akcent 5" xfId="22827" builtinId="47" hidden="1"/>
    <cellStyle name="40% — akcent 5" xfId="22866" builtinId="47" hidden="1"/>
    <cellStyle name="40% — akcent 5" xfId="22906" builtinId="47" hidden="1"/>
    <cellStyle name="40% — akcent 5" xfId="22945" builtinId="47" hidden="1"/>
    <cellStyle name="40% — akcent 5" xfId="22984" builtinId="47" hidden="1"/>
    <cellStyle name="40% — akcent 5" xfId="23023" builtinId="47" hidden="1"/>
    <cellStyle name="40% — akcent 5" xfId="23182" builtinId="47" hidden="1"/>
    <cellStyle name="40% — akcent 5" xfId="23223" builtinId="47" hidden="1"/>
    <cellStyle name="40% — akcent 5" xfId="23262" builtinId="47" hidden="1"/>
    <cellStyle name="40% — akcent 5" xfId="23301" builtinId="47" hidden="1"/>
    <cellStyle name="40% — akcent 5" xfId="23340" builtinId="47" hidden="1"/>
    <cellStyle name="40% — akcent 5" xfId="23380" builtinId="47" hidden="1"/>
    <cellStyle name="40% — akcent 5" xfId="23419" builtinId="47" hidden="1"/>
    <cellStyle name="40% — akcent 5" xfId="23460" builtinId="47" hidden="1"/>
    <cellStyle name="40% — akcent 5" xfId="23499" builtinId="47" hidden="1"/>
    <cellStyle name="40% — akcent 5" xfId="23538" builtinId="47" hidden="1"/>
    <cellStyle name="40% — akcent 5" xfId="23577" builtinId="47" hidden="1"/>
    <cellStyle name="40% — akcent 5" xfId="23617" builtinId="47" hidden="1"/>
    <cellStyle name="40% — akcent 5" xfId="23657" builtinId="47" hidden="1"/>
    <cellStyle name="40% — akcent 5" xfId="23696" builtinId="47" hidden="1"/>
    <cellStyle name="40% — akcent 5" xfId="23736" builtinId="47" hidden="1"/>
    <cellStyle name="40% — akcent 5" xfId="23776" builtinId="47" hidden="1"/>
    <cellStyle name="40% — akcent 5" xfId="23816" builtinId="47" hidden="1"/>
    <cellStyle name="40% — akcent 5" xfId="23855" builtinId="47" hidden="1"/>
    <cellStyle name="40% — akcent 5" xfId="23894" builtinId="47" hidden="1"/>
    <cellStyle name="40% — akcent 5" xfId="23119" builtinId="47" hidden="1"/>
    <cellStyle name="40% — akcent 5" xfId="23927" builtinId="47" hidden="1"/>
    <cellStyle name="40% — akcent 5" xfId="23968" builtinId="47" hidden="1"/>
    <cellStyle name="40% — akcent 5" xfId="24007" builtinId="47" hidden="1"/>
    <cellStyle name="40% — akcent 5" xfId="24046" builtinId="47" hidden="1"/>
    <cellStyle name="40% — akcent 5" xfId="24085" builtinId="47" hidden="1"/>
    <cellStyle name="40% — akcent 5" xfId="24125" builtinId="47" hidden="1"/>
    <cellStyle name="40% — akcent 5" xfId="24164" builtinId="47" hidden="1"/>
    <cellStyle name="40% — akcent 5" xfId="24205" builtinId="47" hidden="1"/>
    <cellStyle name="40% — akcent 5" xfId="24244" builtinId="47" hidden="1"/>
    <cellStyle name="40% — akcent 5" xfId="24283" builtinId="47" hidden="1"/>
    <cellStyle name="40% — akcent 5" xfId="24322" builtinId="47" hidden="1"/>
    <cellStyle name="40% — akcent 5" xfId="24362" builtinId="47" hidden="1"/>
    <cellStyle name="40% — akcent 5" xfId="24402" builtinId="47" hidden="1"/>
    <cellStyle name="40% — akcent 5" xfId="24441" builtinId="47" hidden="1"/>
    <cellStyle name="40% — akcent 5" xfId="24481" builtinId="47" hidden="1"/>
    <cellStyle name="40% — akcent 5" xfId="24520" builtinId="47" hidden="1"/>
    <cellStyle name="40% — akcent 5" xfId="24560" builtinId="47" hidden="1"/>
    <cellStyle name="40% — akcent 5" xfId="24599" builtinId="47" hidden="1"/>
    <cellStyle name="40% — akcent 5" xfId="24638" builtinId="47" hidden="1"/>
    <cellStyle name="40% — akcent 5" xfId="23074" builtinId="47" hidden="1"/>
    <cellStyle name="40% — akcent 5" xfId="23108" builtinId="47" hidden="1"/>
    <cellStyle name="40% — akcent 5" xfId="24684" builtinId="47" hidden="1"/>
    <cellStyle name="40% — akcent 5" xfId="24723" builtinId="47" hidden="1"/>
    <cellStyle name="40% — akcent 5" xfId="24762" builtinId="47" hidden="1"/>
    <cellStyle name="40% — akcent 5" xfId="24801" builtinId="47" hidden="1"/>
    <cellStyle name="40% — akcent 5" xfId="24841" builtinId="47" hidden="1"/>
    <cellStyle name="40% — akcent 5" xfId="24880" builtinId="47" hidden="1"/>
    <cellStyle name="40% — akcent 5" xfId="24921" builtinId="47" hidden="1"/>
    <cellStyle name="40% — akcent 5" xfId="24960" builtinId="47" hidden="1"/>
    <cellStyle name="40% — akcent 5" xfId="24999" builtinId="47" hidden="1"/>
    <cellStyle name="40% — akcent 5" xfId="25038" builtinId="47" hidden="1"/>
    <cellStyle name="40% — akcent 5" xfId="25078" builtinId="47" hidden="1"/>
    <cellStyle name="40% — akcent 5" xfId="25118" builtinId="47" hidden="1"/>
    <cellStyle name="40% — akcent 5" xfId="25157" builtinId="47" hidden="1"/>
    <cellStyle name="40% — akcent 5" xfId="25197" builtinId="47" hidden="1"/>
    <cellStyle name="40% — akcent 5" xfId="25236" builtinId="47" hidden="1"/>
    <cellStyle name="40% — akcent 5" xfId="25276" builtinId="47" hidden="1"/>
    <cellStyle name="40% — akcent 5" xfId="25315" builtinId="47" hidden="1"/>
    <cellStyle name="40% — akcent 5" xfId="25354" builtinId="47" hidden="1"/>
    <cellStyle name="40% — akcent 5" xfId="19038" builtinId="47" hidden="1"/>
    <cellStyle name="40% — akcent 5" xfId="19005" builtinId="47" hidden="1"/>
    <cellStyle name="40% — akcent 5" xfId="25381" builtinId="47" hidden="1"/>
    <cellStyle name="40% — akcent 5" xfId="25420" builtinId="47" hidden="1"/>
    <cellStyle name="40% — akcent 5" xfId="25459" builtinId="47" hidden="1"/>
    <cellStyle name="40% — akcent 5" xfId="25498" builtinId="47" hidden="1"/>
    <cellStyle name="40% — akcent 5" xfId="25538" builtinId="47" hidden="1"/>
    <cellStyle name="40% — akcent 5" xfId="25577" builtinId="47" hidden="1"/>
    <cellStyle name="40% — akcent 5" xfId="25618" builtinId="47" hidden="1"/>
    <cellStyle name="40% — akcent 5" xfId="25657" builtinId="47" hidden="1"/>
    <cellStyle name="40% — akcent 5" xfId="25696" builtinId="47" hidden="1"/>
    <cellStyle name="40% — akcent 5" xfId="25735" builtinId="47" hidden="1"/>
    <cellStyle name="40% — akcent 5" xfId="25775" builtinId="47" hidden="1"/>
    <cellStyle name="40% — akcent 5" xfId="25815" builtinId="47" hidden="1"/>
    <cellStyle name="40% — akcent 5" xfId="25854" builtinId="47" hidden="1"/>
    <cellStyle name="40% — akcent 5" xfId="25894" builtinId="47" hidden="1"/>
    <cellStyle name="40% — akcent 5" xfId="25933" builtinId="47" hidden="1"/>
    <cellStyle name="40% — akcent 5" xfId="25973" builtinId="47" hidden="1"/>
    <cellStyle name="40% — akcent 5" xfId="26012" builtinId="47" hidden="1"/>
    <cellStyle name="40% — akcent 5" xfId="26051" builtinId="47" hidden="1"/>
    <cellStyle name="40% — akcent 5" xfId="26090" builtinId="47" hidden="1"/>
    <cellStyle name="40% — akcent 5" xfId="26249" builtinId="47" hidden="1"/>
    <cellStyle name="40% — akcent 5" xfId="26290" builtinId="47" hidden="1"/>
    <cellStyle name="40% — akcent 5" xfId="26329" builtinId="47" hidden="1"/>
    <cellStyle name="40% — akcent 5" xfId="26368" builtinId="47" hidden="1"/>
    <cellStyle name="40% — akcent 5" xfId="26407" builtinId="47" hidden="1"/>
    <cellStyle name="40% — akcent 5" xfId="26447" builtinId="47" hidden="1"/>
    <cellStyle name="40% — akcent 5" xfId="26486" builtinId="47" hidden="1"/>
    <cellStyle name="40% — akcent 5" xfId="26527" builtinId="47" hidden="1"/>
    <cellStyle name="40% — akcent 5" xfId="26566" builtinId="47" hidden="1"/>
    <cellStyle name="40% — akcent 5" xfId="26605" builtinId="47" hidden="1"/>
    <cellStyle name="40% — akcent 5" xfId="26644" builtinId="47" hidden="1"/>
    <cellStyle name="40% — akcent 5" xfId="26684" builtinId="47" hidden="1"/>
    <cellStyle name="40% — akcent 5" xfId="26724" builtinId="47" hidden="1"/>
    <cellStyle name="40% — akcent 5" xfId="26763" builtinId="47" hidden="1"/>
    <cellStyle name="40% — akcent 5" xfId="26803" builtinId="47" hidden="1"/>
    <cellStyle name="40% — akcent 5" xfId="26843" builtinId="47" hidden="1"/>
    <cellStyle name="40% — akcent 5" xfId="26883" builtinId="47" hidden="1"/>
    <cellStyle name="40% — akcent 5" xfId="26922" builtinId="47" hidden="1"/>
    <cellStyle name="40% — akcent 5" xfId="26961" builtinId="47" hidden="1"/>
    <cellStyle name="40% — akcent 5" xfId="26186" builtinId="47" hidden="1"/>
    <cellStyle name="40% — akcent 5" xfId="26994" builtinId="47" hidden="1"/>
    <cellStyle name="40% — akcent 5" xfId="27035" builtinId="47" hidden="1"/>
    <cellStyle name="40% — akcent 5" xfId="27074" builtinId="47" hidden="1"/>
    <cellStyle name="40% — akcent 5" xfId="27113" builtinId="47" hidden="1"/>
    <cellStyle name="40% — akcent 5" xfId="27152" builtinId="47" hidden="1"/>
    <cellStyle name="40% — akcent 5" xfId="27192" builtinId="47" hidden="1"/>
    <cellStyle name="40% — akcent 5" xfId="27231" builtinId="47" hidden="1"/>
    <cellStyle name="40% — akcent 5" xfId="27272" builtinId="47" hidden="1"/>
    <cellStyle name="40% — akcent 5" xfId="27311" builtinId="47" hidden="1"/>
    <cellStyle name="40% — akcent 5" xfId="27350" builtinId="47" hidden="1"/>
    <cellStyle name="40% — akcent 5" xfId="27389" builtinId="47" hidden="1"/>
    <cellStyle name="40% — akcent 5" xfId="27429" builtinId="47" hidden="1"/>
    <cellStyle name="40% — akcent 5" xfId="27469" builtinId="47" hidden="1"/>
    <cellStyle name="40% — akcent 5" xfId="27508" builtinId="47" hidden="1"/>
    <cellStyle name="40% — akcent 5" xfId="27548" builtinId="47" hidden="1"/>
    <cellStyle name="40% — akcent 5" xfId="27587" builtinId="47" hidden="1"/>
    <cellStyle name="40% — akcent 5" xfId="27627" builtinId="47" hidden="1"/>
    <cellStyle name="40% — akcent 5" xfId="27666" builtinId="47" hidden="1"/>
    <cellStyle name="40% — akcent 5" xfId="27705" builtinId="47" hidden="1"/>
    <cellStyle name="40% — akcent 5" xfId="26141" builtinId="47" hidden="1"/>
    <cellStyle name="40% — akcent 5" xfId="26175" builtinId="47" hidden="1"/>
    <cellStyle name="40% — akcent 5" xfId="27751" builtinId="47" hidden="1"/>
    <cellStyle name="40% — akcent 5" xfId="27790" builtinId="47" hidden="1"/>
    <cellStyle name="40% — akcent 5" xfId="27829" builtinId="47" hidden="1"/>
    <cellStyle name="40% — akcent 5" xfId="27868" builtinId="47" hidden="1"/>
    <cellStyle name="40% — akcent 5" xfId="27908" builtinId="47" hidden="1"/>
    <cellStyle name="40% — akcent 5" xfId="27947" builtinId="47" hidden="1"/>
    <cellStyle name="40% — akcent 5" xfId="27988" builtinId="47" hidden="1"/>
    <cellStyle name="40% — akcent 5" xfId="28027" builtinId="47" hidden="1"/>
    <cellStyle name="40% — akcent 5" xfId="28066" builtinId="47" hidden="1"/>
    <cellStyle name="40% — akcent 5" xfId="28105" builtinId="47" hidden="1"/>
    <cellStyle name="40% — akcent 5" xfId="28145" builtinId="47" hidden="1"/>
    <cellStyle name="40% — akcent 5" xfId="28185" builtinId="47" hidden="1"/>
    <cellStyle name="40% — akcent 5" xfId="28224" builtinId="47" hidden="1"/>
    <cellStyle name="40% — akcent 5" xfId="28264" builtinId="47" hidden="1"/>
    <cellStyle name="40% — akcent 5" xfId="28303" builtinId="47" hidden="1"/>
    <cellStyle name="40% — akcent 5" xfId="28343" builtinId="47" hidden="1"/>
    <cellStyle name="40% — akcent 5" xfId="28382" builtinId="47" hidden="1"/>
    <cellStyle name="40% — akcent 5" xfId="28421" builtinId="47" hidden="1"/>
    <cellStyle name="40% — akcent 5" xfId="28460" builtinId="47" hidden="1"/>
    <cellStyle name="40% — akcent 5" xfId="28584" builtinId="47" hidden="1"/>
    <cellStyle name="40% — akcent 5" xfId="28627" builtinId="47" hidden="1"/>
    <cellStyle name="40% — akcent 5" xfId="28666" builtinId="47" hidden="1"/>
    <cellStyle name="40% — akcent 5" xfId="28705" builtinId="47" hidden="1"/>
    <cellStyle name="40% — akcent 5" xfId="28744" builtinId="47" hidden="1"/>
    <cellStyle name="40% — akcent 5" xfId="28784" builtinId="47" hidden="1"/>
    <cellStyle name="40% — akcent 5" xfId="28823" builtinId="47" hidden="1"/>
    <cellStyle name="40% — akcent 5" xfId="28864" builtinId="47" hidden="1"/>
    <cellStyle name="40% — akcent 5" xfId="28903" builtinId="47" hidden="1"/>
    <cellStyle name="40% — akcent 5" xfId="28942" builtinId="47" hidden="1"/>
    <cellStyle name="40% — akcent 5" xfId="28981" builtinId="47" hidden="1"/>
    <cellStyle name="40% — akcent 5" xfId="29023" builtinId="47" hidden="1"/>
    <cellStyle name="40% — akcent 5" xfId="29063" builtinId="47" hidden="1"/>
    <cellStyle name="40% — akcent 5" xfId="29102" builtinId="47" hidden="1"/>
    <cellStyle name="40% — akcent 5" xfId="29142" builtinId="47" hidden="1"/>
    <cellStyle name="40% — akcent 5" xfId="29182" builtinId="47" hidden="1"/>
    <cellStyle name="40% — akcent 5" xfId="29222" builtinId="47" hidden="1"/>
    <cellStyle name="40% — akcent 5" xfId="29261" builtinId="47" hidden="1"/>
    <cellStyle name="40% — akcent 5" xfId="29300" builtinId="47" hidden="1"/>
    <cellStyle name="40% — akcent 5" xfId="29350" builtinId="47" hidden="1"/>
    <cellStyle name="40% — akcent 5" xfId="29509" builtinId="47" hidden="1"/>
    <cellStyle name="40% — akcent 5" xfId="29552" builtinId="47" hidden="1"/>
    <cellStyle name="40% — akcent 5" xfId="29591" builtinId="47" hidden="1"/>
    <cellStyle name="40% — akcent 5" xfId="29630" builtinId="47" hidden="1"/>
    <cellStyle name="40% — akcent 5" xfId="29669" builtinId="47" hidden="1"/>
    <cellStyle name="40% — akcent 5" xfId="29709" builtinId="47" hidden="1"/>
    <cellStyle name="40% — akcent 5" xfId="29748" builtinId="47" hidden="1"/>
    <cellStyle name="40% — akcent 5" xfId="29789" builtinId="47" hidden="1"/>
    <cellStyle name="40% — akcent 5" xfId="29828" builtinId="47" hidden="1"/>
    <cellStyle name="40% — akcent 5" xfId="29867" builtinId="47" hidden="1"/>
    <cellStyle name="40% — akcent 5" xfId="29906" builtinId="47" hidden="1"/>
    <cellStyle name="40% — akcent 5" xfId="29948" builtinId="47" hidden="1"/>
    <cellStyle name="40% — akcent 5" xfId="29988" builtinId="47" hidden="1"/>
    <cellStyle name="40% — akcent 5" xfId="30027" builtinId="47" hidden="1"/>
    <cellStyle name="40% — akcent 5" xfId="30067" builtinId="47" hidden="1"/>
    <cellStyle name="40% — akcent 5" xfId="30107" builtinId="47" hidden="1"/>
    <cellStyle name="40% — akcent 5" xfId="30147" builtinId="47" hidden="1"/>
    <cellStyle name="40% — akcent 5" xfId="30186" builtinId="47" hidden="1"/>
    <cellStyle name="40% — akcent 5" xfId="30225" builtinId="47" hidden="1"/>
    <cellStyle name="40% — akcent 5" xfId="29446" builtinId="47" hidden="1"/>
    <cellStyle name="40% — akcent 5" xfId="30258" builtinId="47" hidden="1"/>
    <cellStyle name="40% — akcent 5" xfId="30299" builtinId="47" hidden="1"/>
    <cellStyle name="40% — akcent 5" xfId="30338" builtinId="47" hidden="1"/>
    <cellStyle name="40% — akcent 5" xfId="30377" builtinId="47" hidden="1"/>
    <cellStyle name="40% — akcent 5" xfId="30416" builtinId="47" hidden="1"/>
    <cellStyle name="40% — akcent 5" xfId="30456" builtinId="47" hidden="1"/>
    <cellStyle name="40% — akcent 5" xfId="30495" builtinId="47" hidden="1"/>
    <cellStyle name="40% — akcent 5" xfId="30536" builtinId="47" hidden="1"/>
    <cellStyle name="40% — akcent 5" xfId="30575" builtinId="47" hidden="1"/>
    <cellStyle name="40% — akcent 5" xfId="30614" builtinId="47" hidden="1"/>
    <cellStyle name="40% — akcent 5" xfId="30653" builtinId="47" hidden="1"/>
    <cellStyle name="40% — akcent 5" xfId="30693" builtinId="47" hidden="1"/>
    <cellStyle name="40% — akcent 5" xfId="30733" builtinId="47" hidden="1"/>
    <cellStyle name="40% — akcent 5" xfId="30772" builtinId="47" hidden="1"/>
    <cellStyle name="40% — akcent 5" xfId="30812" builtinId="47" hidden="1"/>
    <cellStyle name="40% — akcent 5" xfId="30851" builtinId="47" hidden="1"/>
    <cellStyle name="40% — akcent 5" xfId="30891" builtinId="47" hidden="1"/>
    <cellStyle name="40% — akcent 5" xfId="30930" builtinId="47" hidden="1"/>
    <cellStyle name="40% — akcent 5" xfId="30969" builtinId="47" hidden="1"/>
    <cellStyle name="40% — akcent 5" xfId="29401" builtinId="47" hidden="1"/>
    <cellStyle name="40% — akcent 5" xfId="29435" builtinId="47" hidden="1"/>
    <cellStyle name="40% — akcent 5" xfId="31015" builtinId="47" hidden="1"/>
    <cellStyle name="40% — akcent 5" xfId="31054" builtinId="47" hidden="1"/>
    <cellStyle name="40% — akcent 5" xfId="31093" builtinId="47" hidden="1"/>
    <cellStyle name="40% — akcent 5" xfId="31132" builtinId="47" hidden="1"/>
    <cellStyle name="40% — akcent 5" xfId="31172" builtinId="47" hidden="1"/>
    <cellStyle name="40% — akcent 5" xfId="31211" builtinId="47" hidden="1"/>
    <cellStyle name="40% — akcent 5" xfId="31252" builtinId="47" hidden="1"/>
    <cellStyle name="40% — akcent 5" xfId="31291" builtinId="47" hidden="1"/>
    <cellStyle name="40% — akcent 5" xfId="31330" builtinId="47" hidden="1"/>
    <cellStyle name="40% — akcent 5" xfId="31369" builtinId="47" hidden="1"/>
    <cellStyle name="40% — akcent 5" xfId="31409" builtinId="47" hidden="1"/>
    <cellStyle name="40% — akcent 5" xfId="31449" builtinId="47" hidden="1"/>
    <cellStyle name="40% — akcent 5" xfId="31488" builtinId="47" hidden="1"/>
    <cellStyle name="40% — akcent 5" xfId="31528" builtinId="47" hidden="1"/>
    <cellStyle name="40% — akcent 5" xfId="31567" builtinId="47" hidden="1"/>
    <cellStyle name="40% — akcent 5" xfId="31607" builtinId="47" hidden="1"/>
    <cellStyle name="40% — akcent 5" xfId="31646" builtinId="47" hidden="1"/>
    <cellStyle name="40% — akcent 5" xfId="31685" builtinId="47" hidden="1"/>
    <cellStyle name="40% — akcent 5" xfId="28521" builtinId="47" hidden="1"/>
    <cellStyle name="40% — akcent 5" xfId="31698" builtinId="47" hidden="1"/>
    <cellStyle name="40% — akcent 5" xfId="31739" builtinId="47" hidden="1"/>
    <cellStyle name="40% — akcent 5" xfId="31778" builtinId="47" hidden="1"/>
    <cellStyle name="40% — akcent 5" xfId="31817" builtinId="47" hidden="1"/>
    <cellStyle name="40% — akcent 5" xfId="31856" builtinId="47" hidden="1"/>
    <cellStyle name="40% — akcent 5" xfId="31896" builtinId="47" hidden="1"/>
    <cellStyle name="40% — akcent 5" xfId="31935" builtinId="47" hidden="1"/>
    <cellStyle name="40% — akcent 5" xfId="31976" builtinId="47" hidden="1"/>
    <cellStyle name="40% — akcent 5" xfId="32015" builtinId="47" hidden="1"/>
    <cellStyle name="40% — akcent 5" xfId="32054" builtinId="47" hidden="1"/>
    <cellStyle name="40% — akcent 5" xfId="32093" builtinId="47" hidden="1"/>
    <cellStyle name="40% — akcent 5" xfId="32133" builtinId="47" hidden="1"/>
    <cellStyle name="40% — akcent 5" xfId="32173" builtinId="47" hidden="1"/>
    <cellStyle name="40% — akcent 5" xfId="32212" builtinId="47" hidden="1"/>
    <cellStyle name="40% — akcent 5" xfId="32252" builtinId="47" hidden="1"/>
    <cellStyle name="40% — akcent 5" xfId="32291" builtinId="47" hidden="1"/>
    <cellStyle name="40% — akcent 5" xfId="32331" builtinId="47" hidden="1"/>
    <cellStyle name="40% — akcent 5" xfId="32370" builtinId="47" hidden="1"/>
    <cellStyle name="40% — akcent 5" xfId="32409" builtinId="47" hidden="1"/>
    <cellStyle name="40% — akcent 5" xfId="32448" builtinId="47" hidden="1"/>
    <cellStyle name="40% — akcent 5" xfId="32607" builtinId="47" hidden="1"/>
    <cellStyle name="40% — akcent 5" xfId="32648" builtinId="47" hidden="1"/>
    <cellStyle name="40% — akcent 5" xfId="32687" builtinId="47" hidden="1"/>
    <cellStyle name="40% — akcent 5" xfId="32726" builtinId="47" hidden="1"/>
    <cellStyle name="40% — akcent 5" xfId="32765" builtinId="47" hidden="1"/>
    <cellStyle name="40% — akcent 5" xfId="32805" builtinId="47" hidden="1"/>
    <cellStyle name="40% — akcent 5" xfId="32844" builtinId="47" hidden="1"/>
    <cellStyle name="40% — akcent 5" xfId="32885" builtinId="47" hidden="1"/>
    <cellStyle name="40% — akcent 5" xfId="32924" builtinId="47" hidden="1"/>
    <cellStyle name="40% — akcent 5" xfId="32963" builtinId="47" hidden="1"/>
    <cellStyle name="40% — akcent 5" xfId="33002" builtinId="47" hidden="1"/>
    <cellStyle name="40% — akcent 5" xfId="33042" builtinId="47" hidden="1"/>
    <cellStyle name="40% — akcent 5" xfId="33082" builtinId="47" hidden="1"/>
    <cellStyle name="40% — akcent 5" xfId="33121" builtinId="47" hidden="1"/>
    <cellStyle name="40% — akcent 5" xfId="33161" builtinId="47" hidden="1"/>
    <cellStyle name="40% — akcent 5" xfId="33201" builtinId="47" hidden="1"/>
    <cellStyle name="40% — akcent 5" xfId="33241" builtinId="47" hidden="1"/>
    <cellStyle name="40% — akcent 5" xfId="33280" builtinId="47" hidden="1"/>
    <cellStyle name="40% — akcent 5" xfId="33319" builtinId="47" hidden="1"/>
    <cellStyle name="40% — akcent 5" xfId="32544" builtinId="47" hidden="1"/>
    <cellStyle name="40% — akcent 5" xfId="33352" builtinId="47" hidden="1"/>
    <cellStyle name="40% — akcent 5" xfId="33393" builtinId="47" hidden="1"/>
    <cellStyle name="40% — akcent 5" xfId="33432" builtinId="47" hidden="1"/>
    <cellStyle name="40% — akcent 5" xfId="33471" builtinId="47" hidden="1"/>
    <cellStyle name="40% — akcent 5" xfId="33510" builtinId="47" hidden="1"/>
    <cellStyle name="40% — akcent 5" xfId="33550" builtinId="47" hidden="1"/>
    <cellStyle name="40% — akcent 5" xfId="33589" builtinId="47" hidden="1"/>
    <cellStyle name="40% — akcent 5" xfId="33630" builtinId="47" hidden="1"/>
    <cellStyle name="40% — akcent 5" xfId="33669" builtinId="47" hidden="1"/>
    <cellStyle name="40% — akcent 5" xfId="33708" builtinId="47" hidden="1"/>
    <cellStyle name="40% — akcent 5" xfId="33747" builtinId="47" hidden="1"/>
    <cellStyle name="40% — akcent 5" xfId="33787" builtinId="47" hidden="1"/>
    <cellStyle name="40% — akcent 5" xfId="33827" builtinId="47" hidden="1"/>
    <cellStyle name="40% — akcent 5" xfId="33866" builtinId="47" hidden="1"/>
    <cellStyle name="40% — akcent 5" xfId="33906" builtinId="47" hidden="1"/>
    <cellStyle name="40% — akcent 5" xfId="33945" builtinId="47" hidden="1"/>
    <cellStyle name="40% — akcent 5" xfId="33985" builtinId="47" hidden="1"/>
    <cellStyle name="40% — akcent 5" xfId="34024" builtinId="47" hidden="1"/>
    <cellStyle name="40% — akcent 5" xfId="34063" builtinId="47" hidden="1"/>
    <cellStyle name="40% — akcent 5" xfId="32499" builtinId="47" hidden="1"/>
    <cellStyle name="40% — akcent 5" xfId="32533" builtinId="47" hidden="1"/>
    <cellStyle name="40% — akcent 5" xfId="34109" builtinId="47" hidden="1"/>
    <cellStyle name="40% — akcent 5" xfId="34148" builtinId="47" hidden="1"/>
    <cellStyle name="40% — akcent 5" xfId="34187" builtinId="47" hidden="1"/>
    <cellStyle name="40% — akcent 5" xfId="34226" builtinId="47" hidden="1"/>
    <cellStyle name="40% — akcent 5" xfId="34266" builtinId="47" hidden="1"/>
    <cellStyle name="40% — akcent 5" xfId="34305" builtinId="47" hidden="1"/>
    <cellStyle name="40% — akcent 5" xfId="34346" builtinId="47" hidden="1"/>
    <cellStyle name="40% — akcent 5" xfId="34385" builtinId="47" hidden="1"/>
    <cellStyle name="40% — akcent 5" xfId="34424" builtinId="47" hidden="1"/>
    <cellStyle name="40% — akcent 5" xfId="34463" builtinId="47" hidden="1"/>
    <cellStyle name="40% — akcent 5" xfId="34503" builtinId="47" hidden="1"/>
    <cellStyle name="40% — akcent 5" xfId="34543" builtinId="47" hidden="1"/>
    <cellStyle name="40% — akcent 5" xfId="34582" builtinId="47" hidden="1"/>
    <cellStyle name="40% — akcent 5" xfId="34622" builtinId="47" hidden="1"/>
    <cellStyle name="40% — akcent 5" xfId="34661" builtinId="47" hidden="1"/>
    <cellStyle name="40% — akcent 5" xfId="34701" builtinId="47" hidden="1"/>
    <cellStyle name="40% — akcent 5" xfId="34740" builtinId="47" hidden="1"/>
    <cellStyle name="40% — akcent 5" xfId="34779" builtinId="47" hidden="1"/>
    <cellStyle name="40% — akcent 5" xfId="29912" builtinId="47" hidden="1"/>
    <cellStyle name="40% — akcent 5" xfId="34820" builtinId="47" hidden="1"/>
    <cellStyle name="40% — akcent 5" xfId="34861" builtinId="47" hidden="1"/>
    <cellStyle name="40% — akcent 5" xfId="34900" builtinId="47" hidden="1"/>
    <cellStyle name="40% — akcent 5" xfId="34939" builtinId="47" hidden="1"/>
    <cellStyle name="40% — akcent 5" xfId="34978" builtinId="47" hidden="1"/>
    <cellStyle name="40% — akcent 5" xfId="35018" builtinId="47" hidden="1"/>
    <cellStyle name="40% — akcent 5" xfId="35057" builtinId="47" hidden="1"/>
    <cellStyle name="40% — akcent 5" xfId="35098" builtinId="47" hidden="1"/>
    <cellStyle name="40% — akcent 5" xfId="35137" builtinId="47" hidden="1"/>
    <cellStyle name="40% — akcent 5" xfId="35176" builtinId="47" hidden="1"/>
    <cellStyle name="40% — akcent 5" xfId="35215" builtinId="47" hidden="1"/>
    <cellStyle name="40% — akcent 5" xfId="35255" builtinId="47" hidden="1"/>
    <cellStyle name="40% — akcent 5" xfId="35295" builtinId="47" hidden="1"/>
    <cellStyle name="40% — akcent 5" xfId="35334" builtinId="47" hidden="1"/>
    <cellStyle name="40% — akcent 5" xfId="35374" builtinId="47" hidden="1"/>
    <cellStyle name="40% — akcent 5" xfId="35413" builtinId="47" hidden="1"/>
    <cellStyle name="40% — akcent 5" xfId="35453" builtinId="47" hidden="1"/>
    <cellStyle name="40% — akcent 5" xfId="35492" builtinId="47" hidden="1"/>
    <cellStyle name="40% — akcent 5" xfId="35531" builtinId="47" hidden="1"/>
    <cellStyle name="40% — akcent 5" xfId="35570" builtinId="47" hidden="1"/>
    <cellStyle name="40% — akcent 5" xfId="35729" builtinId="47" hidden="1"/>
    <cellStyle name="40% — akcent 5" xfId="35770" builtinId="47" hidden="1"/>
    <cellStyle name="40% — akcent 5" xfId="35809" builtinId="47" hidden="1"/>
    <cellStyle name="40% — akcent 5" xfId="35848" builtinId="47" hidden="1"/>
    <cellStyle name="40% — akcent 5" xfId="35887" builtinId="47" hidden="1"/>
    <cellStyle name="40% — akcent 5" xfId="35927" builtinId="47" hidden="1"/>
    <cellStyle name="40% — akcent 5" xfId="35966" builtinId="47" hidden="1"/>
    <cellStyle name="40% — akcent 5" xfId="36007" builtinId="47" hidden="1"/>
    <cellStyle name="40% — akcent 5" xfId="36046" builtinId="47" hidden="1"/>
    <cellStyle name="40% — akcent 5" xfId="36085" builtinId="47" hidden="1"/>
    <cellStyle name="40% — akcent 5" xfId="36124" builtinId="47" hidden="1"/>
    <cellStyle name="40% — akcent 5" xfId="36164" builtinId="47" hidden="1"/>
    <cellStyle name="40% — akcent 5" xfId="36204" builtinId="47" hidden="1"/>
    <cellStyle name="40% — akcent 5" xfId="36243" builtinId="47" hidden="1"/>
    <cellStyle name="40% — akcent 5" xfId="36283" builtinId="47" hidden="1"/>
    <cellStyle name="40% — akcent 5" xfId="36323" builtinId="47" hidden="1"/>
    <cellStyle name="40% — akcent 5" xfId="36363" builtinId="47" hidden="1"/>
    <cellStyle name="40% — akcent 5" xfId="36402" builtinId="47" hidden="1"/>
    <cellStyle name="40% — akcent 5" xfId="36441" builtinId="47" hidden="1"/>
    <cellStyle name="40% — akcent 5" xfId="35666" builtinId="47" hidden="1"/>
    <cellStyle name="40% — akcent 5" xfId="36474" builtinId="47" hidden="1"/>
    <cellStyle name="40% — akcent 5" xfId="36515" builtinId="47" hidden="1"/>
    <cellStyle name="40% — akcent 5" xfId="36554" builtinId="47" hidden="1"/>
    <cellStyle name="40% — akcent 5" xfId="36593" builtinId="47" hidden="1"/>
    <cellStyle name="40% — akcent 5" xfId="36632" builtinId="47" hidden="1"/>
    <cellStyle name="40% — akcent 5" xfId="36672" builtinId="47" hidden="1"/>
    <cellStyle name="40% — akcent 5" xfId="36711" builtinId="47" hidden="1"/>
    <cellStyle name="40% — akcent 5" xfId="36752" builtinId="47" hidden="1"/>
    <cellStyle name="40% — akcent 5" xfId="36791" builtinId="47" hidden="1"/>
    <cellStyle name="40% — akcent 5" xfId="36830" builtinId="47" hidden="1"/>
    <cellStyle name="40% — akcent 5" xfId="36869" builtinId="47" hidden="1"/>
    <cellStyle name="40% — akcent 5" xfId="36909" builtinId="47" hidden="1"/>
    <cellStyle name="40% — akcent 5" xfId="36949" builtinId="47" hidden="1"/>
    <cellStyle name="40% — akcent 5" xfId="36988" builtinId="47" hidden="1"/>
    <cellStyle name="40% — akcent 5" xfId="37028" builtinId="47" hidden="1"/>
    <cellStyle name="40% — akcent 5" xfId="37067" builtinId="47" hidden="1"/>
    <cellStyle name="40% — akcent 5" xfId="37107" builtinId="47" hidden="1"/>
    <cellStyle name="40% — akcent 5" xfId="37146" builtinId="47" hidden="1"/>
    <cellStyle name="40% — akcent 5" xfId="37185" builtinId="47" hidden="1"/>
    <cellStyle name="40% — akcent 5" xfId="35621" builtinId="47" hidden="1"/>
    <cellStyle name="40% — akcent 5" xfId="35655" builtinId="47" hidden="1"/>
    <cellStyle name="40% — akcent 5" xfId="37231" builtinId="47" hidden="1"/>
    <cellStyle name="40% — akcent 5" xfId="37270" builtinId="47" hidden="1"/>
    <cellStyle name="40% — akcent 5" xfId="37309" builtinId="47" hidden="1"/>
    <cellStyle name="40% — akcent 5" xfId="37348" builtinId="47" hidden="1"/>
    <cellStyle name="40% — akcent 5" xfId="37388" builtinId="47" hidden="1"/>
    <cellStyle name="40% — akcent 5" xfId="37427" builtinId="47" hidden="1"/>
    <cellStyle name="40% — akcent 5" xfId="37468" builtinId="47" hidden="1"/>
    <cellStyle name="40% — akcent 5" xfId="37507" builtinId="47" hidden="1"/>
    <cellStyle name="40% — akcent 5" xfId="37546" builtinId="47" hidden="1"/>
    <cellStyle name="40% — akcent 5" xfId="37585" builtinId="47" hidden="1"/>
    <cellStyle name="40% — akcent 5" xfId="37625" builtinId="47" hidden="1"/>
    <cellStyle name="40% — akcent 5" xfId="37665" builtinId="47" hidden="1"/>
    <cellStyle name="40% — akcent 5" xfId="37704" builtinId="47" hidden="1"/>
    <cellStyle name="40% — akcent 5" xfId="37744" builtinId="47" hidden="1"/>
    <cellStyle name="40% — akcent 5" xfId="37783" builtinId="47" hidden="1"/>
    <cellStyle name="40% — akcent 5" xfId="37823" builtinId="47" hidden="1"/>
    <cellStyle name="40% — akcent 5" xfId="37862" builtinId="47" hidden="1"/>
    <cellStyle name="40% — akcent 5" xfId="37901" builtinId="47" hidden="1"/>
    <cellStyle name="40% — akcent 5" xfId="37940" builtinId="47" hidden="1"/>
    <cellStyle name="40% — akcent 5" xfId="37980" builtinId="47" hidden="1"/>
    <cellStyle name="40% — akcent 5" xfId="38021" builtinId="47" hidden="1"/>
    <cellStyle name="40% — akcent 5" xfId="38060" builtinId="47" hidden="1"/>
    <cellStyle name="40% — akcent 5" xfId="38099" builtinId="47" hidden="1"/>
    <cellStyle name="40% — akcent 5" xfId="38138" builtinId="47" hidden="1"/>
    <cellStyle name="40% — akcent 5" xfId="38178" builtinId="47" hidden="1"/>
    <cellStyle name="40% — akcent 5" xfId="38217" builtinId="47" hidden="1"/>
    <cellStyle name="40% — akcent 5" xfId="38258" builtinId="47" hidden="1"/>
    <cellStyle name="40% — akcent 5" xfId="38297" builtinId="47" hidden="1"/>
    <cellStyle name="40% — akcent 5" xfId="38336" builtinId="47" hidden="1"/>
    <cellStyle name="40% — akcent 5" xfId="38375" builtinId="47" hidden="1"/>
    <cellStyle name="40% — akcent 5" xfId="38415" builtinId="47" hidden="1"/>
    <cellStyle name="40% — akcent 5" xfId="38455" builtinId="47" hidden="1"/>
    <cellStyle name="40% — akcent 5" xfId="38494" builtinId="47" hidden="1"/>
    <cellStyle name="40% — akcent 5" xfId="38534" builtinId="47" hidden="1"/>
    <cellStyle name="40% — akcent 5" xfId="38573" builtinId="47" hidden="1"/>
    <cellStyle name="40% — akcent 5" xfId="38613" builtinId="47" hidden="1"/>
    <cellStyle name="40% — akcent 5" xfId="38652" builtinId="47" hidden="1"/>
    <cellStyle name="40% — akcent 5" xfId="38691" builtinId="47" hidden="1"/>
    <cellStyle name="40% — akcent 5" xfId="38730" builtinId="47" hidden="1"/>
    <cellStyle name="40% — akcent 5" xfId="38889" builtinId="47" hidden="1"/>
    <cellStyle name="40% — akcent 5" xfId="38930" builtinId="47" hidden="1"/>
    <cellStyle name="40% — akcent 5" xfId="38969" builtinId="47" hidden="1"/>
    <cellStyle name="40% — akcent 5" xfId="39008" builtinId="47" hidden="1"/>
    <cellStyle name="40% — akcent 5" xfId="39047" builtinId="47" hidden="1"/>
    <cellStyle name="40% — akcent 5" xfId="39087" builtinId="47" hidden="1"/>
    <cellStyle name="40% — akcent 5" xfId="39126" builtinId="47" hidden="1"/>
    <cellStyle name="40% — akcent 5" xfId="39167" builtinId="47" hidden="1"/>
    <cellStyle name="40% — akcent 5" xfId="39206" builtinId="47" hidden="1"/>
    <cellStyle name="40% — akcent 5" xfId="39245" builtinId="47" hidden="1"/>
    <cellStyle name="40% — akcent 5" xfId="39284" builtinId="47" hidden="1"/>
    <cellStyle name="40% — akcent 5" xfId="39324" builtinId="47" hidden="1"/>
    <cellStyle name="40% — akcent 5" xfId="39364" builtinId="47" hidden="1"/>
    <cellStyle name="40% — akcent 5" xfId="39403" builtinId="47" hidden="1"/>
    <cellStyle name="40% — akcent 5" xfId="39443" builtinId="47" hidden="1"/>
    <cellStyle name="40% — akcent 5" xfId="39483" builtinId="47" hidden="1"/>
    <cellStyle name="40% — akcent 5" xfId="39523" builtinId="47" hidden="1"/>
    <cellStyle name="40% — akcent 5" xfId="39562" builtinId="47" hidden="1"/>
    <cellStyle name="40% — akcent 5" xfId="39601" builtinId="47" hidden="1"/>
    <cellStyle name="40% — akcent 5" xfId="38826" builtinId="47" hidden="1"/>
    <cellStyle name="40% — akcent 5" xfId="39634" builtinId="47" hidden="1"/>
    <cellStyle name="40% — akcent 5" xfId="39675" builtinId="47" hidden="1"/>
    <cellStyle name="40% — akcent 5" xfId="39714" builtinId="47" hidden="1"/>
    <cellStyle name="40% — akcent 5" xfId="39753" builtinId="47" hidden="1"/>
    <cellStyle name="40% — akcent 5" xfId="39792" builtinId="47" hidden="1"/>
    <cellStyle name="40% — akcent 5" xfId="39832" builtinId="47" hidden="1"/>
    <cellStyle name="40% — akcent 5" xfId="39871" builtinId="47" hidden="1"/>
    <cellStyle name="40% — akcent 5" xfId="39912" builtinId="47" hidden="1"/>
    <cellStyle name="40% — akcent 5" xfId="39951" builtinId="47" hidden="1"/>
    <cellStyle name="40% — akcent 5" xfId="39990" builtinId="47" hidden="1"/>
    <cellStyle name="40% — akcent 5" xfId="40029" builtinId="47" hidden="1"/>
    <cellStyle name="40% — akcent 5" xfId="40069" builtinId="47" hidden="1"/>
    <cellStyle name="40% — akcent 5" xfId="40109" builtinId="47" hidden="1"/>
    <cellStyle name="40% — akcent 5" xfId="40148" builtinId="47" hidden="1"/>
    <cellStyle name="40% — akcent 5" xfId="40188" builtinId="47" hidden="1"/>
    <cellStyle name="40% — akcent 5" xfId="40227" builtinId="47" hidden="1"/>
    <cellStyle name="40% — akcent 5" xfId="40267" builtinId="47" hidden="1"/>
    <cellStyle name="40% — akcent 5" xfId="40306" builtinId="47" hidden="1"/>
    <cellStyle name="40% — akcent 5" xfId="40345" builtinId="47" hidden="1"/>
    <cellStyle name="40% — akcent 5" xfId="38781" builtinId="47" hidden="1"/>
    <cellStyle name="40% — akcent 5" xfId="38815" builtinId="47" hidden="1"/>
    <cellStyle name="40% — akcent 5" xfId="40391" builtinId="47" hidden="1"/>
    <cellStyle name="40% — akcent 5" xfId="40430" builtinId="47" hidden="1"/>
    <cellStyle name="40% — akcent 5" xfId="40469" builtinId="47" hidden="1"/>
    <cellStyle name="40% — akcent 5" xfId="40508" builtinId="47" hidden="1"/>
    <cellStyle name="40% — akcent 5" xfId="40548" builtinId="47" hidden="1"/>
    <cellStyle name="40% — akcent 5" xfId="40587" builtinId="47" hidden="1"/>
    <cellStyle name="40% — akcent 5" xfId="40628" builtinId="47" hidden="1"/>
    <cellStyle name="40% — akcent 5" xfId="40667" builtinId="47" hidden="1"/>
    <cellStyle name="40% — akcent 5" xfId="40706" builtinId="47" hidden="1"/>
    <cellStyle name="40% — akcent 5" xfId="40745" builtinId="47" hidden="1"/>
    <cellStyle name="40% — akcent 5" xfId="40785" builtinId="47" hidden="1"/>
    <cellStyle name="40% — akcent 5" xfId="40825" builtinId="47" hidden="1"/>
    <cellStyle name="40% — akcent 5" xfId="40864" builtinId="47" hidden="1"/>
    <cellStyle name="40% — akcent 5" xfId="40904" builtinId="47" hidden="1"/>
    <cellStyle name="40% — akcent 5" xfId="40943" builtinId="47" hidden="1"/>
    <cellStyle name="40% — akcent 5" xfId="40983" builtinId="47" hidden="1"/>
    <cellStyle name="40% — akcent 5" xfId="41022" builtinId="47" hidden="1"/>
    <cellStyle name="40% — akcent 5" xfId="41061" builtinId="47" hidden="1"/>
    <cellStyle name="40% — akcent 5" xfId="41121" builtinId="47" hidden="1"/>
    <cellStyle name="40% — akcent 5" xfId="41179" builtinId="47" hidden="1"/>
    <cellStyle name="40% — akcent 5" xfId="41220" builtinId="47" hidden="1"/>
    <cellStyle name="40% — akcent 5" xfId="41259" builtinId="47" hidden="1"/>
    <cellStyle name="40% — akcent 5" xfId="41298" builtinId="47" hidden="1"/>
    <cellStyle name="40% — akcent 5" xfId="41337" builtinId="47" hidden="1"/>
    <cellStyle name="40% — akcent 5" xfId="41377" builtinId="47" hidden="1"/>
    <cellStyle name="40% — akcent 5" xfId="41416" builtinId="47" hidden="1"/>
    <cellStyle name="40% — akcent 5" xfId="41457" builtinId="47" hidden="1"/>
    <cellStyle name="40% — akcent 5" xfId="41496" builtinId="47" hidden="1"/>
    <cellStyle name="40% — akcent 5" xfId="41535" builtinId="47" hidden="1"/>
    <cellStyle name="40% — akcent 5" xfId="41574" builtinId="47" hidden="1"/>
    <cellStyle name="40% — akcent 5" xfId="41614" builtinId="47" hidden="1"/>
    <cellStyle name="40% — akcent 5" xfId="41654" builtinId="47" hidden="1"/>
    <cellStyle name="40% — akcent 5" xfId="41693" builtinId="47" hidden="1"/>
    <cellStyle name="40% — akcent 5" xfId="41733" builtinId="47" hidden="1"/>
    <cellStyle name="40% — akcent 5" xfId="41772" builtinId="47" hidden="1"/>
    <cellStyle name="40% — akcent 5" xfId="41812" builtinId="47" hidden="1"/>
    <cellStyle name="40% — akcent 5" xfId="41851" builtinId="47" hidden="1"/>
    <cellStyle name="40% — akcent 5" xfId="41890" builtinId="47" hidden="1"/>
    <cellStyle name="40% — akcent 5" xfId="41070" builtinId="47" hidden="1"/>
    <cellStyle name="40% — akcent 5" xfId="41930" builtinId="47" hidden="1"/>
    <cellStyle name="40% — akcent 5" xfId="41971" builtinId="47" hidden="1"/>
    <cellStyle name="40% — akcent 5" xfId="42010" builtinId="47" hidden="1"/>
    <cellStyle name="40% — akcent 5" xfId="42049" builtinId="47" hidden="1"/>
    <cellStyle name="40% — akcent 5" xfId="42088" builtinId="47" hidden="1"/>
    <cellStyle name="40% — akcent 5" xfId="42128" builtinId="47" hidden="1"/>
    <cellStyle name="40% — akcent 5" xfId="42167" builtinId="47" hidden="1"/>
    <cellStyle name="40% — akcent 5" xfId="42208" builtinId="47" hidden="1"/>
    <cellStyle name="40% — akcent 5" xfId="42247" builtinId="47" hidden="1"/>
    <cellStyle name="40% — akcent 5" xfId="42286" builtinId="47" hidden="1"/>
    <cellStyle name="40% — akcent 5" xfId="42325" builtinId="47" hidden="1"/>
    <cellStyle name="40% — akcent 5" xfId="42365" builtinId="47" hidden="1"/>
    <cellStyle name="40% — akcent 5" xfId="42405" builtinId="47" hidden="1"/>
    <cellStyle name="40% — akcent 5" xfId="42444" builtinId="47" hidden="1"/>
    <cellStyle name="40% — akcent 5" xfId="42484" builtinId="47" hidden="1"/>
    <cellStyle name="40% — akcent 5" xfId="42523" builtinId="47" hidden="1"/>
    <cellStyle name="40% — akcent 5" xfId="42563" builtinId="47" hidden="1"/>
    <cellStyle name="40% — akcent 5" xfId="42602" builtinId="47" hidden="1"/>
    <cellStyle name="40% — akcent 5" xfId="42641" builtinId="47" hidden="1"/>
    <cellStyle name="40% — akcent 5" xfId="42705" builtinId="47" hidden="1"/>
    <cellStyle name="40% — akcent 5" xfId="42759" builtinId="47" hidden="1"/>
    <cellStyle name="40% — akcent 5" xfId="42800" builtinId="47" hidden="1"/>
    <cellStyle name="40% — akcent 5" xfId="42839" builtinId="47" hidden="1"/>
    <cellStyle name="40% — akcent 5" xfId="42878" builtinId="47" hidden="1"/>
    <cellStyle name="40% — akcent 5" xfId="42917" builtinId="47" hidden="1"/>
    <cellStyle name="40% — akcent 5" xfId="42957" builtinId="47" hidden="1"/>
    <cellStyle name="40% — akcent 5" xfId="42996" builtinId="47" hidden="1"/>
    <cellStyle name="40% — akcent 5" xfId="43037" builtinId="47" hidden="1"/>
    <cellStyle name="40% — akcent 5" xfId="43076" builtinId="47" hidden="1"/>
    <cellStyle name="40% — akcent 5" xfId="43115" builtinId="47" hidden="1"/>
    <cellStyle name="40% — akcent 5" xfId="43154" builtinId="47" hidden="1"/>
    <cellStyle name="40% — akcent 5" xfId="43194" builtinId="47" hidden="1"/>
    <cellStyle name="40% — akcent 5" xfId="43234" builtinId="47" hidden="1"/>
    <cellStyle name="40% — akcent 5" xfId="43273" builtinId="47" hidden="1"/>
    <cellStyle name="40% — akcent 5" xfId="43313" builtinId="47" hidden="1"/>
    <cellStyle name="40% — akcent 5" xfId="43352" builtinId="47" hidden="1"/>
    <cellStyle name="40% — akcent 5" xfId="43392" builtinId="47" hidden="1"/>
    <cellStyle name="40% — akcent 5" xfId="43431" builtinId="47" hidden="1"/>
    <cellStyle name="40% — akcent 5" xfId="43470" builtinId="47" hidden="1"/>
    <cellStyle name="40% — akcent 5" xfId="42649" builtinId="47" hidden="1"/>
    <cellStyle name="40% — akcent 5" xfId="43510" builtinId="47" hidden="1"/>
    <cellStyle name="40% — akcent 5" xfId="43551" builtinId="47" hidden="1"/>
    <cellStyle name="40% — akcent 5" xfId="43590" builtinId="47" hidden="1"/>
    <cellStyle name="40% — akcent 5" xfId="43629" builtinId="47" hidden="1"/>
    <cellStyle name="40% — akcent 5" xfId="43668" builtinId="47" hidden="1"/>
    <cellStyle name="40% — akcent 5" xfId="43708" builtinId="47" hidden="1"/>
    <cellStyle name="40% — akcent 5" xfId="43747" builtinId="47" hidden="1"/>
    <cellStyle name="40% — akcent 5" xfId="43788" builtinId="47" hidden="1"/>
    <cellStyle name="40% — akcent 5" xfId="43827" builtinId="47" hidden="1"/>
    <cellStyle name="40% — akcent 5" xfId="43866" builtinId="47" hidden="1"/>
    <cellStyle name="40% — akcent 5" xfId="43905" builtinId="47" hidden="1"/>
    <cellStyle name="40% — akcent 5" xfId="43945" builtinId="47" hidden="1"/>
    <cellStyle name="40% — akcent 5" xfId="43985" builtinId="47" hidden="1"/>
    <cellStyle name="40% — akcent 5" xfId="44024" builtinId="47" hidden="1"/>
    <cellStyle name="40% — akcent 5" xfId="44064" builtinId="47" hidden="1"/>
    <cellStyle name="40% — akcent 5" xfId="44103" builtinId="47" hidden="1"/>
    <cellStyle name="40% — akcent 5" xfId="44143" builtinId="47" hidden="1"/>
    <cellStyle name="40% — akcent 5" xfId="44182" builtinId="47" hidden="1"/>
    <cellStyle name="40% — akcent 5" xfId="44221" builtinId="47" hidden="1"/>
    <cellStyle name="40% — akcent 5" xfId="44285" builtinId="47" hidden="1"/>
    <cellStyle name="40% — akcent 5" xfId="44339" builtinId="47" hidden="1"/>
    <cellStyle name="40% — akcent 5" xfId="44380" builtinId="47" hidden="1"/>
    <cellStyle name="40% — akcent 5" xfId="44419" builtinId="47" hidden="1"/>
    <cellStyle name="40% — akcent 5" xfId="44458" builtinId="47" hidden="1"/>
    <cellStyle name="40% — akcent 5" xfId="44497" builtinId="47" hidden="1"/>
    <cellStyle name="40% — akcent 5" xfId="44537" builtinId="47" hidden="1"/>
    <cellStyle name="40% — akcent 5" xfId="44576" builtinId="47" hidden="1"/>
    <cellStyle name="40% — akcent 5" xfId="44617" builtinId="47" hidden="1"/>
    <cellStyle name="40% — akcent 5" xfId="44656" builtinId="47" hidden="1"/>
    <cellStyle name="40% — akcent 5" xfId="44695" builtinId="47" hidden="1"/>
    <cellStyle name="40% — akcent 5" xfId="44734" builtinId="47" hidden="1"/>
    <cellStyle name="40% — akcent 5" xfId="44774" builtinId="47" hidden="1"/>
    <cellStyle name="40% — akcent 5" xfId="44814" builtinId="47" hidden="1"/>
    <cellStyle name="40% — akcent 5" xfId="44853" builtinId="47" hidden="1"/>
    <cellStyle name="40% — akcent 5" xfId="44893" builtinId="47" hidden="1"/>
    <cellStyle name="40% — akcent 5" xfId="44932" builtinId="47" hidden="1"/>
    <cellStyle name="40% — akcent 5" xfId="44972" builtinId="47" hidden="1"/>
    <cellStyle name="40% — akcent 5" xfId="45011" builtinId="47" hidden="1"/>
    <cellStyle name="40% — akcent 5" xfId="45050" builtinId="47" hidden="1"/>
    <cellStyle name="40% — akcent 5" xfId="44229" builtinId="47" hidden="1"/>
    <cellStyle name="40% — akcent 5" xfId="45090" builtinId="47" hidden="1"/>
    <cellStyle name="40% — akcent 5" xfId="45131" builtinId="47" hidden="1"/>
    <cellStyle name="40% — akcent 5" xfId="45170" builtinId="47" hidden="1"/>
    <cellStyle name="40% — akcent 5" xfId="45209" builtinId="47" hidden="1"/>
    <cellStyle name="40% — akcent 5" xfId="45248" builtinId="47" hidden="1"/>
    <cellStyle name="40% — akcent 5" xfId="45288" builtinId="47" hidden="1"/>
    <cellStyle name="40% — akcent 5" xfId="45327" builtinId="47" hidden="1"/>
    <cellStyle name="40% — akcent 5" xfId="45368" builtinId="47" hidden="1"/>
    <cellStyle name="40% — akcent 5" xfId="45407" builtinId="47" hidden="1"/>
    <cellStyle name="40% — akcent 5" xfId="45446" builtinId="47" hidden="1"/>
    <cellStyle name="40% — akcent 5" xfId="45485" builtinId="47" hidden="1"/>
    <cellStyle name="40% — akcent 5" xfId="45525" builtinId="47" hidden="1"/>
    <cellStyle name="40% — akcent 5" xfId="45565" builtinId="47" hidden="1"/>
    <cellStyle name="40% — akcent 5" xfId="45604" builtinId="47" hidden="1"/>
    <cellStyle name="40% — akcent 5" xfId="45644" builtinId="47" hidden="1"/>
    <cellStyle name="40% — akcent 5" xfId="45683" builtinId="47" hidden="1"/>
    <cellStyle name="40% — akcent 5" xfId="45723" builtinId="47" hidden="1"/>
    <cellStyle name="40% — akcent 5" xfId="45762" builtinId="47" hidden="1"/>
    <cellStyle name="40% — akcent 5" xfId="45801" builtinId="47" hidden="1"/>
    <cellStyle name="40% — akcent 6" xfId="105" builtinId="51" hidden="1"/>
    <cellStyle name="40% — akcent 6" xfId="144" builtinId="51" hidden="1"/>
    <cellStyle name="40% — akcent 6" xfId="183" builtinId="51" hidden="1"/>
    <cellStyle name="40% — akcent 6" xfId="222" builtinId="51" hidden="1"/>
    <cellStyle name="40% — akcent 6" xfId="262" builtinId="51" hidden="1"/>
    <cellStyle name="40% — akcent 6" xfId="301" builtinId="51" hidden="1"/>
    <cellStyle name="40% — akcent 6" xfId="342" builtinId="51" hidden="1"/>
    <cellStyle name="40% — akcent 6" xfId="381" builtinId="51" hidden="1"/>
    <cellStyle name="40% — akcent 6" xfId="420" builtinId="51" hidden="1"/>
    <cellStyle name="40% — akcent 6" xfId="459" builtinId="51" hidden="1"/>
    <cellStyle name="40% — akcent 6" xfId="499" builtinId="51" hidden="1"/>
    <cellStyle name="40% — akcent 6" xfId="539" builtinId="51" hidden="1"/>
    <cellStyle name="40% — akcent 6" xfId="578" builtinId="51" hidden="1"/>
    <cellStyle name="40% — akcent 6" xfId="618" builtinId="51" hidden="1"/>
    <cellStyle name="40% — akcent 6" xfId="657" builtinId="51" hidden="1"/>
    <cellStyle name="40% — akcent 6" xfId="697" builtinId="51" hidden="1"/>
    <cellStyle name="40% — akcent 6" xfId="736" builtinId="51" hidden="1"/>
    <cellStyle name="40% — akcent 6" xfId="775" builtinId="51" hidden="1"/>
    <cellStyle name="40% — akcent 6" xfId="814" builtinId="51" hidden="1"/>
    <cellStyle name="40% — akcent 6" xfId="973" builtinId="51" hidden="1"/>
    <cellStyle name="40% — akcent 6" xfId="1014" builtinId="51" hidden="1"/>
    <cellStyle name="40% — akcent 6" xfId="1053" builtinId="51" hidden="1"/>
    <cellStyle name="40% — akcent 6" xfId="1092" builtinId="51" hidden="1"/>
    <cellStyle name="40% — akcent 6" xfId="1131" builtinId="51" hidden="1"/>
    <cellStyle name="40% — akcent 6" xfId="1171" builtinId="51" hidden="1"/>
    <cellStyle name="40% — akcent 6" xfId="1210" builtinId="51" hidden="1"/>
    <cellStyle name="40% — akcent 6" xfId="1251" builtinId="51" hidden="1"/>
    <cellStyle name="40% — akcent 6" xfId="1290" builtinId="51" hidden="1"/>
    <cellStyle name="40% — akcent 6" xfId="1329" builtinId="51" hidden="1"/>
    <cellStyle name="40% — akcent 6" xfId="1368" builtinId="51" hidden="1"/>
    <cellStyle name="40% — akcent 6" xfId="1408" builtinId="51" hidden="1"/>
    <cellStyle name="40% — akcent 6" xfId="1448" builtinId="51" hidden="1"/>
    <cellStyle name="40% — akcent 6" xfId="1487" builtinId="51" hidden="1"/>
    <cellStyle name="40% — akcent 6" xfId="1527" builtinId="51" hidden="1"/>
    <cellStyle name="40% — akcent 6" xfId="1567" builtinId="51" hidden="1"/>
    <cellStyle name="40% — akcent 6" xfId="1607" builtinId="51" hidden="1"/>
    <cellStyle name="40% — akcent 6" xfId="1646" builtinId="51" hidden="1"/>
    <cellStyle name="40% — akcent 6" xfId="1685" builtinId="51" hidden="1"/>
    <cellStyle name="40% — akcent 6" xfId="902" builtinId="51" hidden="1"/>
    <cellStyle name="40% — akcent 6" xfId="1718" builtinId="51" hidden="1"/>
    <cellStyle name="40% — akcent 6" xfId="1759" builtinId="51" hidden="1"/>
    <cellStyle name="40% — akcent 6" xfId="1798" builtinId="51" hidden="1"/>
    <cellStyle name="40% — akcent 6" xfId="1837" builtinId="51" hidden="1"/>
    <cellStyle name="40% — akcent 6" xfId="1876" builtinId="51" hidden="1"/>
    <cellStyle name="40% — akcent 6" xfId="1916" builtinId="51" hidden="1"/>
    <cellStyle name="40% — akcent 6" xfId="1955" builtinId="51" hidden="1"/>
    <cellStyle name="40% — akcent 6" xfId="1996" builtinId="51" hidden="1"/>
    <cellStyle name="40% — akcent 6" xfId="2035" builtinId="51" hidden="1"/>
    <cellStyle name="40% — akcent 6" xfId="2074" builtinId="51" hidden="1"/>
    <cellStyle name="40% — akcent 6" xfId="2113" builtinId="51" hidden="1"/>
    <cellStyle name="40% — akcent 6" xfId="2153" builtinId="51" hidden="1"/>
    <cellStyle name="40% — akcent 6" xfId="2193" builtinId="51" hidden="1"/>
    <cellStyle name="40% — akcent 6" xfId="2232" builtinId="51" hidden="1"/>
    <cellStyle name="40% — akcent 6" xfId="2272" builtinId="51" hidden="1"/>
    <cellStyle name="40% — akcent 6" xfId="2311" builtinId="51" hidden="1"/>
    <cellStyle name="40% — akcent 6" xfId="2351" builtinId="51" hidden="1"/>
    <cellStyle name="40% — akcent 6" xfId="2390" builtinId="51" hidden="1"/>
    <cellStyle name="40% — akcent 6" xfId="2429" builtinId="51" hidden="1"/>
    <cellStyle name="40% — akcent 6" xfId="865" builtinId="51" hidden="1"/>
    <cellStyle name="40% — akcent 6" xfId="899" builtinId="51" hidden="1"/>
    <cellStyle name="40% — akcent 6" xfId="2475" builtinId="51" hidden="1"/>
    <cellStyle name="40% — akcent 6" xfId="2514" builtinId="51" hidden="1"/>
    <cellStyle name="40% — akcent 6" xfId="2553" builtinId="51" hidden="1"/>
    <cellStyle name="40% — akcent 6" xfId="2592" builtinId="51" hidden="1"/>
    <cellStyle name="40% — akcent 6" xfId="2632" builtinId="51" hidden="1"/>
    <cellStyle name="40% — akcent 6" xfId="2671" builtinId="51" hidden="1"/>
    <cellStyle name="40% — akcent 6" xfId="2712" builtinId="51" hidden="1"/>
    <cellStyle name="40% — akcent 6" xfId="2751" builtinId="51" hidden="1"/>
    <cellStyle name="40% — akcent 6" xfId="2790" builtinId="51" hidden="1"/>
    <cellStyle name="40% — akcent 6" xfId="2829" builtinId="51" hidden="1"/>
    <cellStyle name="40% — akcent 6" xfId="2869" builtinId="51" hidden="1"/>
    <cellStyle name="40% — akcent 6" xfId="2909" builtinId="51" hidden="1"/>
    <cellStyle name="40% — akcent 6" xfId="2948" builtinId="51" hidden="1"/>
    <cellStyle name="40% — akcent 6" xfId="2988" builtinId="51" hidden="1"/>
    <cellStyle name="40% — akcent 6" xfId="3027" builtinId="51" hidden="1"/>
    <cellStyle name="40% — akcent 6" xfId="3067" builtinId="51" hidden="1"/>
    <cellStyle name="40% — akcent 6" xfId="3106" builtinId="51" hidden="1"/>
    <cellStyle name="40% — akcent 6" xfId="3145" builtinId="51" hidden="1"/>
    <cellStyle name="40% — akcent 6" xfId="3184" builtinId="51" hidden="1"/>
    <cellStyle name="40% — akcent 6" xfId="3377" builtinId="51" hidden="1"/>
    <cellStyle name="40% — akcent 6" xfId="3422" builtinId="51" hidden="1"/>
    <cellStyle name="40% — akcent 6" xfId="3461" builtinId="51" hidden="1"/>
    <cellStyle name="40% — akcent 6" xfId="3500" builtinId="51" hidden="1"/>
    <cellStyle name="40% — akcent 6" xfId="3539" builtinId="51" hidden="1"/>
    <cellStyle name="40% — akcent 6" xfId="3579" builtinId="51" hidden="1"/>
    <cellStyle name="40% — akcent 6" xfId="3618" builtinId="51" hidden="1"/>
    <cellStyle name="40% — akcent 6" xfId="3659" builtinId="51" hidden="1"/>
    <cellStyle name="40% — akcent 6" xfId="3698" builtinId="51" hidden="1"/>
    <cellStyle name="40% — akcent 6" xfId="3737" builtinId="51" hidden="1"/>
    <cellStyle name="40% — akcent 6" xfId="3776" builtinId="51" hidden="1"/>
    <cellStyle name="40% — akcent 6" xfId="3820" builtinId="51" hidden="1"/>
    <cellStyle name="40% — akcent 6" xfId="3860" builtinId="51" hidden="1"/>
    <cellStyle name="40% — akcent 6" xfId="3899" builtinId="51" hidden="1"/>
    <cellStyle name="40% — akcent 6" xfId="3939" builtinId="51" hidden="1"/>
    <cellStyle name="40% — akcent 6" xfId="3979" builtinId="51" hidden="1"/>
    <cellStyle name="40% — akcent 6" xfId="4019" builtinId="51" hidden="1"/>
    <cellStyle name="40% — akcent 6" xfId="4058" builtinId="51" hidden="1"/>
    <cellStyle name="40% — akcent 6" xfId="4097" builtinId="51" hidden="1"/>
    <cellStyle name="40% — akcent 6" xfId="4154" builtinId="51" hidden="1"/>
    <cellStyle name="40% — akcent 6" xfId="4313" builtinId="51" hidden="1"/>
    <cellStyle name="40% — akcent 6" xfId="4358" builtinId="51" hidden="1"/>
    <cellStyle name="40% — akcent 6" xfId="4397" builtinId="51" hidden="1"/>
    <cellStyle name="40% — akcent 6" xfId="4436" builtinId="51" hidden="1"/>
    <cellStyle name="40% — akcent 6" xfId="4475" builtinId="51" hidden="1"/>
    <cellStyle name="40% — akcent 6" xfId="4515" builtinId="51" hidden="1"/>
    <cellStyle name="40% — akcent 6" xfId="4554" builtinId="51" hidden="1"/>
    <cellStyle name="40% — akcent 6" xfId="4595" builtinId="51" hidden="1"/>
    <cellStyle name="40% — akcent 6" xfId="4634" builtinId="51" hidden="1"/>
    <cellStyle name="40% — akcent 6" xfId="4673" builtinId="51" hidden="1"/>
    <cellStyle name="40% — akcent 6" xfId="4712" builtinId="51" hidden="1"/>
    <cellStyle name="40% — akcent 6" xfId="4756" builtinId="51" hidden="1"/>
    <cellStyle name="40% — akcent 6" xfId="4796" builtinId="51" hidden="1"/>
    <cellStyle name="40% — akcent 6" xfId="4835" builtinId="51" hidden="1"/>
    <cellStyle name="40% — akcent 6" xfId="4875" builtinId="51" hidden="1"/>
    <cellStyle name="40% — akcent 6" xfId="4915" builtinId="51" hidden="1"/>
    <cellStyle name="40% — akcent 6" xfId="4955" builtinId="51" hidden="1"/>
    <cellStyle name="40% — akcent 6" xfId="4994" builtinId="51" hidden="1"/>
    <cellStyle name="40% — akcent 6" xfId="5033" builtinId="51" hidden="1"/>
    <cellStyle name="40% — akcent 6" xfId="4242" builtinId="51" hidden="1"/>
    <cellStyle name="40% — akcent 6" xfId="5066" builtinId="51" hidden="1"/>
    <cellStyle name="40% — akcent 6" xfId="5107" builtinId="51" hidden="1"/>
    <cellStyle name="40% — akcent 6" xfId="5146" builtinId="51" hidden="1"/>
    <cellStyle name="40% — akcent 6" xfId="5185" builtinId="51" hidden="1"/>
    <cellStyle name="40% — akcent 6" xfId="5224" builtinId="51" hidden="1"/>
    <cellStyle name="40% — akcent 6" xfId="5264" builtinId="51" hidden="1"/>
    <cellStyle name="40% — akcent 6" xfId="5303" builtinId="51" hidden="1"/>
    <cellStyle name="40% — akcent 6" xfId="5344" builtinId="51" hidden="1"/>
    <cellStyle name="40% — akcent 6" xfId="5383" builtinId="51" hidden="1"/>
    <cellStyle name="40% — akcent 6" xfId="5422" builtinId="51" hidden="1"/>
    <cellStyle name="40% — akcent 6" xfId="5461" builtinId="51" hidden="1"/>
    <cellStyle name="40% — akcent 6" xfId="5501" builtinId="51" hidden="1"/>
    <cellStyle name="40% — akcent 6" xfId="5541" builtinId="51" hidden="1"/>
    <cellStyle name="40% — akcent 6" xfId="5580" builtinId="51" hidden="1"/>
    <cellStyle name="40% — akcent 6" xfId="5620" builtinId="51" hidden="1"/>
    <cellStyle name="40% — akcent 6" xfId="5659" builtinId="51" hidden="1"/>
    <cellStyle name="40% — akcent 6" xfId="5699" builtinId="51" hidden="1"/>
    <cellStyle name="40% — akcent 6" xfId="5738" builtinId="51" hidden="1"/>
    <cellStyle name="40% — akcent 6" xfId="5777" builtinId="51" hidden="1"/>
    <cellStyle name="40% — akcent 6" xfId="4205" builtinId="51" hidden="1"/>
    <cellStyle name="40% — akcent 6" xfId="4239" builtinId="51" hidden="1"/>
    <cellStyle name="40% — akcent 6" xfId="5823" builtinId="51" hidden="1"/>
    <cellStyle name="40% — akcent 6" xfId="5862" builtinId="51" hidden="1"/>
    <cellStyle name="40% — akcent 6" xfId="5901" builtinId="51" hidden="1"/>
    <cellStyle name="40% — akcent 6" xfId="5940" builtinId="51" hidden="1"/>
    <cellStyle name="40% — akcent 6" xfId="5980" builtinId="51" hidden="1"/>
    <cellStyle name="40% — akcent 6" xfId="6019" builtinId="51" hidden="1"/>
    <cellStyle name="40% — akcent 6" xfId="6060" builtinId="51" hidden="1"/>
    <cellStyle name="40% — akcent 6" xfId="6099" builtinId="51" hidden="1"/>
    <cellStyle name="40% — akcent 6" xfId="6138" builtinId="51" hidden="1"/>
    <cellStyle name="40% — akcent 6" xfId="6177" builtinId="51" hidden="1"/>
    <cellStyle name="40% — akcent 6" xfId="6217" builtinId="51" hidden="1"/>
    <cellStyle name="40% — akcent 6" xfId="6257" builtinId="51" hidden="1"/>
    <cellStyle name="40% — akcent 6" xfId="6296" builtinId="51" hidden="1"/>
    <cellStyle name="40% — akcent 6" xfId="6336" builtinId="51" hidden="1"/>
    <cellStyle name="40% — akcent 6" xfId="6375" builtinId="51" hidden="1"/>
    <cellStyle name="40% — akcent 6" xfId="6415" builtinId="51" hidden="1"/>
    <cellStyle name="40% — akcent 6" xfId="6454" builtinId="51" hidden="1"/>
    <cellStyle name="40% — akcent 6" xfId="6493" builtinId="51" hidden="1"/>
    <cellStyle name="40% — akcent 6" xfId="3306" builtinId="51" hidden="1"/>
    <cellStyle name="40% — akcent 6" xfId="6506" builtinId="51" hidden="1"/>
    <cellStyle name="40% — akcent 6" xfId="6549" builtinId="51" hidden="1"/>
    <cellStyle name="40% — akcent 6" xfId="6588" builtinId="51" hidden="1"/>
    <cellStyle name="40% — akcent 6" xfId="6627" builtinId="51" hidden="1"/>
    <cellStyle name="40% — akcent 6" xfId="6666" builtinId="51" hidden="1"/>
    <cellStyle name="40% — akcent 6" xfId="6706" builtinId="51" hidden="1"/>
    <cellStyle name="40% — akcent 6" xfId="6745" builtinId="51" hidden="1"/>
    <cellStyle name="40% — akcent 6" xfId="6786" builtinId="51" hidden="1"/>
    <cellStyle name="40% — akcent 6" xfId="6825" builtinId="51" hidden="1"/>
    <cellStyle name="40% — akcent 6" xfId="6864" builtinId="51" hidden="1"/>
    <cellStyle name="40% — akcent 6" xfId="6903" builtinId="51" hidden="1"/>
    <cellStyle name="40% — akcent 6" xfId="6945" builtinId="51" hidden="1"/>
    <cellStyle name="40% — akcent 6" xfId="6985" builtinId="51" hidden="1"/>
    <cellStyle name="40% — akcent 6" xfId="7024" builtinId="51" hidden="1"/>
    <cellStyle name="40% — akcent 6" xfId="7064" builtinId="51" hidden="1"/>
    <cellStyle name="40% — akcent 6" xfId="7104" builtinId="51" hidden="1"/>
    <cellStyle name="40% — akcent 6" xfId="7144" builtinId="51" hidden="1"/>
    <cellStyle name="40% — akcent 6" xfId="7183" builtinId="51" hidden="1"/>
    <cellStyle name="40% — akcent 6" xfId="7222" builtinId="51" hidden="1"/>
    <cellStyle name="40% — akcent 6" xfId="7272" builtinId="51" hidden="1"/>
    <cellStyle name="40% — akcent 6" xfId="7431" builtinId="51" hidden="1"/>
    <cellStyle name="40% — akcent 6" xfId="7474" builtinId="51" hidden="1"/>
    <cellStyle name="40% — akcent 6" xfId="7513" builtinId="51" hidden="1"/>
    <cellStyle name="40% — akcent 6" xfId="7552" builtinId="51" hidden="1"/>
    <cellStyle name="40% — akcent 6" xfId="7591" builtinId="51" hidden="1"/>
    <cellStyle name="40% — akcent 6" xfId="7631" builtinId="51" hidden="1"/>
    <cellStyle name="40% — akcent 6" xfId="7670" builtinId="51" hidden="1"/>
    <cellStyle name="40% — akcent 6" xfId="7711" builtinId="51" hidden="1"/>
    <cellStyle name="40% — akcent 6" xfId="7750" builtinId="51" hidden="1"/>
    <cellStyle name="40% — akcent 6" xfId="7789" builtinId="51" hidden="1"/>
    <cellStyle name="40% — akcent 6" xfId="7828" builtinId="51" hidden="1"/>
    <cellStyle name="40% — akcent 6" xfId="7870" builtinId="51" hidden="1"/>
    <cellStyle name="40% — akcent 6" xfId="7910" builtinId="51" hidden="1"/>
    <cellStyle name="40% — akcent 6" xfId="7949" builtinId="51" hidden="1"/>
    <cellStyle name="40% — akcent 6" xfId="7989" builtinId="51" hidden="1"/>
    <cellStyle name="40% — akcent 6" xfId="8029" builtinId="51" hidden="1"/>
    <cellStyle name="40% — akcent 6" xfId="8069" builtinId="51" hidden="1"/>
    <cellStyle name="40% — akcent 6" xfId="8108" builtinId="51" hidden="1"/>
    <cellStyle name="40% — akcent 6" xfId="8147" builtinId="51" hidden="1"/>
    <cellStyle name="40% — akcent 6" xfId="7360" builtinId="51" hidden="1"/>
    <cellStyle name="40% — akcent 6" xfId="8180" builtinId="51" hidden="1"/>
    <cellStyle name="40% — akcent 6" xfId="8221" builtinId="51" hidden="1"/>
    <cellStyle name="40% — akcent 6" xfId="8260" builtinId="51" hidden="1"/>
    <cellStyle name="40% — akcent 6" xfId="8299" builtinId="51" hidden="1"/>
    <cellStyle name="40% — akcent 6" xfId="8338" builtinId="51" hidden="1"/>
    <cellStyle name="40% — akcent 6" xfId="8378" builtinId="51" hidden="1"/>
    <cellStyle name="40% — akcent 6" xfId="8417" builtinId="51" hidden="1"/>
    <cellStyle name="40% — akcent 6" xfId="8458" builtinId="51" hidden="1"/>
    <cellStyle name="40% — akcent 6" xfId="8497" builtinId="51" hidden="1"/>
    <cellStyle name="40% — akcent 6" xfId="8536" builtinId="51" hidden="1"/>
    <cellStyle name="40% — akcent 6" xfId="8575" builtinId="51" hidden="1"/>
    <cellStyle name="40% — akcent 6" xfId="8615" builtinId="51" hidden="1"/>
    <cellStyle name="40% — akcent 6" xfId="8655" builtinId="51" hidden="1"/>
    <cellStyle name="40% — akcent 6" xfId="8694" builtinId="51" hidden="1"/>
    <cellStyle name="40% — akcent 6" xfId="8734" builtinId="51" hidden="1"/>
    <cellStyle name="40% — akcent 6" xfId="8773" builtinId="51" hidden="1"/>
    <cellStyle name="40% — akcent 6" xfId="8813" builtinId="51" hidden="1"/>
    <cellStyle name="40% — akcent 6" xfId="8852" builtinId="51" hidden="1"/>
    <cellStyle name="40% — akcent 6" xfId="8891" builtinId="51" hidden="1"/>
    <cellStyle name="40% — akcent 6" xfId="7323" builtinId="51" hidden="1"/>
    <cellStyle name="40% — akcent 6" xfId="7357" builtinId="51" hidden="1"/>
    <cellStyle name="40% — akcent 6" xfId="8937" builtinId="51" hidden="1"/>
    <cellStyle name="40% — akcent 6" xfId="8976" builtinId="51" hidden="1"/>
    <cellStyle name="40% — akcent 6" xfId="9015" builtinId="51" hidden="1"/>
    <cellStyle name="40% — akcent 6" xfId="9054" builtinId="51" hidden="1"/>
    <cellStyle name="40% — akcent 6" xfId="9094" builtinId="51" hidden="1"/>
    <cellStyle name="40% — akcent 6" xfId="9133" builtinId="51" hidden="1"/>
    <cellStyle name="40% — akcent 6" xfId="9174" builtinId="51" hidden="1"/>
    <cellStyle name="40% — akcent 6" xfId="9213" builtinId="51" hidden="1"/>
    <cellStyle name="40% — akcent 6" xfId="9252" builtinId="51" hidden="1"/>
    <cellStyle name="40% — akcent 6" xfId="9291" builtinId="51" hidden="1"/>
    <cellStyle name="40% — akcent 6" xfId="9331" builtinId="51" hidden="1"/>
    <cellStyle name="40% — akcent 6" xfId="9371" builtinId="51" hidden="1"/>
    <cellStyle name="40% — akcent 6" xfId="9410" builtinId="51" hidden="1"/>
    <cellStyle name="40% — akcent 6" xfId="9450" builtinId="51" hidden="1"/>
    <cellStyle name="40% — akcent 6" xfId="9489" builtinId="51" hidden="1"/>
    <cellStyle name="40% — akcent 6" xfId="9529" builtinId="51" hidden="1"/>
    <cellStyle name="40% — akcent 6" xfId="9568" builtinId="51" hidden="1"/>
    <cellStyle name="40% — akcent 6" xfId="9607" builtinId="51" hidden="1"/>
    <cellStyle name="40% — akcent 6" xfId="4110" builtinId="51" hidden="1"/>
    <cellStyle name="40% — akcent 6" xfId="9648" builtinId="51" hidden="1"/>
    <cellStyle name="40% — akcent 6" xfId="9689" builtinId="51" hidden="1"/>
    <cellStyle name="40% — akcent 6" xfId="9728" builtinId="51" hidden="1"/>
    <cellStyle name="40% — akcent 6" xfId="9767" builtinId="51" hidden="1"/>
    <cellStyle name="40% — akcent 6" xfId="9806" builtinId="51" hidden="1"/>
    <cellStyle name="40% — akcent 6" xfId="9846" builtinId="51" hidden="1"/>
    <cellStyle name="40% — akcent 6" xfId="9885" builtinId="51" hidden="1"/>
    <cellStyle name="40% — akcent 6" xfId="9926" builtinId="51" hidden="1"/>
    <cellStyle name="40% — akcent 6" xfId="9965" builtinId="51" hidden="1"/>
    <cellStyle name="40% — akcent 6" xfId="10004" builtinId="51" hidden="1"/>
    <cellStyle name="40% — akcent 6" xfId="10043" builtinId="51" hidden="1"/>
    <cellStyle name="40% — akcent 6" xfId="10083" builtinId="51" hidden="1"/>
    <cellStyle name="40% — akcent 6" xfId="10123" builtinId="51" hidden="1"/>
    <cellStyle name="40% — akcent 6" xfId="10162" builtinId="51" hidden="1"/>
    <cellStyle name="40% — akcent 6" xfId="10202" builtinId="51" hidden="1"/>
    <cellStyle name="40% — akcent 6" xfId="10241" builtinId="51" hidden="1"/>
    <cellStyle name="40% — akcent 6" xfId="10281" builtinId="51" hidden="1"/>
    <cellStyle name="40% — akcent 6" xfId="10320" builtinId="51" hidden="1"/>
    <cellStyle name="40% — akcent 6" xfId="10359" builtinId="51" hidden="1"/>
    <cellStyle name="40% — akcent 6" xfId="10398" builtinId="51" hidden="1"/>
    <cellStyle name="40% — akcent 6" xfId="10557" builtinId="51" hidden="1"/>
    <cellStyle name="40% — akcent 6" xfId="10598" builtinId="51" hidden="1"/>
    <cellStyle name="40% — akcent 6" xfId="10637" builtinId="51" hidden="1"/>
    <cellStyle name="40% — akcent 6" xfId="10676" builtinId="51" hidden="1"/>
    <cellStyle name="40% — akcent 6" xfId="10715" builtinId="51" hidden="1"/>
    <cellStyle name="40% — akcent 6" xfId="10755" builtinId="51" hidden="1"/>
    <cellStyle name="40% — akcent 6" xfId="10794" builtinId="51" hidden="1"/>
    <cellStyle name="40% — akcent 6" xfId="10835" builtinId="51" hidden="1"/>
    <cellStyle name="40% — akcent 6" xfId="10874" builtinId="51" hidden="1"/>
    <cellStyle name="40% — akcent 6" xfId="10913" builtinId="51" hidden="1"/>
    <cellStyle name="40% — akcent 6" xfId="10952" builtinId="51" hidden="1"/>
    <cellStyle name="40% — akcent 6" xfId="10992" builtinId="51" hidden="1"/>
    <cellStyle name="40% — akcent 6" xfId="11032" builtinId="51" hidden="1"/>
    <cellStyle name="40% — akcent 6" xfId="11071" builtinId="51" hidden="1"/>
    <cellStyle name="40% — akcent 6" xfId="11111" builtinId="51" hidden="1"/>
    <cellStyle name="40% — akcent 6" xfId="11151" builtinId="51" hidden="1"/>
    <cellStyle name="40% — akcent 6" xfId="11191" builtinId="51" hidden="1"/>
    <cellStyle name="40% — akcent 6" xfId="11230" builtinId="51" hidden="1"/>
    <cellStyle name="40% — akcent 6" xfId="11269" builtinId="51" hidden="1"/>
    <cellStyle name="40% — akcent 6" xfId="10486" builtinId="51" hidden="1"/>
    <cellStyle name="40% — akcent 6" xfId="11302" builtinId="51" hidden="1"/>
    <cellStyle name="40% — akcent 6" xfId="11343" builtinId="51" hidden="1"/>
    <cellStyle name="40% — akcent 6" xfId="11382" builtinId="51" hidden="1"/>
    <cellStyle name="40% — akcent 6" xfId="11421" builtinId="51" hidden="1"/>
    <cellStyle name="40% — akcent 6" xfId="11460" builtinId="51" hidden="1"/>
    <cellStyle name="40% — akcent 6" xfId="11500" builtinId="51" hidden="1"/>
    <cellStyle name="40% — akcent 6" xfId="11539" builtinId="51" hidden="1"/>
    <cellStyle name="40% — akcent 6" xfId="11580" builtinId="51" hidden="1"/>
    <cellStyle name="40% — akcent 6" xfId="11619" builtinId="51" hidden="1"/>
    <cellStyle name="40% — akcent 6" xfId="11658" builtinId="51" hidden="1"/>
    <cellStyle name="40% — akcent 6" xfId="11697" builtinId="51" hidden="1"/>
    <cellStyle name="40% — akcent 6" xfId="11737" builtinId="51" hidden="1"/>
    <cellStyle name="40% — akcent 6" xfId="11777" builtinId="51" hidden="1"/>
    <cellStyle name="40% — akcent 6" xfId="11816" builtinId="51" hidden="1"/>
    <cellStyle name="40% — akcent 6" xfId="11856" builtinId="51" hidden="1"/>
    <cellStyle name="40% — akcent 6" xfId="11895" builtinId="51" hidden="1"/>
    <cellStyle name="40% — akcent 6" xfId="11935" builtinId="51" hidden="1"/>
    <cellStyle name="40% — akcent 6" xfId="11974" builtinId="51" hidden="1"/>
    <cellStyle name="40% — akcent 6" xfId="12013" builtinId="51" hidden="1"/>
    <cellStyle name="40% — akcent 6" xfId="10449" builtinId="51" hidden="1"/>
    <cellStyle name="40% — akcent 6" xfId="10483" builtinId="51" hidden="1"/>
    <cellStyle name="40% — akcent 6" xfId="12059" builtinId="51" hidden="1"/>
    <cellStyle name="40% — akcent 6" xfId="12098" builtinId="51" hidden="1"/>
    <cellStyle name="40% — akcent 6" xfId="12137" builtinId="51" hidden="1"/>
    <cellStyle name="40% — akcent 6" xfId="12176" builtinId="51" hidden="1"/>
    <cellStyle name="40% — akcent 6" xfId="12216" builtinId="51" hidden="1"/>
    <cellStyle name="40% — akcent 6" xfId="12255" builtinId="51" hidden="1"/>
    <cellStyle name="40% — akcent 6" xfId="12296" builtinId="51" hidden="1"/>
    <cellStyle name="40% — akcent 6" xfId="12335" builtinId="51" hidden="1"/>
    <cellStyle name="40% — akcent 6" xfId="12374" builtinId="51" hidden="1"/>
    <cellStyle name="40% — akcent 6" xfId="12413" builtinId="51" hidden="1"/>
    <cellStyle name="40% — akcent 6" xfId="12453" builtinId="51" hidden="1"/>
    <cellStyle name="40% — akcent 6" xfId="12493" builtinId="51" hidden="1"/>
    <cellStyle name="40% — akcent 6" xfId="12532" builtinId="51" hidden="1"/>
    <cellStyle name="40% — akcent 6" xfId="12572" builtinId="51" hidden="1"/>
    <cellStyle name="40% — akcent 6" xfId="12611" builtinId="51" hidden="1"/>
    <cellStyle name="40% — akcent 6" xfId="12651" builtinId="51" hidden="1"/>
    <cellStyle name="40% — akcent 6" xfId="12690" builtinId="51" hidden="1"/>
    <cellStyle name="40% — akcent 6" xfId="12729" builtinId="51" hidden="1"/>
    <cellStyle name="40% — akcent 6" xfId="12768" builtinId="51" hidden="1"/>
    <cellStyle name="40% — akcent 6" xfId="12808" builtinId="51" hidden="1"/>
    <cellStyle name="40% — akcent 6" xfId="12849" builtinId="51" hidden="1"/>
    <cellStyle name="40% — akcent 6" xfId="12888" builtinId="51" hidden="1"/>
    <cellStyle name="40% — akcent 6" xfId="12927" builtinId="51" hidden="1"/>
    <cellStyle name="40% — akcent 6" xfId="12966" builtinId="51" hidden="1"/>
    <cellStyle name="40% — akcent 6" xfId="13006" builtinId="51" hidden="1"/>
    <cellStyle name="40% — akcent 6" xfId="13045" builtinId="51" hidden="1"/>
    <cellStyle name="40% — akcent 6" xfId="13086" builtinId="51" hidden="1"/>
    <cellStyle name="40% — akcent 6" xfId="13125" builtinId="51" hidden="1"/>
    <cellStyle name="40% — akcent 6" xfId="13164" builtinId="51" hidden="1"/>
    <cellStyle name="40% — akcent 6" xfId="13203" builtinId="51" hidden="1"/>
    <cellStyle name="40% — akcent 6" xfId="13243" builtinId="51" hidden="1"/>
    <cellStyle name="40% — akcent 6" xfId="13283" builtinId="51" hidden="1"/>
    <cellStyle name="40% — akcent 6" xfId="13322" builtinId="51" hidden="1"/>
    <cellStyle name="40% — akcent 6" xfId="13362" builtinId="51" hidden="1"/>
    <cellStyle name="40% — akcent 6" xfId="13401" builtinId="51" hidden="1"/>
    <cellStyle name="40% — akcent 6" xfId="13441" builtinId="51" hidden="1"/>
    <cellStyle name="40% — akcent 6" xfId="13480" builtinId="51" hidden="1"/>
    <cellStyle name="40% — akcent 6" xfId="13519" builtinId="51" hidden="1"/>
    <cellStyle name="40% — akcent 6" xfId="13558" builtinId="51" hidden="1"/>
    <cellStyle name="40% — akcent 6" xfId="13717" builtinId="51" hidden="1"/>
    <cellStyle name="40% — akcent 6" xfId="13758" builtinId="51" hidden="1"/>
    <cellStyle name="40% — akcent 6" xfId="13797" builtinId="51" hidden="1"/>
    <cellStyle name="40% — akcent 6" xfId="13836" builtinId="51" hidden="1"/>
    <cellStyle name="40% — akcent 6" xfId="13875" builtinId="51" hidden="1"/>
    <cellStyle name="40% — akcent 6" xfId="13915" builtinId="51" hidden="1"/>
    <cellStyle name="40% — akcent 6" xfId="13954" builtinId="51" hidden="1"/>
    <cellStyle name="40% — akcent 6" xfId="13995" builtinId="51" hidden="1"/>
    <cellStyle name="40% — akcent 6" xfId="14034" builtinId="51" hidden="1"/>
    <cellStyle name="40% — akcent 6" xfId="14073" builtinId="51" hidden="1"/>
    <cellStyle name="40% — akcent 6" xfId="14112" builtinId="51" hidden="1"/>
    <cellStyle name="40% — akcent 6" xfId="14152" builtinId="51" hidden="1"/>
    <cellStyle name="40% — akcent 6" xfId="14192" builtinId="51" hidden="1"/>
    <cellStyle name="40% — akcent 6" xfId="14231" builtinId="51" hidden="1"/>
    <cellStyle name="40% — akcent 6" xfId="14271" builtinId="51" hidden="1"/>
    <cellStyle name="40% — akcent 6" xfId="14311" builtinId="51" hidden="1"/>
    <cellStyle name="40% — akcent 6" xfId="14351" builtinId="51" hidden="1"/>
    <cellStyle name="40% — akcent 6" xfId="14390" builtinId="51" hidden="1"/>
    <cellStyle name="40% — akcent 6" xfId="14429" builtinId="51" hidden="1"/>
    <cellStyle name="40% — akcent 6" xfId="13646" builtinId="51" hidden="1"/>
    <cellStyle name="40% — akcent 6" xfId="14462" builtinId="51" hidden="1"/>
    <cellStyle name="40% — akcent 6" xfId="14503" builtinId="51" hidden="1"/>
    <cellStyle name="40% — akcent 6" xfId="14542" builtinId="51" hidden="1"/>
    <cellStyle name="40% — akcent 6" xfId="14581" builtinId="51" hidden="1"/>
    <cellStyle name="40% — akcent 6" xfId="14620" builtinId="51" hidden="1"/>
    <cellStyle name="40% — akcent 6" xfId="14660" builtinId="51" hidden="1"/>
    <cellStyle name="40% — akcent 6" xfId="14699" builtinId="51" hidden="1"/>
    <cellStyle name="40% — akcent 6" xfId="14740" builtinId="51" hidden="1"/>
    <cellStyle name="40% — akcent 6" xfId="14779" builtinId="51" hidden="1"/>
    <cellStyle name="40% — akcent 6" xfId="14818" builtinId="51" hidden="1"/>
    <cellStyle name="40% — akcent 6" xfId="14857" builtinId="51" hidden="1"/>
    <cellStyle name="40% — akcent 6" xfId="14897" builtinId="51" hidden="1"/>
    <cellStyle name="40% — akcent 6" xfId="14937" builtinId="51" hidden="1"/>
    <cellStyle name="40% — akcent 6" xfId="14976" builtinId="51" hidden="1"/>
    <cellStyle name="40% — akcent 6" xfId="15016" builtinId="51" hidden="1"/>
    <cellStyle name="40% — akcent 6" xfId="15055" builtinId="51" hidden="1"/>
    <cellStyle name="40% — akcent 6" xfId="15095" builtinId="51" hidden="1"/>
    <cellStyle name="40% — akcent 6" xfId="15134" builtinId="51" hidden="1"/>
    <cellStyle name="40% — akcent 6" xfId="15173" builtinId="51" hidden="1"/>
    <cellStyle name="40% — akcent 6" xfId="13609" builtinId="51" hidden="1"/>
    <cellStyle name="40% — akcent 6" xfId="13643" builtinId="51" hidden="1"/>
    <cellStyle name="40% — akcent 6" xfId="15219" builtinId="51" hidden="1"/>
    <cellStyle name="40% — akcent 6" xfId="15258" builtinId="51" hidden="1"/>
    <cellStyle name="40% — akcent 6" xfId="15297" builtinId="51" hidden="1"/>
    <cellStyle name="40% — akcent 6" xfId="15336" builtinId="51" hidden="1"/>
    <cellStyle name="40% — akcent 6" xfId="15376" builtinId="51" hidden="1"/>
    <cellStyle name="40% — akcent 6" xfId="15415" builtinId="51" hidden="1"/>
    <cellStyle name="40% — akcent 6" xfId="15456" builtinId="51" hidden="1"/>
    <cellStyle name="40% — akcent 6" xfId="15495" builtinId="51" hidden="1"/>
    <cellStyle name="40% — akcent 6" xfId="15534" builtinId="51" hidden="1"/>
    <cellStyle name="40% — akcent 6" xfId="15573" builtinId="51" hidden="1"/>
    <cellStyle name="40% — akcent 6" xfId="15613" builtinId="51" hidden="1"/>
    <cellStyle name="40% — akcent 6" xfId="15653" builtinId="51" hidden="1"/>
    <cellStyle name="40% — akcent 6" xfId="15692" builtinId="51" hidden="1"/>
    <cellStyle name="40% — akcent 6" xfId="15732" builtinId="51" hidden="1"/>
    <cellStyle name="40% — akcent 6" xfId="15771" builtinId="51" hidden="1"/>
    <cellStyle name="40% — akcent 6" xfId="15811" builtinId="51" hidden="1"/>
    <cellStyle name="40% — akcent 6" xfId="15850" builtinId="51" hidden="1"/>
    <cellStyle name="40% — akcent 6" xfId="15889" builtinId="51" hidden="1"/>
    <cellStyle name="40% — akcent 6" xfId="3239" builtinId="51" hidden="1"/>
    <cellStyle name="40% — akcent 6" xfId="15902" builtinId="51" hidden="1"/>
    <cellStyle name="40% — akcent 6" xfId="15943" builtinId="51" hidden="1"/>
    <cellStyle name="40% — akcent 6" xfId="15982" builtinId="51" hidden="1"/>
    <cellStyle name="40% — akcent 6" xfId="16021" builtinId="51" hidden="1"/>
    <cellStyle name="40% — akcent 6" xfId="16060" builtinId="51" hidden="1"/>
    <cellStyle name="40% — akcent 6" xfId="16100" builtinId="51" hidden="1"/>
    <cellStyle name="40% — akcent 6" xfId="16139" builtinId="51" hidden="1"/>
    <cellStyle name="40% — akcent 6" xfId="16180" builtinId="51" hidden="1"/>
    <cellStyle name="40% — akcent 6" xfId="16219" builtinId="51" hidden="1"/>
    <cellStyle name="40% — akcent 6" xfId="16258" builtinId="51" hidden="1"/>
    <cellStyle name="40% — akcent 6" xfId="16297" builtinId="51" hidden="1"/>
    <cellStyle name="40% — akcent 6" xfId="16337" builtinId="51" hidden="1"/>
    <cellStyle name="40% — akcent 6" xfId="16377" builtinId="51" hidden="1"/>
    <cellStyle name="40% — akcent 6" xfId="16416" builtinId="51" hidden="1"/>
    <cellStyle name="40% — akcent 6" xfId="16456" builtinId="51" hidden="1"/>
    <cellStyle name="40% — akcent 6" xfId="16495" builtinId="51" hidden="1"/>
    <cellStyle name="40% — akcent 6" xfId="16535" builtinId="51" hidden="1"/>
    <cellStyle name="40% — akcent 6" xfId="16574" builtinId="51" hidden="1"/>
    <cellStyle name="40% — akcent 6" xfId="16613" builtinId="51" hidden="1"/>
    <cellStyle name="40% — akcent 6" xfId="16652" builtinId="51" hidden="1"/>
    <cellStyle name="40% — akcent 6" xfId="16811" builtinId="51" hidden="1"/>
    <cellStyle name="40% — akcent 6" xfId="16852" builtinId="51" hidden="1"/>
    <cellStyle name="40% — akcent 6" xfId="16891" builtinId="51" hidden="1"/>
    <cellStyle name="40% — akcent 6" xfId="16930" builtinId="51" hidden="1"/>
    <cellStyle name="40% — akcent 6" xfId="16969" builtinId="51" hidden="1"/>
    <cellStyle name="40% — akcent 6" xfId="17009" builtinId="51" hidden="1"/>
    <cellStyle name="40% — akcent 6" xfId="17048" builtinId="51" hidden="1"/>
    <cellStyle name="40% — akcent 6" xfId="17089" builtinId="51" hidden="1"/>
    <cellStyle name="40% — akcent 6" xfId="17128" builtinId="51" hidden="1"/>
    <cellStyle name="40% — akcent 6" xfId="17167" builtinId="51" hidden="1"/>
    <cellStyle name="40% — akcent 6" xfId="17206" builtinId="51" hidden="1"/>
    <cellStyle name="40% — akcent 6" xfId="17246" builtinId="51" hidden="1"/>
    <cellStyle name="40% — akcent 6" xfId="17286" builtinId="51" hidden="1"/>
    <cellStyle name="40% — akcent 6" xfId="17325" builtinId="51" hidden="1"/>
    <cellStyle name="40% — akcent 6" xfId="17365" builtinId="51" hidden="1"/>
    <cellStyle name="40% — akcent 6" xfId="17405" builtinId="51" hidden="1"/>
    <cellStyle name="40% — akcent 6" xfId="17445" builtinId="51" hidden="1"/>
    <cellStyle name="40% — akcent 6" xfId="17484" builtinId="51" hidden="1"/>
    <cellStyle name="40% — akcent 6" xfId="17523" builtinId="51" hidden="1"/>
    <cellStyle name="40% — akcent 6" xfId="16740" builtinId="51" hidden="1"/>
    <cellStyle name="40% — akcent 6" xfId="17556" builtinId="51" hidden="1"/>
    <cellStyle name="40% — akcent 6" xfId="17597" builtinId="51" hidden="1"/>
    <cellStyle name="40% — akcent 6" xfId="17636" builtinId="51" hidden="1"/>
    <cellStyle name="40% — akcent 6" xfId="17675" builtinId="51" hidden="1"/>
    <cellStyle name="40% — akcent 6" xfId="17714" builtinId="51" hidden="1"/>
    <cellStyle name="40% — akcent 6" xfId="17754" builtinId="51" hidden="1"/>
    <cellStyle name="40% — akcent 6" xfId="17793" builtinId="51" hidden="1"/>
    <cellStyle name="40% — akcent 6" xfId="17834" builtinId="51" hidden="1"/>
    <cellStyle name="40% — akcent 6" xfId="17873" builtinId="51" hidden="1"/>
    <cellStyle name="40% — akcent 6" xfId="17912" builtinId="51" hidden="1"/>
    <cellStyle name="40% — akcent 6" xfId="17951" builtinId="51" hidden="1"/>
    <cellStyle name="40% — akcent 6" xfId="17991" builtinId="51" hidden="1"/>
    <cellStyle name="40% — akcent 6" xfId="18031" builtinId="51" hidden="1"/>
    <cellStyle name="40% — akcent 6" xfId="18070" builtinId="51" hidden="1"/>
    <cellStyle name="40% — akcent 6" xfId="18110" builtinId="51" hidden="1"/>
    <cellStyle name="40% — akcent 6" xfId="18149" builtinId="51" hidden="1"/>
    <cellStyle name="40% — akcent 6" xfId="18189" builtinId="51" hidden="1"/>
    <cellStyle name="40% — akcent 6" xfId="18228" builtinId="51" hidden="1"/>
    <cellStyle name="40% — akcent 6" xfId="18267" builtinId="51" hidden="1"/>
    <cellStyle name="40% — akcent 6" xfId="16703" builtinId="51" hidden="1"/>
    <cellStyle name="40% — akcent 6" xfId="16737" builtinId="51" hidden="1"/>
    <cellStyle name="40% — akcent 6" xfId="18313" builtinId="51" hidden="1"/>
    <cellStyle name="40% — akcent 6" xfId="18352" builtinId="51" hidden="1"/>
    <cellStyle name="40% — akcent 6" xfId="18391" builtinId="51" hidden="1"/>
    <cellStyle name="40% — akcent 6" xfId="18430" builtinId="51" hidden="1"/>
    <cellStyle name="40% — akcent 6" xfId="18470" builtinId="51" hidden="1"/>
    <cellStyle name="40% — akcent 6" xfId="18509" builtinId="51" hidden="1"/>
    <cellStyle name="40% — akcent 6" xfId="18550" builtinId="51" hidden="1"/>
    <cellStyle name="40% — akcent 6" xfId="18589" builtinId="51" hidden="1"/>
    <cellStyle name="40% — akcent 6" xfId="18628" builtinId="51" hidden="1"/>
    <cellStyle name="40% — akcent 6" xfId="18667" builtinId="51" hidden="1"/>
    <cellStyle name="40% — akcent 6" xfId="18707" builtinId="51" hidden="1"/>
    <cellStyle name="40% — akcent 6" xfId="18747" builtinId="51" hidden="1"/>
    <cellStyle name="40% — akcent 6" xfId="18786" builtinId="51" hidden="1"/>
    <cellStyle name="40% — akcent 6" xfId="18826" builtinId="51" hidden="1"/>
    <cellStyle name="40% — akcent 6" xfId="18865" builtinId="51" hidden="1"/>
    <cellStyle name="40% — akcent 6" xfId="18905" builtinId="51" hidden="1"/>
    <cellStyle name="40% — akcent 6" xfId="18944" builtinId="51" hidden="1"/>
    <cellStyle name="40% — akcent 6" xfId="18983" builtinId="51" hidden="1"/>
    <cellStyle name="40% — akcent 6" xfId="7228" builtinId="51" hidden="1"/>
    <cellStyle name="40% — akcent 6" xfId="19105" builtinId="51" hidden="1"/>
    <cellStyle name="40% — akcent 6" xfId="19146" builtinId="51" hidden="1"/>
    <cellStyle name="40% — akcent 6" xfId="19185" builtinId="51" hidden="1"/>
    <cellStyle name="40% — akcent 6" xfId="19224" builtinId="51" hidden="1"/>
    <cellStyle name="40% — akcent 6" xfId="19263" builtinId="51" hidden="1"/>
    <cellStyle name="40% — akcent 6" xfId="19303" builtinId="51" hidden="1"/>
    <cellStyle name="40% — akcent 6" xfId="19342" builtinId="51" hidden="1"/>
    <cellStyle name="40% — akcent 6" xfId="19383" builtinId="51" hidden="1"/>
    <cellStyle name="40% — akcent 6" xfId="19422" builtinId="51" hidden="1"/>
    <cellStyle name="40% — akcent 6" xfId="19461" builtinId="51" hidden="1"/>
    <cellStyle name="40% — akcent 6" xfId="19500" builtinId="51" hidden="1"/>
    <cellStyle name="40% — akcent 6" xfId="19540" builtinId="51" hidden="1"/>
    <cellStyle name="40% — akcent 6" xfId="19580" builtinId="51" hidden="1"/>
    <cellStyle name="40% — akcent 6" xfId="19619" builtinId="51" hidden="1"/>
    <cellStyle name="40% — akcent 6" xfId="19659" builtinId="51" hidden="1"/>
    <cellStyle name="40% — akcent 6" xfId="19698" builtinId="51" hidden="1"/>
    <cellStyle name="40% — akcent 6" xfId="19738" builtinId="51" hidden="1"/>
    <cellStyle name="40% — akcent 6" xfId="19777" builtinId="51" hidden="1"/>
    <cellStyle name="40% — akcent 6" xfId="19816" builtinId="51" hidden="1"/>
    <cellStyle name="40% — akcent 6" xfId="19867" builtinId="51" hidden="1"/>
    <cellStyle name="40% — akcent 6" xfId="20026" builtinId="51" hidden="1"/>
    <cellStyle name="40% — akcent 6" xfId="20067" builtinId="51" hidden="1"/>
    <cellStyle name="40% — akcent 6" xfId="20106" builtinId="51" hidden="1"/>
    <cellStyle name="40% — akcent 6" xfId="20145" builtinId="51" hidden="1"/>
    <cellStyle name="40% — akcent 6" xfId="20184" builtinId="51" hidden="1"/>
    <cellStyle name="40% — akcent 6" xfId="20224" builtinId="51" hidden="1"/>
    <cellStyle name="40% — akcent 6" xfId="20263" builtinId="51" hidden="1"/>
    <cellStyle name="40% — akcent 6" xfId="20304" builtinId="51" hidden="1"/>
    <cellStyle name="40% — akcent 6" xfId="20343" builtinId="51" hidden="1"/>
    <cellStyle name="40% — akcent 6" xfId="20382" builtinId="51" hidden="1"/>
    <cellStyle name="40% — akcent 6" xfId="20421" builtinId="51" hidden="1"/>
    <cellStyle name="40% — akcent 6" xfId="20461" builtinId="51" hidden="1"/>
    <cellStyle name="40% — akcent 6" xfId="20501" builtinId="51" hidden="1"/>
    <cellStyle name="40% — akcent 6" xfId="20540" builtinId="51" hidden="1"/>
    <cellStyle name="40% — akcent 6" xfId="20580" builtinId="51" hidden="1"/>
    <cellStyle name="40% — akcent 6" xfId="20620" builtinId="51" hidden="1"/>
    <cellStyle name="40% — akcent 6" xfId="20660" builtinId="51" hidden="1"/>
    <cellStyle name="40% — akcent 6" xfId="20699" builtinId="51" hidden="1"/>
    <cellStyle name="40% — akcent 6" xfId="20738" builtinId="51" hidden="1"/>
    <cellStyle name="40% — akcent 6" xfId="19955" builtinId="51" hidden="1"/>
    <cellStyle name="40% — akcent 6" xfId="20771" builtinId="51" hidden="1"/>
    <cellStyle name="40% — akcent 6" xfId="20812" builtinId="51" hidden="1"/>
    <cellStyle name="40% — akcent 6" xfId="20851" builtinId="51" hidden="1"/>
    <cellStyle name="40% — akcent 6" xfId="20890" builtinId="51" hidden="1"/>
    <cellStyle name="40% — akcent 6" xfId="20929" builtinId="51" hidden="1"/>
    <cellStyle name="40% — akcent 6" xfId="20969" builtinId="51" hidden="1"/>
    <cellStyle name="40% — akcent 6" xfId="21008" builtinId="51" hidden="1"/>
    <cellStyle name="40% — akcent 6" xfId="21049" builtinId="51" hidden="1"/>
    <cellStyle name="40% — akcent 6" xfId="21088" builtinId="51" hidden="1"/>
    <cellStyle name="40% — akcent 6" xfId="21127" builtinId="51" hidden="1"/>
    <cellStyle name="40% — akcent 6" xfId="21166" builtinId="51" hidden="1"/>
    <cellStyle name="40% — akcent 6" xfId="21206" builtinId="51" hidden="1"/>
    <cellStyle name="40% — akcent 6" xfId="21246" builtinId="51" hidden="1"/>
    <cellStyle name="40% — akcent 6" xfId="21285" builtinId="51" hidden="1"/>
    <cellStyle name="40% — akcent 6" xfId="21325" builtinId="51" hidden="1"/>
    <cellStyle name="40% — akcent 6" xfId="21364" builtinId="51" hidden="1"/>
    <cellStyle name="40% — akcent 6" xfId="21404" builtinId="51" hidden="1"/>
    <cellStyle name="40% — akcent 6" xfId="21443" builtinId="51" hidden="1"/>
    <cellStyle name="40% — akcent 6" xfId="21482" builtinId="51" hidden="1"/>
    <cellStyle name="40% — akcent 6" xfId="19918" builtinId="51" hidden="1"/>
    <cellStyle name="40% — akcent 6" xfId="19952" builtinId="51" hidden="1"/>
    <cellStyle name="40% — akcent 6" xfId="21528" builtinId="51" hidden="1"/>
    <cellStyle name="40% — akcent 6" xfId="21567" builtinId="51" hidden="1"/>
    <cellStyle name="40% — akcent 6" xfId="21606" builtinId="51" hidden="1"/>
    <cellStyle name="40% — akcent 6" xfId="21645" builtinId="51" hidden="1"/>
    <cellStyle name="40% — akcent 6" xfId="21685" builtinId="51" hidden="1"/>
    <cellStyle name="40% — akcent 6" xfId="21724" builtinId="51" hidden="1"/>
    <cellStyle name="40% — akcent 6" xfId="21765" builtinId="51" hidden="1"/>
    <cellStyle name="40% — akcent 6" xfId="21804" builtinId="51" hidden="1"/>
    <cellStyle name="40% — akcent 6" xfId="21843" builtinId="51" hidden="1"/>
    <cellStyle name="40% — akcent 6" xfId="21882" builtinId="51" hidden="1"/>
    <cellStyle name="40% — akcent 6" xfId="21922" builtinId="51" hidden="1"/>
    <cellStyle name="40% — akcent 6" xfId="21962" builtinId="51" hidden="1"/>
    <cellStyle name="40% — akcent 6" xfId="22001" builtinId="51" hidden="1"/>
    <cellStyle name="40% — akcent 6" xfId="22041" builtinId="51" hidden="1"/>
    <cellStyle name="40% — akcent 6" xfId="22080" builtinId="51" hidden="1"/>
    <cellStyle name="40% — akcent 6" xfId="22120" builtinId="51" hidden="1"/>
    <cellStyle name="40% — akcent 6" xfId="22159" builtinId="51" hidden="1"/>
    <cellStyle name="40% — akcent 6" xfId="22198" builtinId="51" hidden="1"/>
    <cellStyle name="40% — akcent 6" xfId="22237" builtinId="51" hidden="1"/>
    <cellStyle name="40% — akcent 6" xfId="22277" builtinId="51" hidden="1"/>
    <cellStyle name="40% — akcent 6" xfId="22318" builtinId="51" hidden="1"/>
    <cellStyle name="40% — akcent 6" xfId="22357" builtinId="51" hidden="1"/>
    <cellStyle name="40% — akcent 6" xfId="22396" builtinId="51" hidden="1"/>
    <cellStyle name="40% — akcent 6" xfId="22435" builtinId="51" hidden="1"/>
    <cellStyle name="40% — akcent 6" xfId="22475" builtinId="51" hidden="1"/>
    <cellStyle name="40% — akcent 6" xfId="22514" builtinId="51" hidden="1"/>
    <cellStyle name="40% — akcent 6" xfId="22555" builtinId="51" hidden="1"/>
    <cellStyle name="40% — akcent 6" xfId="22594" builtinId="51" hidden="1"/>
    <cellStyle name="40% — akcent 6" xfId="22633" builtinId="51" hidden="1"/>
    <cellStyle name="40% — akcent 6" xfId="22672" builtinId="51" hidden="1"/>
    <cellStyle name="40% — akcent 6" xfId="22712" builtinId="51" hidden="1"/>
    <cellStyle name="40% — akcent 6" xfId="22752" builtinId="51" hidden="1"/>
    <cellStyle name="40% — akcent 6" xfId="22791" builtinId="51" hidden="1"/>
    <cellStyle name="40% — akcent 6" xfId="22831" builtinId="51" hidden="1"/>
    <cellStyle name="40% — akcent 6" xfId="22870" builtinId="51" hidden="1"/>
    <cellStyle name="40% — akcent 6" xfId="22910" builtinId="51" hidden="1"/>
    <cellStyle name="40% — akcent 6" xfId="22949" builtinId="51" hidden="1"/>
    <cellStyle name="40% — akcent 6" xfId="22988" builtinId="51" hidden="1"/>
    <cellStyle name="40% — akcent 6" xfId="23027" builtinId="51" hidden="1"/>
    <cellStyle name="40% — akcent 6" xfId="23186" builtinId="51" hidden="1"/>
    <cellStyle name="40% — akcent 6" xfId="23227" builtinId="51" hidden="1"/>
    <cellStyle name="40% — akcent 6" xfId="23266" builtinId="51" hidden="1"/>
    <cellStyle name="40% — akcent 6" xfId="23305" builtinId="51" hidden="1"/>
    <cellStyle name="40% — akcent 6" xfId="23344" builtinId="51" hidden="1"/>
    <cellStyle name="40% — akcent 6" xfId="23384" builtinId="51" hidden="1"/>
    <cellStyle name="40% — akcent 6" xfId="23423" builtinId="51" hidden="1"/>
    <cellStyle name="40% — akcent 6" xfId="23464" builtinId="51" hidden="1"/>
    <cellStyle name="40% — akcent 6" xfId="23503" builtinId="51" hidden="1"/>
    <cellStyle name="40% — akcent 6" xfId="23542" builtinId="51" hidden="1"/>
    <cellStyle name="40% — akcent 6" xfId="23581" builtinId="51" hidden="1"/>
    <cellStyle name="40% — akcent 6" xfId="23621" builtinId="51" hidden="1"/>
    <cellStyle name="40% — akcent 6" xfId="23661" builtinId="51" hidden="1"/>
    <cellStyle name="40% — akcent 6" xfId="23700" builtinId="51" hidden="1"/>
    <cellStyle name="40% — akcent 6" xfId="23740" builtinId="51" hidden="1"/>
    <cellStyle name="40% — akcent 6" xfId="23780" builtinId="51" hidden="1"/>
    <cellStyle name="40% — akcent 6" xfId="23820" builtinId="51" hidden="1"/>
    <cellStyle name="40% — akcent 6" xfId="23859" builtinId="51" hidden="1"/>
    <cellStyle name="40% — akcent 6" xfId="23898" builtinId="51" hidden="1"/>
    <cellStyle name="40% — akcent 6" xfId="23115" builtinId="51" hidden="1"/>
    <cellStyle name="40% — akcent 6" xfId="23931" builtinId="51" hidden="1"/>
    <cellStyle name="40% — akcent 6" xfId="23972" builtinId="51" hidden="1"/>
    <cellStyle name="40% — akcent 6" xfId="24011" builtinId="51" hidden="1"/>
    <cellStyle name="40% — akcent 6" xfId="24050" builtinId="51" hidden="1"/>
    <cellStyle name="40% — akcent 6" xfId="24089" builtinId="51" hidden="1"/>
    <cellStyle name="40% — akcent 6" xfId="24129" builtinId="51" hidden="1"/>
    <cellStyle name="40% — akcent 6" xfId="24168" builtinId="51" hidden="1"/>
    <cellStyle name="40% — akcent 6" xfId="24209" builtinId="51" hidden="1"/>
    <cellStyle name="40% — akcent 6" xfId="24248" builtinId="51" hidden="1"/>
    <cellStyle name="40% — akcent 6" xfId="24287" builtinId="51" hidden="1"/>
    <cellStyle name="40% — akcent 6" xfId="24326" builtinId="51" hidden="1"/>
    <cellStyle name="40% — akcent 6" xfId="24366" builtinId="51" hidden="1"/>
    <cellStyle name="40% — akcent 6" xfId="24406" builtinId="51" hidden="1"/>
    <cellStyle name="40% — akcent 6" xfId="24445" builtinId="51" hidden="1"/>
    <cellStyle name="40% — akcent 6" xfId="24485" builtinId="51" hidden="1"/>
    <cellStyle name="40% — akcent 6" xfId="24524" builtinId="51" hidden="1"/>
    <cellStyle name="40% — akcent 6" xfId="24564" builtinId="51" hidden="1"/>
    <cellStyle name="40% — akcent 6" xfId="24603" builtinId="51" hidden="1"/>
    <cellStyle name="40% — akcent 6" xfId="24642" builtinId="51" hidden="1"/>
    <cellStyle name="40% — akcent 6" xfId="23078" builtinId="51" hidden="1"/>
    <cellStyle name="40% — akcent 6" xfId="23112" builtinId="51" hidden="1"/>
    <cellStyle name="40% — akcent 6" xfId="24688" builtinId="51" hidden="1"/>
    <cellStyle name="40% — akcent 6" xfId="24727" builtinId="51" hidden="1"/>
    <cellStyle name="40% — akcent 6" xfId="24766" builtinId="51" hidden="1"/>
    <cellStyle name="40% — akcent 6" xfId="24805" builtinId="51" hidden="1"/>
    <cellStyle name="40% — akcent 6" xfId="24845" builtinId="51" hidden="1"/>
    <cellStyle name="40% — akcent 6" xfId="24884" builtinId="51" hidden="1"/>
    <cellStyle name="40% — akcent 6" xfId="24925" builtinId="51" hidden="1"/>
    <cellStyle name="40% — akcent 6" xfId="24964" builtinId="51" hidden="1"/>
    <cellStyle name="40% — akcent 6" xfId="25003" builtinId="51" hidden="1"/>
    <cellStyle name="40% — akcent 6" xfId="25042" builtinId="51" hidden="1"/>
    <cellStyle name="40% — akcent 6" xfId="25082" builtinId="51" hidden="1"/>
    <cellStyle name="40% — akcent 6" xfId="25122" builtinId="51" hidden="1"/>
    <cellStyle name="40% — akcent 6" xfId="25161" builtinId="51" hidden="1"/>
    <cellStyle name="40% — akcent 6" xfId="25201" builtinId="51" hidden="1"/>
    <cellStyle name="40% — akcent 6" xfId="25240" builtinId="51" hidden="1"/>
    <cellStyle name="40% — akcent 6" xfId="25280" builtinId="51" hidden="1"/>
    <cellStyle name="40% — akcent 6" xfId="25319" builtinId="51" hidden="1"/>
    <cellStyle name="40% — akcent 6" xfId="25358" builtinId="51" hidden="1"/>
    <cellStyle name="40% — akcent 6" xfId="19034" builtinId="51" hidden="1"/>
    <cellStyle name="40% — akcent 6" xfId="19001" builtinId="51" hidden="1"/>
    <cellStyle name="40% — akcent 6" xfId="25385" builtinId="51" hidden="1"/>
    <cellStyle name="40% — akcent 6" xfId="25424" builtinId="51" hidden="1"/>
    <cellStyle name="40% — akcent 6" xfId="25463" builtinId="51" hidden="1"/>
    <cellStyle name="40% — akcent 6" xfId="25502" builtinId="51" hidden="1"/>
    <cellStyle name="40% — akcent 6" xfId="25542" builtinId="51" hidden="1"/>
    <cellStyle name="40% — akcent 6" xfId="25581" builtinId="51" hidden="1"/>
    <cellStyle name="40% — akcent 6" xfId="25622" builtinId="51" hidden="1"/>
    <cellStyle name="40% — akcent 6" xfId="25661" builtinId="51" hidden="1"/>
    <cellStyle name="40% — akcent 6" xfId="25700" builtinId="51" hidden="1"/>
    <cellStyle name="40% — akcent 6" xfId="25739" builtinId="51" hidden="1"/>
    <cellStyle name="40% — akcent 6" xfId="25779" builtinId="51" hidden="1"/>
    <cellStyle name="40% — akcent 6" xfId="25819" builtinId="51" hidden="1"/>
    <cellStyle name="40% — akcent 6" xfId="25858" builtinId="51" hidden="1"/>
    <cellStyle name="40% — akcent 6" xfId="25898" builtinId="51" hidden="1"/>
    <cellStyle name="40% — akcent 6" xfId="25937" builtinId="51" hidden="1"/>
    <cellStyle name="40% — akcent 6" xfId="25977" builtinId="51" hidden="1"/>
    <cellStyle name="40% — akcent 6" xfId="26016" builtinId="51" hidden="1"/>
    <cellStyle name="40% — akcent 6" xfId="26055" builtinId="51" hidden="1"/>
    <cellStyle name="40% — akcent 6" xfId="26094" builtinId="51" hidden="1"/>
    <cellStyle name="40% — akcent 6" xfId="26253" builtinId="51" hidden="1"/>
    <cellStyle name="40% — akcent 6" xfId="26294" builtinId="51" hidden="1"/>
    <cellStyle name="40% — akcent 6" xfId="26333" builtinId="51" hidden="1"/>
    <cellStyle name="40% — akcent 6" xfId="26372" builtinId="51" hidden="1"/>
    <cellStyle name="40% — akcent 6" xfId="26411" builtinId="51" hidden="1"/>
    <cellStyle name="40% — akcent 6" xfId="26451" builtinId="51" hidden="1"/>
    <cellStyle name="40% — akcent 6" xfId="26490" builtinId="51" hidden="1"/>
    <cellStyle name="40% — akcent 6" xfId="26531" builtinId="51" hidden="1"/>
    <cellStyle name="40% — akcent 6" xfId="26570" builtinId="51" hidden="1"/>
    <cellStyle name="40% — akcent 6" xfId="26609" builtinId="51" hidden="1"/>
    <cellStyle name="40% — akcent 6" xfId="26648" builtinId="51" hidden="1"/>
    <cellStyle name="40% — akcent 6" xfId="26688" builtinId="51" hidden="1"/>
    <cellStyle name="40% — akcent 6" xfId="26728" builtinId="51" hidden="1"/>
    <cellStyle name="40% — akcent 6" xfId="26767" builtinId="51" hidden="1"/>
    <cellStyle name="40% — akcent 6" xfId="26807" builtinId="51" hidden="1"/>
    <cellStyle name="40% — akcent 6" xfId="26847" builtinId="51" hidden="1"/>
    <cellStyle name="40% — akcent 6" xfId="26887" builtinId="51" hidden="1"/>
    <cellStyle name="40% — akcent 6" xfId="26926" builtinId="51" hidden="1"/>
    <cellStyle name="40% — akcent 6" xfId="26965" builtinId="51" hidden="1"/>
    <cellStyle name="40% — akcent 6" xfId="26182" builtinId="51" hidden="1"/>
    <cellStyle name="40% — akcent 6" xfId="26998" builtinId="51" hidden="1"/>
    <cellStyle name="40% — akcent 6" xfId="27039" builtinId="51" hidden="1"/>
    <cellStyle name="40% — akcent 6" xfId="27078" builtinId="51" hidden="1"/>
    <cellStyle name="40% — akcent 6" xfId="27117" builtinId="51" hidden="1"/>
    <cellStyle name="40% — akcent 6" xfId="27156" builtinId="51" hidden="1"/>
    <cellStyle name="40% — akcent 6" xfId="27196" builtinId="51" hidden="1"/>
    <cellStyle name="40% — akcent 6" xfId="27235" builtinId="51" hidden="1"/>
    <cellStyle name="40% — akcent 6" xfId="27276" builtinId="51" hidden="1"/>
    <cellStyle name="40% — akcent 6" xfId="27315" builtinId="51" hidden="1"/>
    <cellStyle name="40% — akcent 6" xfId="27354" builtinId="51" hidden="1"/>
    <cellStyle name="40% — akcent 6" xfId="27393" builtinId="51" hidden="1"/>
    <cellStyle name="40% — akcent 6" xfId="27433" builtinId="51" hidden="1"/>
    <cellStyle name="40% — akcent 6" xfId="27473" builtinId="51" hidden="1"/>
    <cellStyle name="40% — akcent 6" xfId="27512" builtinId="51" hidden="1"/>
    <cellStyle name="40% — akcent 6" xfId="27552" builtinId="51" hidden="1"/>
    <cellStyle name="40% — akcent 6" xfId="27591" builtinId="51" hidden="1"/>
    <cellStyle name="40% — akcent 6" xfId="27631" builtinId="51" hidden="1"/>
    <cellStyle name="40% — akcent 6" xfId="27670" builtinId="51" hidden="1"/>
    <cellStyle name="40% — akcent 6" xfId="27709" builtinId="51" hidden="1"/>
    <cellStyle name="40% — akcent 6" xfId="26145" builtinId="51" hidden="1"/>
    <cellStyle name="40% — akcent 6" xfId="26179" builtinId="51" hidden="1"/>
    <cellStyle name="40% — akcent 6" xfId="27755" builtinId="51" hidden="1"/>
    <cellStyle name="40% — akcent 6" xfId="27794" builtinId="51" hidden="1"/>
    <cellStyle name="40% — akcent 6" xfId="27833" builtinId="51" hidden="1"/>
    <cellStyle name="40% — akcent 6" xfId="27872" builtinId="51" hidden="1"/>
    <cellStyle name="40% — akcent 6" xfId="27912" builtinId="51" hidden="1"/>
    <cellStyle name="40% — akcent 6" xfId="27951" builtinId="51" hidden="1"/>
    <cellStyle name="40% — akcent 6" xfId="27992" builtinId="51" hidden="1"/>
    <cellStyle name="40% — akcent 6" xfId="28031" builtinId="51" hidden="1"/>
    <cellStyle name="40% — akcent 6" xfId="28070" builtinId="51" hidden="1"/>
    <cellStyle name="40% — akcent 6" xfId="28109" builtinId="51" hidden="1"/>
    <cellStyle name="40% — akcent 6" xfId="28149" builtinId="51" hidden="1"/>
    <cellStyle name="40% — akcent 6" xfId="28189" builtinId="51" hidden="1"/>
    <cellStyle name="40% — akcent 6" xfId="28228" builtinId="51" hidden="1"/>
    <cellStyle name="40% — akcent 6" xfId="28268" builtinId="51" hidden="1"/>
    <cellStyle name="40% — akcent 6" xfId="28307" builtinId="51" hidden="1"/>
    <cellStyle name="40% — akcent 6" xfId="28347" builtinId="51" hidden="1"/>
    <cellStyle name="40% — akcent 6" xfId="28386" builtinId="51" hidden="1"/>
    <cellStyle name="40% — akcent 6" xfId="28425" builtinId="51" hidden="1"/>
    <cellStyle name="40% — akcent 6" xfId="28464" builtinId="51" hidden="1"/>
    <cellStyle name="40% — akcent 6" xfId="28588" builtinId="51" hidden="1"/>
    <cellStyle name="40% — akcent 6" xfId="28631" builtinId="51" hidden="1"/>
    <cellStyle name="40% — akcent 6" xfId="28670" builtinId="51" hidden="1"/>
    <cellStyle name="40% — akcent 6" xfId="28709" builtinId="51" hidden="1"/>
    <cellStyle name="40% — akcent 6" xfId="28748" builtinId="51" hidden="1"/>
    <cellStyle name="40% — akcent 6" xfId="28788" builtinId="51" hidden="1"/>
    <cellStyle name="40% — akcent 6" xfId="28827" builtinId="51" hidden="1"/>
    <cellStyle name="40% — akcent 6" xfId="28868" builtinId="51" hidden="1"/>
    <cellStyle name="40% — akcent 6" xfId="28907" builtinId="51" hidden="1"/>
    <cellStyle name="40% — akcent 6" xfId="28946" builtinId="51" hidden="1"/>
    <cellStyle name="40% — akcent 6" xfId="28985" builtinId="51" hidden="1"/>
    <cellStyle name="40% — akcent 6" xfId="29027" builtinId="51" hidden="1"/>
    <cellStyle name="40% — akcent 6" xfId="29067" builtinId="51" hidden="1"/>
    <cellStyle name="40% — akcent 6" xfId="29106" builtinId="51" hidden="1"/>
    <cellStyle name="40% — akcent 6" xfId="29146" builtinId="51" hidden="1"/>
    <cellStyle name="40% — akcent 6" xfId="29186" builtinId="51" hidden="1"/>
    <cellStyle name="40% — akcent 6" xfId="29226" builtinId="51" hidden="1"/>
    <cellStyle name="40% — akcent 6" xfId="29265" builtinId="51" hidden="1"/>
    <cellStyle name="40% — akcent 6" xfId="29304" builtinId="51" hidden="1"/>
    <cellStyle name="40% — akcent 6" xfId="29354" builtinId="51" hidden="1"/>
    <cellStyle name="40% — akcent 6" xfId="29513" builtinId="51" hidden="1"/>
    <cellStyle name="40% — akcent 6" xfId="29556" builtinId="51" hidden="1"/>
    <cellStyle name="40% — akcent 6" xfId="29595" builtinId="51" hidden="1"/>
    <cellStyle name="40% — akcent 6" xfId="29634" builtinId="51" hidden="1"/>
    <cellStyle name="40% — akcent 6" xfId="29673" builtinId="51" hidden="1"/>
    <cellStyle name="40% — akcent 6" xfId="29713" builtinId="51" hidden="1"/>
    <cellStyle name="40% — akcent 6" xfId="29752" builtinId="51" hidden="1"/>
    <cellStyle name="40% — akcent 6" xfId="29793" builtinId="51" hidden="1"/>
    <cellStyle name="40% — akcent 6" xfId="29832" builtinId="51" hidden="1"/>
    <cellStyle name="40% — akcent 6" xfId="29871" builtinId="51" hidden="1"/>
    <cellStyle name="40% — akcent 6" xfId="29910" builtinId="51" hidden="1"/>
    <cellStyle name="40% — akcent 6" xfId="29952" builtinId="51" hidden="1"/>
    <cellStyle name="40% — akcent 6" xfId="29992" builtinId="51" hidden="1"/>
    <cellStyle name="40% — akcent 6" xfId="30031" builtinId="51" hidden="1"/>
    <cellStyle name="40% — akcent 6" xfId="30071" builtinId="51" hidden="1"/>
    <cellStyle name="40% — akcent 6" xfId="30111" builtinId="51" hidden="1"/>
    <cellStyle name="40% — akcent 6" xfId="30151" builtinId="51" hidden="1"/>
    <cellStyle name="40% — akcent 6" xfId="30190" builtinId="51" hidden="1"/>
    <cellStyle name="40% — akcent 6" xfId="30229" builtinId="51" hidden="1"/>
    <cellStyle name="40% — akcent 6" xfId="29442" builtinId="51" hidden="1"/>
    <cellStyle name="40% — akcent 6" xfId="30262" builtinId="51" hidden="1"/>
    <cellStyle name="40% — akcent 6" xfId="30303" builtinId="51" hidden="1"/>
    <cellStyle name="40% — akcent 6" xfId="30342" builtinId="51" hidden="1"/>
    <cellStyle name="40% — akcent 6" xfId="30381" builtinId="51" hidden="1"/>
    <cellStyle name="40% — akcent 6" xfId="30420" builtinId="51" hidden="1"/>
    <cellStyle name="40% — akcent 6" xfId="30460" builtinId="51" hidden="1"/>
    <cellStyle name="40% — akcent 6" xfId="30499" builtinId="51" hidden="1"/>
    <cellStyle name="40% — akcent 6" xfId="30540" builtinId="51" hidden="1"/>
    <cellStyle name="40% — akcent 6" xfId="30579" builtinId="51" hidden="1"/>
    <cellStyle name="40% — akcent 6" xfId="30618" builtinId="51" hidden="1"/>
    <cellStyle name="40% — akcent 6" xfId="30657" builtinId="51" hidden="1"/>
    <cellStyle name="40% — akcent 6" xfId="30697" builtinId="51" hidden="1"/>
    <cellStyle name="40% — akcent 6" xfId="30737" builtinId="51" hidden="1"/>
    <cellStyle name="40% — akcent 6" xfId="30776" builtinId="51" hidden="1"/>
    <cellStyle name="40% — akcent 6" xfId="30816" builtinId="51" hidden="1"/>
    <cellStyle name="40% — akcent 6" xfId="30855" builtinId="51" hidden="1"/>
    <cellStyle name="40% — akcent 6" xfId="30895" builtinId="51" hidden="1"/>
    <cellStyle name="40% — akcent 6" xfId="30934" builtinId="51" hidden="1"/>
    <cellStyle name="40% — akcent 6" xfId="30973" builtinId="51" hidden="1"/>
    <cellStyle name="40% — akcent 6" xfId="29405" builtinId="51" hidden="1"/>
    <cellStyle name="40% — akcent 6" xfId="29439" builtinId="51" hidden="1"/>
    <cellStyle name="40% — akcent 6" xfId="31019" builtinId="51" hidden="1"/>
    <cellStyle name="40% — akcent 6" xfId="31058" builtinId="51" hidden="1"/>
    <cellStyle name="40% — akcent 6" xfId="31097" builtinId="51" hidden="1"/>
    <cellStyle name="40% — akcent 6" xfId="31136" builtinId="51" hidden="1"/>
    <cellStyle name="40% — akcent 6" xfId="31176" builtinId="51" hidden="1"/>
    <cellStyle name="40% — akcent 6" xfId="31215" builtinId="51" hidden="1"/>
    <cellStyle name="40% — akcent 6" xfId="31256" builtinId="51" hidden="1"/>
    <cellStyle name="40% — akcent 6" xfId="31295" builtinId="51" hidden="1"/>
    <cellStyle name="40% — akcent 6" xfId="31334" builtinId="51" hidden="1"/>
    <cellStyle name="40% — akcent 6" xfId="31373" builtinId="51" hidden="1"/>
    <cellStyle name="40% — akcent 6" xfId="31413" builtinId="51" hidden="1"/>
    <cellStyle name="40% — akcent 6" xfId="31453" builtinId="51" hidden="1"/>
    <cellStyle name="40% — akcent 6" xfId="31492" builtinId="51" hidden="1"/>
    <cellStyle name="40% — akcent 6" xfId="31532" builtinId="51" hidden="1"/>
    <cellStyle name="40% — akcent 6" xfId="31571" builtinId="51" hidden="1"/>
    <cellStyle name="40% — akcent 6" xfId="31611" builtinId="51" hidden="1"/>
    <cellStyle name="40% — akcent 6" xfId="31650" builtinId="51" hidden="1"/>
    <cellStyle name="40% — akcent 6" xfId="31689" builtinId="51" hidden="1"/>
    <cellStyle name="40% — akcent 6" xfId="28517" builtinId="51" hidden="1"/>
    <cellStyle name="40% — akcent 6" xfId="31702" builtinId="51" hidden="1"/>
    <cellStyle name="40% — akcent 6" xfId="31743" builtinId="51" hidden="1"/>
    <cellStyle name="40% — akcent 6" xfId="31782" builtinId="51" hidden="1"/>
    <cellStyle name="40% — akcent 6" xfId="31821" builtinId="51" hidden="1"/>
    <cellStyle name="40% — akcent 6" xfId="31860" builtinId="51" hidden="1"/>
    <cellStyle name="40% — akcent 6" xfId="31900" builtinId="51" hidden="1"/>
    <cellStyle name="40% — akcent 6" xfId="31939" builtinId="51" hidden="1"/>
    <cellStyle name="40% — akcent 6" xfId="31980" builtinId="51" hidden="1"/>
    <cellStyle name="40% — akcent 6" xfId="32019" builtinId="51" hidden="1"/>
    <cellStyle name="40% — akcent 6" xfId="32058" builtinId="51" hidden="1"/>
    <cellStyle name="40% — akcent 6" xfId="32097" builtinId="51" hidden="1"/>
    <cellStyle name="40% — akcent 6" xfId="32137" builtinId="51" hidden="1"/>
    <cellStyle name="40% — akcent 6" xfId="32177" builtinId="51" hidden="1"/>
    <cellStyle name="40% — akcent 6" xfId="32216" builtinId="51" hidden="1"/>
    <cellStyle name="40% — akcent 6" xfId="32256" builtinId="51" hidden="1"/>
    <cellStyle name="40% — akcent 6" xfId="32295" builtinId="51" hidden="1"/>
    <cellStyle name="40% — akcent 6" xfId="32335" builtinId="51" hidden="1"/>
    <cellStyle name="40% — akcent 6" xfId="32374" builtinId="51" hidden="1"/>
    <cellStyle name="40% — akcent 6" xfId="32413" builtinId="51" hidden="1"/>
    <cellStyle name="40% — akcent 6" xfId="32452" builtinId="51" hidden="1"/>
    <cellStyle name="40% — akcent 6" xfId="32611" builtinId="51" hidden="1"/>
    <cellStyle name="40% — akcent 6" xfId="32652" builtinId="51" hidden="1"/>
    <cellStyle name="40% — akcent 6" xfId="32691" builtinId="51" hidden="1"/>
    <cellStyle name="40% — akcent 6" xfId="32730" builtinId="51" hidden="1"/>
    <cellStyle name="40% — akcent 6" xfId="32769" builtinId="51" hidden="1"/>
    <cellStyle name="40% — akcent 6" xfId="32809" builtinId="51" hidden="1"/>
    <cellStyle name="40% — akcent 6" xfId="32848" builtinId="51" hidden="1"/>
    <cellStyle name="40% — akcent 6" xfId="32889" builtinId="51" hidden="1"/>
    <cellStyle name="40% — akcent 6" xfId="32928" builtinId="51" hidden="1"/>
    <cellStyle name="40% — akcent 6" xfId="32967" builtinId="51" hidden="1"/>
    <cellStyle name="40% — akcent 6" xfId="33006" builtinId="51" hidden="1"/>
    <cellStyle name="40% — akcent 6" xfId="33046" builtinId="51" hidden="1"/>
    <cellStyle name="40% — akcent 6" xfId="33086" builtinId="51" hidden="1"/>
    <cellStyle name="40% — akcent 6" xfId="33125" builtinId="51" hidden="1"/>
    <cellStyle name="40% — akcent 6" xfId="33165" builtinId="51" hidden="1"/>
    <cellStyle name="40% — akcent 6" xfId="33205" builtinId="51" hidden="1"/>
    <cellStyle name="40% — akcent 6" xfId="33245" builtinId="51" hidden="1"/>
    <cellStyle name="40% — akcent 6" xfId="33284" builtinId="51" hidden="1"/>
    <cellStyle name="40% — akcent 6" xfId="33323" builtinId="51" hidden="1"/>
    <cellStyle name="40% — akcent 6" xfId="32540" builtinId="51" hidden="1"/>
    <cellStyle name="40% — akcent 6" xfId="33356" builtinId="51" hidden="1"/>
    <cellStyle name="40% — akcent 6" xfId="33397" builtinId="51" hidden="1"/>
    <cellStyle name="40% — akcent 6" xfId="33436" builtinId="51" hidden="1"/>
    <cellStyle name="40% — akcent 6" xfId="33475" builtinId="51" hidden="1"/>
    <cellStyle name="40% — akcent 6" xfId="33514" builtinId="51" hidden="1"/>
    <cellStyle name="40% — akcent 6" xfId="33554" builtinId="51" hidden="1"/>
    <cellStyle name="40% — akcent 6" xfId="33593" builtinId="51" hidden="1"/>
    <cellStyle name="40% — akcent 6" xfId="33634" builtinId="51" hidden="1"/>
    <cellStyle name="40% — akcent 6" xfId="33673" builtinId="51" hidden="1"/>
    <cellStyle name="40% — akcent 6" xfId="33712" builtinId="51" hidden="1"/>
    <cellStyle name="40% — akcent 6" xfId="33751" builtinId="51" hidden="1"/>
    <cellStyle name="40% — akcent 6" xfId="33791" builtinId="51" hidden="1"/>
    <cellStyle name="40% — akcent 6" xfId="33831" builtinId="51" hidden="1"/>
    <cellStyle name="40% — akcent 6" xfId="33870" builtinId="51" hidden="1"/>
    <cellStyle name="40% — akcent 6" xfId="33910" builtinId="51" hidden="1"/>
    <cellStyle name="40% — akcent 6" xfId="33949" builtinId="51" hidden="1"/>
    <cellStyle name="40% — akcent 6" xfId="33989" builtinId="51" hidden="1"/>
    <cellStyle name="40% — akcent 6" xfId="34028" builtinId="51" hidden="1"/>
    <cellStyle name="40% — akcent 6" xfId="34067" builtinId="51" hidden="1"/>
    <cellStyle name="40% — akcent 6" xfId="32503" builtinId="51" hidden="1"/>
    <cellStyle name="40% — akcent 6" xfId="32537" builtinId="51" hidden="1"/>
    <cellStyle name="40% — akcent 6" xfId="34113" builtinId="51" hidden="1"/>
    <cellStyle name="40% — akcent 6" xfId="34152" builtinId="51" hidden="1"/>
    <cellStyle name="40% — akcent 6" xfId="34191" builtinId="51" hidden="1"/>
    <cellStyle name="40% — akcent 6" xfId="34230" builtinId="51" hidden="1"/>
    <cellStyle name="40% — akcent 6" xfId="34270" builtinId="51" hidden="1"/>
    <cellStyle name="40% — akcent 6" xfId="34309" builtinId="51" hidden="1"/>
    <cellStyle name="40% — akcent 6" xfId="34350" builtinId="51" hidden="1"/>
    <cellStyle name="40% — akcent 6" xfId="34389" builtinId="51" hidden="1"/>
    <cellStyle name="40% — akcent 6" xfId="34428" builtinId="51" hidden="1"/>
    <cellStyle name="40% — akcent 6" xfId="34467" builtinId="51" hidden="1"/>
    <cellStyle name="40% — akcent 6" xfId="34507" builtinId="51" hidden="1"/>
    <cellStyle name="40% — akcent 6" xfId="34547" builtinId="51" hidden="1"/>
    <cellStyle name="40% — akcent 6" xfId="34586" builtinId="51" hidden="1"/>
    <cellStyle name="40% — akcent 6" xfId="34626" builtinId="51" hidden="1"/>
    <cellStyle name="40% — akcent 6" xfId="34665" builtinId="51" hidden="1"/>
    <cellStyle name="40% — akcent 6" xfId="34705" builtinId="51" hidden="1"/>
    <cellStyle name="40% — akcent 6" xfId="34744" builtinId="51" hidden="1"/>
    <cellStyle name="40% — akcent 6" xfId="34783" builtinId="51" hidden="1"/>
    <cellStyle name="40% — akcent 6" xfId="29310" builtinId="51" hidden="1"/>
    <cellStyle name="40% — akcent 6" xfId="34824" builtinId="51" hidden="1"/>
    <cellStyle name="40% — akcent 6" xfId="34865" builtinId="51" hidden="1"/>
    <cellStyle name="40% — akcent 6" xfId="34904" builtinId="51" hidden="1"/>
    <cellStyle name="40% — akcent 6" xfId="34943" builtinId="51" hidden="1"/>
    <cellStyle name="40% — akcent 6" xfId="34982" builtinId="51" hidden="1"/>
    <cellStyle name="40% — akcent 6" xfId="35022" builtinId="51" hidden="1"/>
    <cellStyle name="40% — akcent 6" xfId="35061" builtinId="51" hidden="1"/>
    <cellStyle name="40% — akcent 6" xfId="35102" builtinId="51" hidden="1"/>
    <cellStyle name="40% — akcent 6" xfId="35141" builtinId="51" hidden="1"/>
    <cellStyle name="40% — akcent 6" xfId="35180" builtinId="51" hidden="1"/>
    <cellStyle name="40% — akcent 6" xfId="35219" builtinId="51" hidden="1"/>
    <cellStyle name="40% — akcent 6" xfId="35259" builtinId="51" hidden="1"/>
    <cellStyle name="40% — akcent 6" xfId="35299" builtinId="51" hidden="1"/>
    <cellStyle name="40% — akcent 6" xfId="35338" builtinId="51" hidden="1"/>
    <cellStyle name="40% — akcent 6" xfId="35378" builtinId="51" hidden="1"/>
    <cellStyle name="40% — akcent 6" xfId="35417" builtinId="51" hidden="1"/>
    <cellStyle name="40% — akcent 6" xfId="35457" builtinId="51" hidden="1"/>
    <cellStyle name="40% — akcent 6" xfId="35496" builtinId="51" hidden="1"/>
    <cellStyle name="40% — akcent 6" xfId="35535" builtinId="51" hidden="1"/>
    <cellStyle name="40% — akcent 6" xfId="35574" builtinId="51" hidden="1"/>
    <cellStyle name="40% — akcent 6" xfId="35733" builtinId="51" hidden="1"/>
    <cellStyle name="40% — akcent 6" xfId="35774" builtinId="51" hidden="1"/>
    <cellStyle name="40% — akcent 6" xfId="35813" builtinId="51" hidden="1"/>
    <cellStyle name="40% — akcent 6" xfId="35852" builtinId="51" hidden="1"/>
    <cellStyle name="40% — akcent 6" xfId="35891" builtinId="51" hidden="1"/>
    <cellStyle name="40% — akcent 6" xfId="35931" builtinId="51" hidden="1"/>
    <cellStyle name="40% — akcent 6" xfId="35970" builtinId="51" hidden="1"/>
    <cellStyle name="40% — akcent 6" xfId="36011" builtinId="51" hidden="1"/>
    <cellStyle name="40% — akcent 6" xfId="36050" builtinId="51" hidden="1"/>
    <cellStyle name="40% — akcent 6" xfId="36089" builtinId="51" hidden="1"/>
    <cellStyle name="40% — akcent 6" xfId="36128" builtinId="51" hidden="1"/>
    <cellStyle name="40% — akcent 6" xfId="36168" builtinId="51" hidden="1"/>
    <cellStyle name="40% — akcent 6" xfId="36208" builtinId="51" hidden="1"/>
    <cellStyle name="40% — akcent 6" xfId="36247" builtinId="51" hidden="1"/>
    <cellStyle name="40% — akcent 6" xfId="36287" builtinId="51" hidden="1"/>
    <cellStyle name="40% — akcent 6" xfId="36327" builtinId="51" hidden="1"/>
    <cellStyle name="40% — akcent 6" xfId="36367" builtinId="51" hidden="1"/>
    <cellStyle name="40% — akcent 6" xfId="36406" builtinId="51" hidden="1"/>
    <cellStyle name="40% — akcent 6" xfId="36445" builtinId="51" hidden="1"/>
    <cellStyle name="40% — akcent 6" xfId="35662" builtinId="51" hidden="1"/>
    <cellStyle name="40% — akcent 6" xfId="36478" builtinId="51" hidden="1"/>
    <cellStyle name="40% — akcent 6" xfId="36519" builtinId="51" hidden="1"/>
    <cellStyle name="40% — akcent 6" xfId="36558" builtinId="51" hidden="1"/>
    <cellStyle name="40% — akcent 6" xfId="36597" builtinId="51" hidden="1"/>
    <cellStyle name="40% — akcent 6" xfId="36636" builtinId="51" hidden="1"/>
    <cellStyle name="40% — akcent 6" xfId="36676" builtinId="51" hidden="1"/>
    <cellStyle name="40% — akcent 6" xfId="36715" builtinId="51" hidden="1"/>
    <cellStyle name="40% — akcent 6" xfId="36756" builtinId="51" hidden="1"/>
    <cellStyle name="40% — akcent 6" xfId="36795" builtinId="51" hidden="1"/>
    <cellStyle name="40% — akcent 6" xfId="36834" builtinId="51" hidden="1"/>
    <cellStyle name="40% — akcent 6" xfId="36873" builtinId="51" hidden="1"/>
    <cellStyle name="40% — akcent 6" xfId="36913" builtinId="51" hidden="1"/>
    <cellStyle name="40% — akcent 6" xfId="36953" builtinId="51" hidden="1"/>
    <cellStyle name="40% — akcent 6" xfId="36992" builtinId="51" hidden="1"/>
    <cellStyle name="40% — akcent 6" xfId="37032" builtinId="51" hidden="1"/>
    <cellStyle name="40% — akcent 6" xfId="37071" builtinId="51" hidden="1"/>
    <cellStyle name="40% — akcent 6" xfId="37111" builtinId="51" hidden="1"/>
    <cellStyle name="40% — akcent 6" xfId="37150" builtinId="51" hidden="1"/>
    <cellStyle name="40% — akcent 6" xfId="37189" builtinId="51" hidden="1"/>
    <cellStyle name="40% — akcent 6" xfId="35625" builtinId="51" hidden="1"/>
    <cellStyle name="40% — akcent 6" xfId="35659" builtinId="51" hidden="1"/>
    <cellStyle name="40% — akcent 6" xfId="37235" builtinId="51" hidden="1"/>
    <cellStyle name="40% — akcent 6" xfId="37274" builtinId="51" hidden="1"/>
    <cellStyle name="40% — akcent 6" xfId="37313" builtinId="51" hidden="1"/>
    <cellStyle name="40% — akcent 6" xfId="37352" builtinId="51" hidden="1"/>
    <cellStyle name="40% — akcent 6" xfId="37392" builtinId="51" hidden="1"/>
    <cellStyle name="40% — akcent 6" xfId="37431" builtinId="51" hidden="1"/>
    <cellStyle name="40% — akcent 6" xfId="37472" builtinId="51" hidden="1"/>
    <cellStyle name="40% — akcent 6" xfId="37511" builtinId="51" hidden="1"/>
    <cellStyle name="40% — akcent 6" xfId="37550" builtinId="51" hidden="1"/>
    <cellStyle name="40% — akcent 6" xfId="37589" builtinId="51" hidden="1"/>
    <cellStyle name="40% — akcent 6" xfId="37629" builtinId="51" hidden="1"/>
    <cellStyle name="40% — akcent 6" xfId="37669" builtinId="51" hidden="1"/>
    <cellStyle name="40% — akcent 6" xfId="37708" builtinId="51" hidden="1"/>
    <cellStyle name="40% — akcent 6" xfId="37748" builtinId="51" hidden="1"/>
    <cellStyle name="40% — akcent 6" xfId="37787" builtinId="51" hidden="1"/>
    <cellStyle name="40% — akcent 6" xfId="37827" builtinId="51" hidden="1"/>
    <cellStyle name="40% — akcent 6" xfId="37866" builtinId="51" hidden="1"/>
    <cellStyle name="40% — akcent 6" xfId="37905" builtinId="51" hidden="1"/>
    <cellStyle name="40% — akcent 6" xfId="37944" builtinId="51" hidden="1"/>
    <cellStyle name="40% — akcent 6" xfId="37984" builtinId="51" hidden="1"/>
    <cellStyle name="40% — akcent 6" xfId="38025" builtinId="51" hidden="1"/>
    <cellStyle name="40% — akcent 6" xfId="38064" builtinId="51" hidden="1"/>
    <cellStyle name="40% — akcent 6" xfId="38103" builtinId="51" hidden="1"/>
    <cellStyle name="40% — akcent 6" xfId="38142" builtinId="51" hidden="1"/>
    <cellStyle name="40% — akcent 6" xfId="38182" builtinId="51" hidden="1"/>
    <cellStyle name="40% — akcent 6" xfId="38221" builtinId="51" hidden="1"/>
    <cellStyle name="40% — akcent 6" xfId="38262" builtinId="51" hidden="1"/>
    <cellStyle name="40% — akcent 6" xfId="38301" builtinId="51" hidden="1"/>
    <cellStyle name="40% — akcent 6" xfId="38340" builtinId="51" hidden="1"/>
    <cellStyle name="40% — akcent 6" xfId="38379" builtinId="51" hidden="1"/>
    <cellStyle name="40% — akcent 6" xfId="38419" builtinId="51" hidden="1"/>
    <cellStyle name="40% — akcent 6" xfId="38459" builtinId="51" hidden="1"/>
    <cellStyle name="40% — akcent 6" xfId="38498" builtinId="51" hidden="1"/>
    <cellStyle name="40% — akcent 6" xfId="38538" builtinId="51" hidden="1"/>
    <cellStyle name="40% — akcent 6" xfId="38577" builtinId="51" hidden="1"/>
    <cellStyle name="40% — akcent 6" xfId="38617" builtinId="51" hidden="1"/>
    <cellStyle name="40% — akcent 6" xfId="38656" builtinId="51" hidden="1"/>
    <cellStyle name="40% — akcent 6" xfId="38695" builtinId="51" hidden="1"/>
    <cellStyle name="40% — akcent 6" xfId="38734" builtinId="51" hidden="1"/>
    <cellStyle name="40% — akcent 6" xfId="38893" builtinId="51" hidden="1"/>
    <cellStyle name="40% — akcent 6" xfId="38934" builtinId="51" hidden="1"/>
    <cellStyle name="40% — akcent 6" xfId="38973" builtinId="51" hidden="1"/>
    <cellStyle name="40% — akcent 6" xfId="39012" builtinId="51" hidden="1"/>
    <cellStyle name="40% — akcent 6" xfId="39051" builtinId="51" hidden="1"/>
    <cellStyle name="40% — akcent 6" xfId="39091" builtinId="51" hidden="1"/>
    <cellStyle name="40% — akcent 6" xfId="39130" builtinId="51" hidden="1"/>
    <cellStyle name="40% — akcent 6" xfId="39171" builtinId="51" hidden="1"/>
    <cellStyle name="40% — akcent 6" xfId="39210" builtinId="51" hidden="1"/>
    <cellStyle name="40% — akcent 6" xfId="39249" builtinId="51" hidden="1"/>
    <cellStyle name="40% — akcent 6" xfId="39288" builtinId="51" hidden="1"/>
    <cellStyle name="40% — akcent 6" xfId="39328" builtinId="51" hidden="1"/>
    <cellStyle name="40% — akcent 6" xfId="39368" builtinId="51" hidden="1"/>
    <cellStyle name="40% — akcent 6" xfId="39407" builtinId="51" hidden="1"/>
    <cellStyle name="40% — akcent 6" xfId="39447" builtinId="51" hidden="1"/>
    <cellStyle name="40% — akcent 6" xfId="39487" builtinId="51" hidden="1"/>
    <cellStyle name="40% — akcent 6" xfId="39527" builtinId="51" hidden="1"/>
    <cellStyle name="40% — akcent 6" xfId="39566" builtinId="51" hidden="1"/>
    <cellStyle name="40% — akcent 6" xfId="39605" builtinId="51" hidden="1"/>
    <cellStyle name="40% — akcent 6" xfId="38822" builtinId="51" hidden="1"/>
    <cellStyle name="40% — akcent 6" xfId="39638" builtinId="51" hidden="1"/>
    <cellStyle name="40% — akcent 6" xfId="39679" builtinId="51" hidden="1"/>
    <cellStyle name="40% — akcent 6" xfId="39718" builtinId="51" hidden="1"/>
    <cellStyle name="40% — akcent 6" xfId="39757" builtinId="51" hidden="1"/>
    <cellStyle name="40% — akcent 6" xfId="39796" builtinId="51" hidden="1"/>
    <cellStyle name="40% — akcent 6" xfId="39836" builtinId="51" hidden="1"/>
    <cellStyle name="40% — akcent 6" xfId="39875" builtinId="51" hidden="1"/>
    <cellStyle name="40% — akcent 6" xfId="39916" builtinId="51" hidden="1"/>
    <cellStyle name="40% — akcent 6" xfId="39955" builtinId="51" hidden="1"/>
    <cellStyle name="40% — akcent 6" xfId="39994" builtinId="51" hidden="1"/>
    <cellStyle name="40% — akcent 6" xfId="40033" builtinId="51" hidden="1"/>
    <cellStyle name="40% — akcent 6" xfId="40073" builtinId="51" hidden="1"/>
    <cellStyle name="40% — akcent 6" xfId="40113" builtinId="51" hidden="1"/>
    <cellStyle name="40% — akcent 6" xfId="40152" builtinId="51" hidden="1"/>
    <cellStyle name="40% — akcent 6" xfId="40192" builtinId="51" hidden="1"/>
    <cellStyle name="40% — akcent 6" xfId="40231" builtinId="51" hidden="1"/>
    <cellStyle name="40% — akcent 6" xfId="40271" builtinId="51" hidden="1"/>
    <cellStyle name="40% — akcent 6" xfId="40310" builtinId="51" hidden="1"/>
    <cellStyle name="40% — akcent 6" xfId="40349" builtinId="51" hidden="1"/>
    <cellStyle name="40% — akcent 6" xfId="38785" builtinId="51" hidden="1"/>
    <cellStyle name="40% — akcent 6" xfId="38819" builtinId="51" hidden="1"/>
    <cellStyle name="40% — akcent 6" xfId="40395" builtinId="51" hidden="1"/>
    <cellStyle name="40% — akcent 6" xfId="40434" builtinId="51" hidden="1"/>
    <cellStyle name="40% — akcent 6" xfId="40473" builtinId="51" hidden="1"/>
    <cellStyle name="40% — akcent 6" xfId="40512" builtinId="51" hidden="1"/>
    <cellStyle name="40% — akcent 6" xfId="40552" builtinId="51" hidden="1"/>
    <cellStyle name="40% — akcent 6" xfId="40591" builtinId="51" hidden="1"/>
    <cellStyle name="40% — akcent 6" xfId="40632" builtinId="51" hidden="1"/>
    <cellStyle name="40% — akcent 6" xfId="40671" builtinId="51" hidden="1"/>
    <cellStyle name="40% — akcent 6" xfId="40710" builtinId="51" hidden="1"/>
    <cellStyle name="40% — akcent 6" xfId="40749" builtinId="51" hidden="1"/>
    <cellStyle name="40% — akcent 6" xfId="40789" builtinId="51" hidden="1"/>
    <cellStyle name="40% — akcent 6" xfId="40829" builtinId="51" hidden="1"/>
    <cellStyle name="40% — akcent 6" xfId="40868" builtinId="51" hidden="1"/>
    <cellStyle name="40% — akcent 6" xfId="40908" builtinId="51" hidden="1"/>
    <cellStyle name="40% — akcent 6" xfId="40947" builtinId="51" hidden="1"/>
    <cellStyle name="40% — akcent 6" xfId="40987" builtinId="51" hidden="1"/>
    <cellStyle name="40% — akcent 6" xfId="41026" builtinId="51" hidden="1"/>
    <cellStyle name="40% — akcent 6" xfId="41065" builtinId="51" hidden="1"/>
    <cellStyle name="40% — akcent 6" xfId="41125" builtinId="51" hidden="1"/>
    <cellStyle name="40% — akcent 6" xfId="41183" builtinId="51" hidden="1"/>
    <cellStyle name="40% — akcent 6" xfId="41224" builtinId="51" hidden="1"/>
    <cellStyle name="40% — akcent 6" xfId="41263" builtinId="51" hidden="1"/>
    <cellStyle name="40% — akcent 6" xfId="41302" builtinId="51" hidden="1"/>
    <cellStyle name="40% — akcent 6" xfId="41341" builtinId="51" hidden="1"/>
    <cellStyle name="40% — akcent 6" xfId="41381" builtinId="51" hidden="1"/>
    <cellStyle name="40% — akcent 6" xfId="41420" builtinId="51" hidden="1"/>
    <cellStyle name="40% — akcent 6" xfId="41461" builtinId="51" hidden="1"/>
    <cellStyle name="40% — akcent 6" xfId="41500" builtinId="51" hidden="1"/>
    <cellStyle name="40% — akcent 6" xfId="41539" builtinId="51" hidden="1"/>
    <cellStyle name="40% — akcent 6" xfId="41578" builtinId="51" hidden="1"/>
    <cellStyle name="40% — akcent 6" xfId="41618" builtinId="51" hidden="1"/>
    <cellStyle name="40% — akcent 6" xfId="41658" builtinId="51" hidden="1"/>
    <cellStyle name="40% — akcent 6" xfId="41697" builtinId="51" hidden="1"/>
    <cellStyle name="40% — akcent 6" xfId="41737" builtinId="51" hidden="1"/>
    <cellStyle name="40% — akcent 6" xfId="41776" builtinId="51" hidden="1"/>
    <cellStyle name="40% — akcent 6" xfId="41816" builtinId="51" hidden="1"/>
    <cellStyle name="40% — akcent 6" xfId="41855" builtinId="51" hidden="1"/>
    <cellStyle name="40% — akcent 6" xfId="41894" builtinId="51" hidden="1"/>
    <cellStyle name="40% — akcent 6" xfId="41068" builtinId="51" hidden="1"/>
    <cellStyle name="40% — akcent 6" xfId="41934" builtinId="51" hidden="1"/>
    <cellStyle name="40% — akcent 6" xfId="41975" builtinId="51" hidden="1"/>
    <cellStyle name="40% — akcent 6" xfId="42014" builtinId="51" hidden="1"/>
    <cellStyle name="40% — akcent 6" xfId="42053" builtinId="51" hidden="1"/>
    <cellStyle name="40% — akcent 6" xfId="42092" builtinId="51" hidden="1"/>
    <cellStyle name="40% — akcent 6" xfId="42132" builtinId="51" hidden="1"/>
    <cellStyle name="40% — akcent 6" xfId="42171" builtinId="51" hidden="1"/>
    <cellStyle name="40% — akcent 6" xfId="42212" builtinId="51" hidden="1"/>
    <cellStyle name="40% — akcent 6" xfId="42251" builtinId="51" hidden="1"/>
    <cellStyle name="40% — akcent 6" xfId="42290" builtinId="51" hidden="1"/>
    <cellStyle name="40% — akcent 6" xfId="42329" builtinId="51" hidden="1"/>
    <cellStyle name="40% — akcent 6" xfId="42369" builtinId="51" hidden="1"/>
    <cellStyle name="40% — akcent 6" xfId="42409" builtinId="51" hidden="1"/>
    <cellStyle name="40% — akcent 6" xfId="42448" builtinId="51" hidden="1"/>
    <cellStyle name="40% — akcent 6" xfId="42488" builtinId="51" hidden="1"/>
    <cellStyle name="40% — akcent 6" xfId="42527" builtinId="51" hidden="1"/>
    <cellStyle name="40% — akcent 6" xfId="42567" builtinId="51" hidden="1"/>
    <cellStyle name="40% — akcent 6" xfId="42606" builtinId="51" hidden="1"/>
    <cellStyle name="40% — akcent 6" xfId="42645" builtinId="51" hidden="1"/>
    <cellStyle name="40% — akcent 6" xfId="42709" builtinId="51" hidden="1"/>
    <cellStyle name="40% — akcent 6" xfId="42763" builtinId="51" hidden="1"/>
    <cellStyle name="40% — akcent 6" xfId="42804" builtinId="51" hidden="1"/>
    <cellStyle name="40% — akcent 6" xfId="42843" builtinId="51" hidden="1"/>
    <cellStyle name="40% — akcent 6" xfId="42882" builtinId="51" hidden="1"/>
    <cellStyle name="40% — akcent 6" xfId="42921" builtinId="51" hidden="1"/>
    <cellStyle name="40% — akcent 6" xfId="42961" builtinId="51" hidden="1"/>
    <cellStyle name="40% — akcent 6" xfId="43000" builtinId="51" hidden="1"/>
    <cellStyle name="40% — akcent 6" xfId="43041" builtinId="51" hidden="1"/>
    <cellStyle name="40% — akcent 6" xfId="43080" builtinId="51" hidden="1"/>
    <cellStyle name="40% — akcent 6" xfId="43119" builtinId="51" hidden="1"/>
    <cellStyle name="40% — akcent 6" xfId="43158" builtinId="51" hidden="1"/>
    <cellStyle name="40% — akcent 6" xfId="43198" builtinId="51" hidden="1"/>
    <cellStyle name="40% — akcent 6" xfId="43238" builtinId="51" hidden="1"/>
    <cellStyle name="40% — akcent 6" xfId="43277" builtinId="51" hidden="1"/>
    <cellStyle name="40% — akcent 6" xfId="43317" builtinId="51" hidden="1"/>
    <cellStyle name="40% — akcent 6" xfId="43356" builtinId="51" hidden="1"/>
    <cellStyle name="40% — akcent 6" xfId="43396" builtinId="51" hidden="1"/>
    <cellStyle name="40% — akcent 6" xfId="43435" builtinId="51" hidden="1"/>
    <cellStyle name="40% — akcent 6" xfId="43474" builtinId="51" hidden="1"/>
    <cellStyle name="40% — akcent 6" xfId="42647" builtinId="51" hidden="1"/>
    <cellStyle name="40% — akcent 6" xfId="43514" builtinId="51" hidden="1"/>
    <cellStyle name="40% — akcent 6" xfId="43555" builtinId="51" hidden="1"/>
    <cellStyle name="40% — akcent 6" xfId="43594" builtinId="51" hidden="1"/>
    <cellStyle name="40% — akcent 6" xfId="43633" builtinId="51" hidden="1"/>
    <cellStyle name="40% — akcent 6" xfId="43672" builtinId="51" hidden="1"/>
    <cellStyle name="40% — akcent 6" xfId="43712" builtinId="51" hidden="1"/>
    <cellStyle name="40% — akcent 6" xfId="43751" builtinId="51" hidden="1"/>
    <cellStyle name="40% — akcent 6" xfId="43792" builtinId="51" hidden="1"/>
    <cellStyle name="40% — akcent 6" xfId="43831" builtinId="51" hidden="1"/>
    <cellStyle name="40% — akcent 6" xfId="43870" builtinId="51" hidden="1"/>
    <cellStyle name="40% — akcent 6" xfId="43909" builtinId="51" hidden="1"/>
    <cellStyle name="40% — akcent 6" xfId="43949" builtinId="51" hidden="1"/>
    <cellStyle name="40% — akcent 6" xfId="43989" builtinId="51" hidden="1"/>
    <cellStyle name="40% — akcent 6" xfId="44028" builtinId="51" hidden="1"/>
    <cellStyle name="40% — akcent 6" xfId="44068" builtinId="51" hidden="1"/>
    <cellStyle name="40% — akcent 6" xfId="44107" builtinId="51" hidden="1"/>
    <cellStyle name="40% — akcent 6" xfId="44147" builtinId="51" hidden="1"/>
    <cellStyle name="40% — akcent 6" xfId="44186" builtinId="51" hidden="1"/>
    <cellStyle name="40% — akcent 6" xfId="44225" builtinId="51" hidden="1"/>
    <cellStyle name="40% — akcent 6" xfId="44289" builtinId="51" hidden="1"/>
    <cellStyle name="40% — akcent 6" xfId="44343" builtinId="51" hidden="1"/>
    <cellStyle name="40% — akcent 6" xfId="44384" builtinId="51" hidden="1"/>
    <cellStyle name="40% — akcent 6" xfId="44423" builtinId="51" hidden="1"/>
    <cellStyle name="40% — akcent 6" xfId="44462" builtinId="51" hidden="1"/>
    <cellStyle name="40% — akcent 6" xfId="44501" builtinId="51" hidden="1"/>
    <cellStyle name="40% — akcent 6" xfId="44541" builtinId="51" hidden="1"/>
    <cellStyle name="40% — akcent 6" xfId="44580" builtinId="51" hidden="1"/>
    <cellStyle name="40% — akcent 6" xfId="44621" builtinId="51" hidden="1"/>
    <cellStyle name="40% — akcent 6" xfId="44660" builtinId="51" hidden="1"/>
    <cellStyle name="40% — akcent 6" xfId="44699" builtinId="51" hidden="1"/>
    <cellStyle name="40% — akcent 6" xfId="44738" builtinId="51" hidden="1"/>
    <cellStyle name="40% — akcent 6" xfId="44778" builtinId="51" hidden="1"/>
    <cellStyle name="40% — akcent 6" xfId="44818" builtinId="51" hidden="1"/>
    <cellStyle name="40% — akcent 6" xfId="44857" builtinId="51" hidden="1"/>
    <cellStyle name="40% — akcent 6" xfId="44897" builtinId="51" hidden="1"/>
    <cellStyle name="40% — akcent 6" xfId="44936" builtinId="51" hidden="1"/>
    <cellStyle name="40% — akcent 6" xfId="44976" builtinId="51" hidden="1"/>
    <cellStyle name="40% — akcent 6" xfId="45015" builtinId="51" hidden="1"/>
    <cellStyle name="40% — akcent 6" xfId="45054" builtinId="51" hidden="1"/>
    <cellStyle name="40% — akcent 6" xfId="44227" builtinId="51" hidden="1"/>
    <cellStyle name="40% — akcent 6" xfId="45094" builtinId="51" hidden="1"/>
    <cellStyle name="40% — akcent 6" xfId="45135" builtinId="51" hidden="1"/>
    <cellStyle name="40% — akcent 6" xfId="45174" builtinId="51" hidden="1"/>
    <cellStyle name="40% — akcent 6" xfId="45213" builtinId="51" hidden="1"/>
    <cellStyle name="40% — akcent 6" xfId="45252" builtinId="51" hidden="1"/>
    <cellStyle name="40% — akcent 6" xfId="45292" builtinId="51" hidden="1"/>
    <cellStyle name="40% — akcent 6" xfId="45331" builtinId="51" hidden="1"/>
    <cellStyle name="40% — akcent 6" xfId="45372" builtinId="51" hidden="1"/>
    <cellStyle name="40% — akcent 6" xfId="45411" builtinId="51" hidden="1"/>
    <cellStyle name="40% — akcent 6" xfId="45450" builtinId="51" hidden="1"/>
    <cellStyle name="40% — akcent 6" xfId="45489" builtinId="51" hidden="1"/>
    <cellStyle name="40% — akcent 6" xfId="45529" builtinId="51" hidden="1"/>
    <cellStyle name="40% — akcent 6" xfId="45569" builtinId="51" hidden="1"/>
    <cellStyle name="40% — akcent 6" xfId="45608" builtinId="51" hidden="1"/>
    <cellStyle name="40% — akcent 6" xfId="45648" builtinId="51" hidden="1"/>
    <cellStyle name="40% — akcent 6" xfId="45687" builtinId="51" hidden="1"/>
    <cellStyle name="40% — akcent 6" xfId="45727" builtinId="51" hidden="1"/>
    <cellStyle name="40% — akcent 6" xfId="45766" builtinId="51" hidden="1"/>
    <cellStyle name="40% — akcent 6" xfId="45805" builtinId="51" hidden="1"/>
    <cellStyle name="60 % - Accent1" xfId="19" hidden="1"/>
    <cellStyle name="60 % - Accent2" xfId="23" hidden="1"/>
    <cellStyle name="60 % - Accent3" xfId="27" hidden="1"/>
    <cellStyle name="60 % - Accent4" xfId="31" hidden="1"/>
    <cellStyle name="60 % - Accent5" xfId="35" hidden="1"/>
    <cellStyle name="60 % - Accent6" xfId="39" hidden="1"/>
    <cellStyle name="60% - Accent1" xfId="48" hidden="1"/>
    <cellStyle name="60% - Accent2" xfId="51" hidden="1"/>
    <cellStyle name="60% - Accent3" xfId="54" hidden="1"/>
    <cellStyle name="60% - Accent4" xfId="57" hidden="1"/>
    <cellStyle name="60% - Accent5" xfId="60" hidden="1"/>
    <cellStyle name="60% - Accent6" xfId="63" hidden="1"/>
    <cellStyle name="60% — akcent 1" xfId="86" builtinId="32" hidden="1"/>
    <cellStyle name="60% — akcent 1" xfId="125" builtinId="32" hidden="1"/>
    <cellStyle name="60% — akcent 1" xfId="164" builtinId="32" hidden="1"/>
    <cellStyle name="60% — akcent 1" xfId="203" builtinId="32" hidden="1"/>
    <cellStyle name="60% — akcent 1" xfId="243" builtinId="32" hidden="1"/>
    <cellStyle name="60% — akcent 1" xfId="282" builtinId="32" hidden="1"/>
    <cellStyle name="60% — akcent 1" xfId="323" builtinId="32" hidden="1"/>
    <cellStyle name="60% — akcent 1" xfId="362" builtinId="32" hidden="1"/>
    <cellStyle name="60% — akcent 1" xfId="401" builtinId="32" hidden="1"/>
    <cellStyle name="60% — akcent 1" xfId="440" builtinId="32" hidden="1"/>
    <cellStyle name="60% — akcent 1" xfId="480" builtinId="32" hidden="1"/>
    <cellStyle name="60% — akcent 1" xfId="520" builtinId="32" hidden="1"/>
    <cellStyle name="60% — akcent 1" xfId="559" builtinId="32" hidden="1"/>
    <cellStyle name="60% — akcent 1" xfId="599" builtinId="32" hidden="1"/>
    <cellStyle name="60% — akcent 1" xfId="638" builtinId="32" hidden="1"/>
    <cellStyle name="60% — akcent 1" xfId="678" builtinId="32" hidden="1"/>
    <cellStyle name="60% — akcent 1" xfId="717" builtinId="32" hidden="1"/>
    <cellStyle name="60% — akcent 1" xfId="756" builtinId="32" hidden="1"/>
    <cellStyle name="60% — akcent 1" xfId="795" builtinId="32" hidden="1"/>
    <cellStyle name="60% — akcent 1" xfId="954" builtinId="32" hidden="1"/>
    <cellStyle name="60% — akcent 1" xfId="995" builtinId="32" hidden="1"/>
    <cellStyle name="60% — akcent 1" xfId="1034" builtinId="32" hidden="1"/>
    <cellStyle name="60% — akcent 1" xfId="1073" builtinId="32" hidden="1"/>
    <cellStyle name="60% — akcent 1" xfId="1112" builtinId="32" hidden="1"/>
    <cellStyle name="60% — akcent 1" xfId="1152" builtinId="32" hidden="1"/>
    <cellStyle name="60% — akcent 1" xfId="1191" builtinId="32" hidden="1"/>
    <cellStyle name="60% — akcent 1" xfId="1232" builtinId="32" hidden="1"/>
    <cellStyle name="60% — akcent 1" xfId="1271" builtinId="32" hidden="1"/>
    <cellStyle name="60% — akcent 1" xfId="1310" builtinId="32" hidden="1"/>
    <cellStyle name="60% — akcent 1" xfId="1349" builtinId="32" hidden="1"/>
    <cellStyle name="60% — akcent 1" xfId="1389" builtinId="32" hidden="1"/>
    <cellStyle name="60% — akcent 1" xfId="1429" builtinId="32" hidden="1"/>
    <cellStyle name="60% — akcent 1" xfId="1468" builtinId="32" hidden="1"/>
    <cellStyle name="60% — akcent 1" xfId="1508" builtinId="32" hidden="1"/>
    <cellStyle name="60% — akcent 1" xfId="1548" builtinId="32" hidden="1"/>
    <cellStyle name="60% — akcent 1" xfId="1588" builtinId="32" hidden="1"/>
    <cellStyle name="60% — akcent 1" xfId="1627" builtinId="32" hidden="1"/>
    <cellStyle name="60% — akcent 1" xfId="1666" builtinId="32" hidden="1"/>
    <cellStyle name="60% — akcent 1" xfId="918" builtinId="32" hidden="1"/>
    <cellStyle name="60% — akcent 1" xfId="1699" builtinId="32" hidden="1"/>
    <cellStyle name="60% — akcent 1" xfId="1740" builtinId="32" hidden="1"/>
    <cellStyle name="60% — akcent 1" xfId="1779" builtinId="32" hidden="1"/>
    <cellStyle name="60% — akcent 1" xfId="1818" builtinId="32" hidden="1"/>
    <cellStyle name="60% — akcent 1" xfId="1857" builtinId="32" hidden="1"/>
    <cellStyle name="60% — akcent 1" xfId="1897" builtinId="32" hidden="1"/>
    <cellStyle name="60% — akcent 1" xfId="1936" builtinId="32" hidden="1"/>
    <cellStyle name="60% — akcent 1" xfId="1977" builtinId="32" hidden="1"/>
    <cellStyle name="60% — akcent 1" xfId="2016" builtinId="32" hidden="1"/>
    <cellStyle name="60% — akcent 1" xfId="2055" builtinId="32" hidden="1"/>
    <cellStyle name="60% — akcent 1" xfId="2094" builtinId="32" hidden="1"/>
    <cellStyle name="60% — akcent 1" xfId="2134" builtinId="32" hidden="1"/>
    <cellStyle name="60% — akcent 1" xfId="2174" builtinId="32" hidden="1"/>
    <cellStyle name="60% — akcent 1" xfId="2213" builtinId="32" hidden="1"/>
    <cellStyle name="60% — akcent 1" xfId="2253" builtinId="32" hidden="1"/>
    <cellStyle name="60% — akcent 1" xfId="2292" builtinId="32" hidden="1"/>
    <cellStyle name="60% — akcent 1" xfId="2332" builtinId="32" hidden="1"/>
    <cellStyle name="60% — akcent 1" xfId="2371" builtinId="32" hidden="1"/>
    <cellStyle name="60% — akcent 1" xfId="2410" builtinId="32" hidden="1"/>
    <cellStyle name="60% — akcent 1" xfId="849" builtinId="32" hidden="1"/>
    <cellStyle name="60% — akcent 1" xfId="886" builtinId="32" hidden="1"/>
    <cellStyle name="60% — akcent 1" xfId="2456" builtinId="32" hidden="1"/>
    <cellStyle name="60% — akcent 1" xfId="2495" builtinId="32" hidden="1"/>
    <cellStyle name="60% — akcent 1" xfId="2534" builtinId="32" hidden="1"/>
    <cellStyle name="60% — akcent 1" xfId="2573" builtinId="32" hidden="1"/>
    <cellStyle name="60% — akcent 1" xfId="2613" builtinId="32" hidden="1"/>
    <cellStyle name="60% — akcent 1" xfId="2652" builtinId="32" hidden="1"/>
    <cellStyle name="60% — akcent 1" xfId="2693" builtinId="32" hidden="1"/>
    <cellStyle name="60% — akcent 1" xfId="2732" builtinId="32" hidden="1"/>
    <cellStyle name="60% — akcent 1" xfId="2771" builtinId="32" hidden="1"/>
    <cellStyle name="60% — akcent 1" xfId="2810" builtinId="32" hidden="1"/>
    <cellStyle name="60% — akcent 1" xfId="2850" builtinId="32" hidden="1"/>
    <cellStyle name="60% — akcent 1" xfId="2890" builtinId="32" hidden="1"/>
    <cellStyle name="60% — akcent 1" xfId="2929" builtinId="32" hidden="1"/>
    <cellStyle name="60% — akcent 1" xfId="2969" builtinId="32" hidden="1"/>
    <cellStyle name="60% — akcent 1" xfId="3008" builtinId="32" hidden="1"/>
    <cellStyle name="60% — akcent 1" xfId="3048" builtinId="32" hidden="1"/>
    <cellStyle name="60% — akcent 1" xfId="3087" builtinId="32" hidden="1"/>
    <cellStyle name="60% — akcent 1" xfId="3126" builtinId="32" hidden="1"/>
    <cellStyle name="60% — akcent 1" xfId="3165" builtinId="32" hidden="1"/>
    <cellStyle name="60% — akcent 1" xfId="3358" builtinId="32" hidden="1"/>
    <cellStyle name="60% — akcent 1" xfId="3403" builtinId="32" hidden="1"/>
    <cellStyle name="60% — akcent 1" xfId="3442" builtinId="32" hidden="1"/>
    <cellStyle name="60% — akcent 1" xfId="3481" builtinId="32" hidden="1"/>
    <cellStyle name="60% — akcent 1" xfId="3520" builtinId="32" hidden="1"/>
    <cellStyle name="60% — akcent 1" xfId="3560" builtinId="32" hidden="1"/>
    <cellStyle name="60% — akcent 1" xfId="3599" builtinId="32" hidden="1"/>
    <cellStyle name="60% — akcent 1" xfId="3640" builtinId="32" hidden="1"/>
    <cellStyle name="60% — akcent 1" xfId="3679" builtinId="32" hidden="1"/>
    <cellStyle name="60% — akcent 1" xfId="3718" builtinId="32" hidden="1"/>
    <cellStyle name="60% — akcent 1" xfId="3757" builtinId="32" hidden="1"/>
    <cellStyle name="60% — akcent 1" xfId="3801" builtinId="32" hidden="1"/>
    <cellStyle name="60% — akcent 1" xfId="3841" builtinId="32" hidden="1"/>
    <cellStyle name="60% — akcent 1" xfId="3880" builtinId="32" hidden="1"/>
    <cellStyle name="60% — akcent 1" xfId="3920" builtinId="32" hidden="1"/>
    <cellStyle name="60% — akcent 1" xfId="3960" builtinId="32" hidden="1"/>
    <cellStyle name="60% — akcent 1" xfId="4000" builtinId="32" hidden="1"/>
    <cellStyle name="60% — akcent 1" xfId="4039" builtinId="32" hidden="1"/>
    <cellStyle name="60% — akcent 1" xfId="4078" builtinId="32" hidden="1"/>
    <cellStyle name="60% — akcent 1" xfId="4135" builtinId="32" hidden="1"/>
    <cellStyle name="60% — akcent 1" xfId="4294" builtinId="32" hidden="1"/>
    <cellStyle name="60% — akcent 1" xfId="4339" builtinId="32" hidden="1"/>
    <cellStyle name="60% — akcent 1" xfId="4378" builtinId="32" hidden="1"/>
    <cellStyle name="60% — akcent 1" xfId="4417" builtinId="32" hidden="1"/>
    <cellStyle name="60% — akcent 1" xfId="4456" builtinId="32" hidden="1"/>
    <cellStyle name="60% — akcent 1" xfId="4496" builtinId="32" hidden="1"/>
    <cellStyle name="60% — akcent 1" xfId="4535" builtinId="32" hidden="1"/>
    <cellStyle name="60% — akcent 1" xfId="4576" builtinId="32" hidden="1"/>
    <cellStyle name="60% — akcent 1" xfId="4615" builtinId="32" hidden="1"/>
    <cellStyle name="60% — akcent 1" xfId="4654" builtinId="32" hidden="1"/>
    <cellStyle name="60% — akcent 1" xfId="4693" builtinId="32" hidden="1"/>
    <cellStyle name="60% — akcent 1" xfId="4737" builtinId="32" hidden="1"/>
    <cellStyle name="60% — akcent 1" xfId="4777" builtinId="32" hidden="1"/>
    <cellStyle name="60% — akcent 1" xfId="4816" builtinId="32" hidden="1"/>
    <cellStyle name="60% — akcent 1" xfId="4856" builtinId="32" hidden="1"/>
    <cellStyle name="60% — akcent 1" xfId="4896" builtinId="32" hidden="1"/>
    <cellStyle name="60% — akcent 1" xfId="4936" builtinId="32" hidden="1"/>
    <cellStyle name="60% — akcent 1" xfId="4975" builtinId="32" hidden="1"/>
    <cellStyle name="60% — akcent 1" xfId="5014" builtinId="32" hidden="1"/>
    <cellStyle name="60% — akcent 1" xfId="4258" builtinId="32" hidden="1"/>
    <cellStyle name="60% — akcent 1" xfId="5047" builtinId="32" hidden="1"/>
    <cellStyle name="60% — akcent 1" xfId="5088" builtinId="32" hidden="1"/>
    <cellStyle name="60% — akcent 1" xfId="5127" builtinId="32" hidden="1"/>
    <cellStyle name="60% — akcent 1" xfId="5166" builtinId="32" hidden="1"/>
    <cellStyle name="60% — akcent 1" xfId="5205" builtinId="32" hidden="1"/>
    <cellStyle name="60% — akcent 1" xfId="5245" builtinId="32" hidden="1"/>
    <cellStyle name="60% — akcent 1" xfId="5284" builtinId="32" hidden="1"/>
    <cellStyle name="60% — akcent 1" xfId="5325" builtinId="32" hidden="1"/>
    <cellStyle name="60% — akcent 1" xfId="5364" builtinId="32" hidden="1"/>
    <cellStyle name="60% — akcent 1" xfId="5403" builtinId="32" hidden="1"/>
    <cellStyle name="60% — akcent 1" xfId="5442" builtinId="32" hidden="1"/>
    <cellStyle name="60% — akcent 1" xfId="5482" builtinId="32" hidden="1"/>
    <cellStyle name="60% — akcent 1" xfId="5522" builtinId="32" hidden="1"/>
    <cellStyle name="60% — akcent 1" xfId="5561" builtinId="32" hidden="1"/>
    <cellStyle name="60% — akcent 1" xfId="5601" builtinId="32" hidden="1"/>
    <cellStyle name="60% — akcent 1" xfId="5640" builtinId="32" hidden="1"/>
    <cellStyle name="60% — akcent 1" xfId="5680" builtinId="32" hidden="1"/>
    <cellStyle name="60% — akcent 1" xfId="5719" builtinId="32" hidden="1"/>
    <cellStyle name="60% — akcent 1" xfId="5758" builtinId="32" hidden="1"/>
    <cellStyle name="60% — akcent 1" xfId="4189" builtinId="32" hidden="1"/>
    <cellStyle name="60% — akcent 1" xfId="4226" builtinId="32" hidden="1"/>
    <cellStyle name="60% — akcent 1" xfId="5804" builtinId="32" hidden="1"/>
    <cellStyle name="60% — akcent 1" xfId="5843" builtinId="32" hidden="1"/>
    <cellStyle name="60% — akcent 1" xfId="5882" builtinId="32" hidden="1"/>
    <cellStyle name="60% — akcent 1" xfId="5921" builtinId="32" hidden="1"/>
    <cellStyle name="60% — akcent 1" xfId="5961" builtinId="32" hidden="1"/>
    <cellStyle name="60% — akcent 1" xfId="6000" builtinId="32" hidden="1"/>
    <cellStyle name="60% — akcent 1" xfId="6041" builtinId="32" hidden="1"/>
    <cellStyle name="60% — akcent 1" xfId="6080" builtinId="32" hidden="1"/>
    <cellStyle name="60% — akcent 1" xfId="6119" builtinId="32" hidden="1"/>
    <cellStyle name="60% — akcent 1" xfId="6158" builtinId="32" hidden="1"/>
    <cellStyle name="60% — akcent 1" xfId="6198" builtinId="32" hidden="1"/>
    <cellStyle name="60% — akcent 1" xfId="6238" builtinId="32" hidden="1"/>
    <cellStyle name="60% — akcent 1" xfId="6277" builtinId="32" hidden="1"/>
    <cellStyle name="60% — akcent 1" xfId="6317" builtinId="32" hidden="1"/>
    <cellStyle name="60% — akcent 1" xfId="6356" builtinId="32" hidden="1"/>
    <cellStyle name="60% — akcent 1" xfId="6396" builtinId="32" hidden="1"/>
    <cellStyle name="60% — akcent 1" xfId="6435" builtinId="32" hidden="1"/>
    <cellStyle name="60% — akcent 1" xfId="6474" builtinId="32" hidden="1"/>
    <cellStyle name="60% — akcent 1" xfId="3322" builtinId="32" hidden="1"/>
    <cellStyle name="60% — akcent 1" xfId="3193" builtinId="32" hidden="1"/>
    <cellStyle name="60% — akcent 1" xfId="6530" builtinId="32" hidden="1"/>
    <cellStyle name="60% — akcent 1" xfId="6569" builtinId="32" hidden="1"/>
    <cellStyle name="60% — akcent 1" xfId="6608" builtinId="32" hidden="1"/>
    <cellStyle name="60% — akcent 1" xfId="6647" builtinId="32" hidden="1"/>
    <cellStyle name="60% — akcent 1" xfId="6687" builtinId="32" hidden="1"/>
    <cellStyle name="60% — akcent 1" xfId="6726" builtinId="32" hidden="1"/>
    <cellStyle name="60% — akcent 1" xfId="6767" builtinId="32" hidden="1"/>
    <cellStyle name="60% — akcent 1" xfId="6806" builtinId="32" hidden="1"/>
    <cellStyle name="60% — akcent 1" xfId="6845" builtinId="32" hidden="1"/>
    <cellStyle name="60% — akcent 1" xfId="6884" builtinId="32" hidden="1"/>
    <cellStyle name="60% — akcent 1" xfId="6926" builtinId="32" hidden="1"/>
    <cellStyle name="60% — akcent 1" xfId="6966" builtinId="32" hidden="1"/>
    <cellStyle name="60% — akcent 1" xfId="7005" builtinId="32" hidden="1"/>
    <cellStyle name="60% — akcent 1" xfId="7045" builtinId="32" hidden="1"/>
    <cellStyle name="60% — akcent 1" xfId="7085" builtinId="32" hidden="1"/>
    <cellStyle name="60% — akcent 1" xfId="7125" builtinId="32" hidden="1"/>
    <cellStyle name="60% — akcent 1" xfId="7164" builtinId="32" hidden="1"/>
    <cellStyle name="60% — akcent 1" xfId="7203" builtinId="32" hidden="1"/>
    <cellStyle name="60% — akcent 1" xfId="7253" builtinId="32" hidden="1"/>
    <cellStyle name="60% — akcent 1" xfId="7412" builtinId="32" hidden="1"/>
    <cellStyle name="60% — akcent 1" xfId="7455" builtinId="32" hidden="1"/>
    <cellStyle name="60% — akcent 1" xfId="7494" builtinId="32" hidden="1"/>
    <cellStyle name="60% — akcent 1" xfId="7533" builtinId="32" hidden="1"/>
    <cellStyle name="60% — akcent 1" xfId="7572" builtinId="32" hidden="1"/>
    <cellStyle name="60% — akcent 1" xfId="7612" builtinId="32" hidden="1"/>
    <cellStyle name="60% — akcent 1" xfId="7651" builtinId="32" hidden="1"/>
    <cellStyle name="60% — akcent 1" xfId="7692" builtinId="32" hidden="1"/>
    <cellStyle name="60% — akcent 1" xfId="7731" builtinId="32" hidden="1"/>
    <cellStyle name="60% — akcent 1" xfId="7770" builtinId="32" hidden="1"/>
    <cellStyle name="60% — akcent 1" xfId="7809" builtinId="32" hidden="1"/>
    <cellStyle name="60% — akcent 1" xfId="7851" builtinId="32" hidden="1"/>
    <cellStyle name="60% — akcent 1" xfId="7891" builtinId="32" hidden="1"/>
    <cellStyle name="60% — akcent 1" xfId="7930" builtinId="32" hidden="1"/>
    <cellStyle name="60% — akcent 1" xfId="7970" builtinId="32" hidden="1"/>
    <cellStyle name="60% — akcent 1" xfId="8010" builtinId="32" hidden="1"/>
    <cellStyle name="60% — akcent 1" xfId="8050" builtinId="32" hidden="1"/>
    <cellStyle name="60% — akcent 1" xfId="8089" builtinId="32" hidden="1"/>
    <cellStyle name="60% — akcent 1" xfId="8128" builtinId="32" hidden="1"/>
    <cellStyle name="60% — akcent 1" xfId="7376" builtinId="32" hidden="1"/>
    <cellStyle name="60% — akcent 1" xfId="8161" builtinId="32" hidden="1"/>
    <cellStyle name="60% — akcent 1" xfId="8202" builtinId="32" hidden="1"/>
    <cellStyle name="60% — akcent 1" xfId="8241" builtinId="32" hidden="1"/>
    <cellStyle name="60% — akcent 1" xfId="8280" builtinId="32" hidden="1"/>
    <cellStyle name="60% — akcent 1" xfId="8319" builtinId="32" hidden="1"/>
    <cellStyle name="60% — akcent 1" xfId="8359" builtinId="32" hidden="1"/>
    <cellStyle name="60% — akcent 1" xfId="8398" builtinId="32" hidden="1"/>
    <cellStyle name="60% — akcent 1" xfId="8439" builtinId="32" hidden="1"/>
    <cellStyle name="60% — akcent 1" xfId="8478" builtinId="32" hidden="1"/>
    <cellStyle name="60% — akcent 1" xfId="8517" builtinId="32" hidden="1"/>
    <cellStyle name="60% — akcent 1" xfId="8556" builtinId="32" hidden="1"/>
    <cellStyle name="60% — akcent 1" xfId="8596" builtinId="32" hidden="1"/>
    <cellStyle name="60% — akcent 1" xfId="8636" builtinId="32" hidden="1"/>
    <cellStyle name="60% — akcent 1" xfId="8675" builtinId="32" hidden="1"/>
    <cellStyle name="60% — akcent 1" xfId="8715" builtinId="32" hidden="1"/>
    <cellStyle name="60% — akcent 1" xfId="8754" builtinId="32" hidden="1"/>
    <cellStyle name="60% — akcent 1" xfId="8794" builtinId="32" hidden="1"/>
    <cellStyle name="60% — akcent 1" xfId="8833" builtinId="32" hidden="1"/>
    <cellStyle name="60% — akcent 1" xfId="8872" builtinId="32" hidden="1"/>
    <cellStyle name="60% — akcent 1" xfId="7307" builtinId="32" hidden="1"/>
    <cellStyle name="60% — akcent 1" xfId="7344" builtinId="32" hidden="1"/>
    <cellStyle name="60% — akcent 1" xfId="8918" builtinId="32" hidden="1"/>
    <cellStyle name="60% — akcent 1" xfId="8957" builtinId="32" hidden="1"/>
    <cellStyle name="60% — akcent 1" xfId="8996" builtinId="32" hidden="1"/>
    <cellStyle name="60% — akcent 1" xfId="9035" builtinId="32" hidden="1"/>
    <cellStyle name="60% — akcent 1" xfId="9075" builtinId="32" hidden="1"/>
    <cellStyle name="60% — akcent 1" xfId="9114" builtinId="32" hidden="1"/>
    <cellStyle name="60% — akcent 1" xfId="9155" builtinId="32" hidden="1"/>
    <cellStyle name="60% — akcent 1" xfId="9194" builtinId="32" hidden="1"/>
    <cellStyle name="60% — akcent 1" xfId="9233" builtinId="32" hidden="1"/>
    <cellStyle name="60% — akcent 1" xfId="9272" builtinId="32" hidden="1"/>
    <cellStyle name="60% — akcent 1" xfId="9312" builtinId="32" hidden="1"/>
    <cellStyle name="60% — akcent 1" xfId="9352" builtinId="32" hidden="1"/>
    <cellStyle name="60% — akcent 1" xfId="9391" builtinId="32" hidden="1"/>
    <cellStyle name="60% — akcent 1" xfId="9431" builtinId="32" hidden="1"/>
    <cellStyle name="60% — akcent 1" xfId="9470" builtinId="32" hidden="1"/>
    <cellStyle name="60% — akcent 1" xfId="9510" builtinId="32" hidden="1"/>
    <cellStyle name="60% — akcent 1" xfId="9549" builtinId="32" hidden="1"/>
    <cellStyle name="60% — akcent 1" xfId="9588" builtinId="32" hidden="1"/>
    <cellStyle name="60% — akcent 1" xfId="3293" builtinId="32" hidden="1"/>
    <cellStyle name="60% — akcent 1" xfId="9629" builtinId="32" hidden="1"/>
    <cellStyle name="60% — akcent 1" xfId="9670" builtinId="32" hidden="1"/>
    <cellStyle name="60% — akcent 1" xfId="9709" builtinId="32" hidden="1"/>
    <cellStyle name="60% — akcent 1" xfId="9748" builtinId="32" hidden="1"/>
    <cellStyle name="60% — akcent 1" xfId="9787" builtinId="32" hidden="1"/>
    <cellStyle name="60% — akcent 1" xfId="9827" builtinId="32" hidden="1"/>
    <cellStyle name="60% — akcent 1" xfId="9866" builtinId="32" hidden="1"/>
    <cellStyle name="60% — akcent 1" xfId="9907" builtinId="32" hidden="1"/>
    <cellStyle name="60% — akcent 1" xfId="9946" builtinId="32" hidden="1"/>
    <cellStyle name="60% — akcent 1" xfId="9985" builtinId="32" hidden="1"/>
    <cellStyle name="60% — akcent 1" xfId="10024" builtinId="32" hidden="1"/>
    <cellStyle name="60% — akcent 1" xfId="10064" builtinId="32" hidden="1"/>
    <cellStyle name="60% — akcent 1" xfId="10104" builtinId="32" hidden="1"/>
    <cellStyle name="60% — akcent 1" xfId="10143" builtinId="32" hidden="1"/>
    <cellStyle name="60% — akcent 1" xfId="10183" builtinId="32" hidden="1"/>
    <cellStyle name="60% — akcent 1" xfId="10222" builtinId="32" hidden="1"/>
    <cellStyle name="60% — akcent 1" xfId="10262" builtinId="32" hidden="1"/>
    <cellStyle name="60% — akcent 1" xfId="10301" builtinId="32" hidden="1"/>
    <cellStyle name="60% — akcent 1" xfId="10340" builtinId="32" hidden="1"/>
    <cellStyle name="60% — akcent 1" xfId="10379" builtinId="32" hidden="1"/>
    <cellStyle name="60% — akcent 1" xfId="10538" builtinId="32" hidden="1"/>
    <cellStyle name="60% — akcent 1" xfId="10579" builtinId="32" hidden="1"/>
    <cellStyle name="60% — akcent 1" xfId="10618" builtinId="32" hidden="1"/>
    <cellStyle name="60% — akcent 1" xfId="10657" builtinId="32" hidden="1"/>
    <cellStyle name="60% — akcent 1" xfId="10696" builtinId="32" hidden="1"/>
    <cellStyle name="60% — akcent 1" xfId="10736" builtinId="32" hidden="1"/>
    <cellStyle name="60% — akcent 1" xfId="10775" builtinId="32" hidden="1"/>
    <cellStyle name="60% — akcent 1" xfId="10816" builtinId="32" hidden="1"/>
    <cellStyle name="60% — akcent 1" xfId="10855" builtinId="32" hidden="1"/>
    <cellStyle name="60% — akcent 1" xfId="10894" builtinId="32" hidden="1"/>
    <cellStyle name="60% — akcent 1" xfId="10933" builtinId="32" hidden="1"/>
    <cellStyle name="60% — akcent 1" xfId="10973" builtinId="32" hidden="1"/>
    <cellStyle name="60% — akcent 1" xfId="11013" builtinId="32" hidden="1"/>
    <cellStyle name="60% — akcent 1" xfId="11052" builtinId="32" hidden="1"/>
    <cellStyle name="60% — akcent 1" xfId="11092" builtinId="32" hidden="1"/>
    <cellStyle name="60% — akcent 1" xfId="11132" builtinId="32" hidden="1"/>
    <cellStyle name="60% — akcent 1" xfId="11172" builtinId="32" hidden="1"/>
    <cellStyle name="60% — akcent 1" xfId="11211" builtinId="32" hidden="1"/>
    <cellStyle name="60% — akcent 1" xfId="11250" builtinId="32" hidden="1"/>
    <cellStyle name="60% — akcent 1" xfId="10502" builtinId="32" hidden="1"/>
    <cellStyle name="60% — akcent 1" xfId="11283" builtinId="32" hidden="1"/>
    <cellStyle name="60% — akcent 1" xfId="11324" builtinId="32" hidden="1"/>
    <cellStyle name="60% — akcent 1" xfId="11363" builtinId="32" hidden="1"/>
    <cellStyle name="60% — akcent 1" xfId="11402" builtinId="32" hidden="1"/>
    <cellStyle name="60% — akcent 1" xfId="11441" builtinId="32" hidden="1"/>
    <cellStyle name="60% — akcent 1" xfId="11481" builtinId="32" hidden="1"/>
    <cellStyle name="60% — akcent 1" xfId="11520" builtinId="32" hidden="1"/>
    <cellStyle name="60% — akcent 1" xfId="11561" builtinId="32" hidden="1"/>
    <cellStyle name="60% — akcent 1" xfId="11600" builtinId="32" hidden="1"/>
    <cellStyle name="60% — akcent 1" xfId="11639" builtinId="32" hidden="1"/>
    <cellStyle name="60% — akcent 1" xfId="11678" builtinId="32" hidden="1"/>
    <cellStyle name="60% — akcent 1" xfId="11718" builtinId="32" hidden="1"/>
    <cellStyle name="60% — akcent 1" xfId="11758" builtinId="32" hidden="1"/>
    <cellStyle name="60% — akcent 1" xfId="11797" builtinId="32" hidden="1"/>
    <cellStyle name="60% — akcent 1" xfId="11837" builtinId="32" hidden="1"/>
    <cellStyle name="60% — akcent 1" xfId="11876" builtinId="32" hidden="1"/>
    <cellStyle name="60% — akcent 1" xfId="11916" builtinId="32" hidden="1"/>
    <cellStyle name="60% — akcent 1" xfId="11955" builtinId="32" hidden="1"/>
    <cellStyle name="60% — akcent 1" xfId="11994" builtinId="32" hidden="1"/>
    <cellStyle name="60% — akcent 1" xfId="10433" builtinId="32" hidden="1"/>
    <cellStyle name="60% — akcent 1" xfId="10470" builtinId="32" hidden="1"/>
    <cellStyle name="60% — akcent 1" xfId="12040" builtinId="32" hidden="1"/>
    <cellStyle name="60% — akcent 1" xfId="12079" builtinId="32" hidden="1"/>
    <cellStyle name="60% — akcent 1" xfId="12118" builtinId="32" hidden="1"/>
    <cellStyle name="60% — akcent 1" xfId="12157" builtinId="32" hidden="1"/>
    <cellStyle name="60% — akcent 1" xfId="12197" builtinId="32" hidden="1"/>
    <cellStyle name="60% — akcent 1" xfId="12236" builtinId="32" hidden="1"/>
    <cellStyle name="60% — akcent 1" xfId="12277" builtinId="32" hidden="1"/>
    <cellStyle name="60% — akcent 1" xfId="12316" builtinId="32" hidden="1"/>
    <cellStyle name="60% — akcent 1" xfId="12355" builtinId="32" hidden="1"/>
    <cellStyle name="60% — akcent 1" xfId="12394" builtinId="32" hidden="1"/>
    <cellStyle name="60% — akcent 1" xfId="12434" builtinId="32" hidden="1"/>
    <cellStyle name="60% — akcent 1" xfId="12474" builtinId="32" hidden="1"/>
    <cellStyle name="60% — akcent 1" xfId="12513" builtinId="32" hidden="1"/>
    <cellStyle name="60% — akcent 1" xfId="12553" builtinId="32" hidden="1"/>
    <cellStyle name="60% — akcent 1" xfId="12592" builtinId="32" hidden="1"/>
    <cellStyle name="60% — akcent 1" xfId="12632" builtinId="32" hidden="1"/>
    <cellStyle name="60% — akcent 1" xfId="12671" builtinId="32" hidden="1"/>
    <cellStyle name="60% — akcent 1" xfId="12710" builtinId="32" hidden="1"/>
    <cellStyle name="60% — akcent 1" xfId="12749" builtinId="32" hidden="1"/>
    <cellStyle name="60% — akcent 1" xfId="12789" builtinId="32" hidden="1"/>
    <cellStyle name="60% — akcent 1" xfId="12830" builtinId="32" hidden="1"/>
    <cellStyle name="60% — akcent 1" xfId="12869" builtinId="32" hidden="1"/>
    <cellStyle name="60% — akcent 1" xfId="12908" builtinId="32" hidden="1"/>
    <cellStyle name="60% — akcent 1" xfId="12947" builtinId="32" hidden="1"/>
    <cellStyle name="60% — akcent 1" xfId="12987" builtinId="32" hidden="1"/>
    <cellStyle name="60% — akcent 1" xfId="13026" builtinId="32" hidden="1"/>
    <cellStyle name="60% — akcent 1" xfId="13067" builtinId="32" hidden="1"/>
    <cellStyle name="60% — akcent 1" xfId="13106" builtinId="32" hidden="1"/>
    <cellStyle name="60% — akcent 1" xfId="13145" builtinId="32" hidden="1"/>
    <cellStyle name="60% — akcent 1" xfId="13184" builtinId="32" hidden="1"/>
    <cellStyle name="60% — akcent 1" xfId="13224" builtinId="32" hidden="1"/>
    <cellStyle name="60% — akcent 1" xfId="13264" builtinId="32" hidden="1"/>
    <cellStyle name="60% — akcent 1" xfId="13303" builtinId="32" hidden="1"/>
    <cellStyle name="60% — akcent 1" xfId="13343" builtinId="32" hidden="1"/>
    <cellStyle name="60% — akcent 1" xfId="13382" builtinId="32" hidden="1"/>
    <cellStyle name="60% — akcent 1" xfId="13422" builtinId="32" hidden="1"/>
    <cellStyle name="60% — akcent 1" xfId="13461" builtinId="32" hidden="1"/>
    <cellStyle name="60% — akcent 1" xfId="13500" builtinId="32" hidden="1"/>
    <cellStyle name="60% — akcent 1" xfId="13539" builtinId="32" hidden="1"/>
    <cellStyle name="60% — akcent 1" xfId="13698" builtinId="32" hidden="1"/>
    <cellStyle name="60% — akcent 1" xfId="13739" builtinId="32" hidden="1"/>
    <cellStyle name="60% — akcent 1" xfId="13778" builtinId="32" hidden="1"/>
    <cellStyle name="60% — akcent 1" xfId="13817" builtinId="32" hidden="1"/>
    <cellStyle name="60% — akcent 1" xfId="13856" builtinId="32" hidden="1"/>
    <cellStyle name="60% — akcent 1" xfId="13896" builtinId="32" hidden="1"/>
    <cellStyle name="60% — akcent 1" xfId="13935" builtinId="32" hidden="1"/>
    <cellStyle name="60% — akcent 1" xfId="13976" builtinId="32" hidden="1"/>
    <cellStyle name="60% — akcent 1" xfId="14015" builtinId="32" hidden="1"/>
    <cellStyle name="60% — akcent 1" xfId="14054" builtinId="32" hidden="1"/>
    <cellStyle name="60% — akcent 1" xfId="14093" builtinId="32" hidden="1"/>
    <cellStyle name="60% — akcent 1" xfId="14133" builtinId="32" hidden="1"/>
    <cellStyle name="60% — akcent 1" xfId="14173" builtinId="32" hidden="1"/>
    <cellStyle name="60% — akcent 1" xfId="14212" builtinId="32" hidden="1"/>
    <cellStyle name="60% — akcent 1" xfId="14252" builtinId="32" hidden="1"/>
    <cellStyle name="60% — akcent 1" xfId="14292" builtinId="32" hidden="1"/>
    <cellStyle name="60% — akcent 1" xfId="14332" builtinId="32" hidden="1"/>
    <cellStyle name="60% — akcent 1" xfId="14371" builtinId="32" hidden="1"/>
    <cellStyle name="60% — akcent 1" xfId="14410" builtinId="32" hidden="1"/>
    <cellStyle name="60% — akcent 1" xfId="13662" builtinId="32" hidden="1"/>
    <cellStyle name="60% — akcent 1" xfId="14443" builtinId="32" hidden="1"/>
    <cellStyle name="60% — akcent 1" xfId="14484" builtinId="32" hidden="1"/>
    <cellStyle name="60% — akcent 1" xfId="14523" builtinId="32" hidden="1"/>
    <cellStyle name="60% — akcent 1" xfId="14562" builtinId="32" hidden="1"/>
    <cellStyle name="60% — akcent 1" xfId="14601" builtinId="32" hidden="1"/>
    <cellStyle name="60% — akcent 1" xfId="14641" builtinId="32" hidden="1"/>
    <cellStyle name="60% — akcent 1" xfId="14680" builtinId="32" hidden="1"/>
    <cellStyle name="60% — akcent 1" xfId="14721" builtinId="32" hidden="1"/>
    <cellStyle name="60% — akcent 1" xfId="14760" builtinId="32" hidden="1"/>
    <cellStyle name="60% — akcent 1" xfId="14799" builtinId="32" hidden="1"/>
    <cellStyle name="60% — akcent 1" xfId="14838" builtinId="32" hidden="1"/>
    <cellStyle name="60% — akcent 1" xfId="14878" builtinId="32" hidden="1"/>
    <cellStyle name="60% — akcent 1" xfId="14918" builtinId="32" hidden="1"/>
    <cellStyle name="60% — akcent 1" xfId="14957" builtinId="32" hidden="1"/>
    <cellStyle name="60% — akcent 1" xfId="14997" builtinId="32" hidden="1"/>
    <cellStyle name="60% — akcent 1" xfId="15036" builtinId="32" hidden="1"/>
    <cellStyle name="60% — akcent 1" xfId="15076" builtinId="32" hidden="1"/>
    <cellStyle name="60% — akcent 1" xfId="15115" builtinId="32" hidden="1"/>
    <cellStyle name="60% — akcent 1" xfId="15154" builtinId="32" hidden="1"/>
    <cellStyle name="60% — akcent 1" xfId="13593" builtinId="32" hidden="1"/>
    <cellStyle name="60% — akcent 1" xfId="13630" builtinId="32" hidden="1"/>
    <cellStyle name="60% — akcent 1" xfId="15200" builtinId="32" hidden="1"/>
    <cellStyle name="60% — akcent 1" xfId="15239" builtinId="32" hidden="1"/>
    <cellStyle name="60% — akcent 1" xfId="15278" builtinId="32" hidden="1"/>
    <cellStyle name="60% — akcent 1" xfId="15317" builtinId="32" hidden="1"/>
    <cellStyle name="60% — akcent 1" xfId="15357" builtinId="32" hidden="1"/>
    <cellStyle name="60% — akcent 1" xfId="15396" builtinId="32" hidden="1"/>
    <cellStyle name="60% — akcent 1" xfId="15437" builtinId="32" hidden="1"/>
    <cellStyle name="60% — akcent 1" xfId="15476" builtinId="32" hidden="1"/>
    <cellStyle name="60% — akcent 1" xfId="15515" builtinId="32" hidden="1"/>
    <cellStyle name="60% — akcent 1" xfId="15554" builtinId="32" hidden="1"/>
    <cellStyle name="60% — akcent 1" xfId="15594" builtinId="32" hidden="1"/>
    <cellStyle name="60% — akcent 1" xfId="15634" builtinId="32" hidden="1"/>
    <cellStyle name="60% — akcent 1" xfId="15673" builtinId="32" hidden="1"/>
    <cellStyle name="60% — akcent 1" xfId="15713" builtinId="32" hidden="1"/>
    <cellStyle name="60% — akcent 1" xfId="15752" builtinId="32" hidden="1"/>
    <cellStyle name="60% — akcent 1" xfId="15792" builtinId="32" hidden="1"/>
    <cellStyle name="60% — akcent 1" xfId="15831" builtinId="32" hidden="1"/>
    <cellStyle name="60% — akcent 1" xfId="15870" builtinId="32" hidden="1"/>
    <cellStyle name="60% — akcent 1" xfId="3229" builtinId="32" hidden="1"/>
    <cellStyle name="60% — akcent 1" xfId="3278" builtinId="32" hidden="1"/>
    <cellStyle name="60% — akcent 1" xfId="15924" builtinId="32" hidden="1"/>
    <cellStyle name="60% — akcent 1" xfId="15963" builtinId="32" hidden="1"/>
    <cellStyle name="60% — akcent 1" xfId="16002" builtinId="32" hidden="1"/>
    <cellStyle name="60% — akcent 1" xfId="16041" builtinId="32" hidden="1"/>
    <cellStyle name="60% — akcent 1" xfId="16081" builtinId="32" hidden="1"/>
    <cellStyle name="60% — akcent 1" xfId="16120" builtinId="32" hidden="1"/>
    <cellStyle name="60% — akcent 1" xfId="16161" builtinId="32" hidden="1"/>
    <cellStyle name="60% — akcent 1" xfId="16200" builtinId="32" hidden="1"/>
    <cellStyle name="60% — akcent 1" xfId="16239" builtinId="32" hidden="1"/>
    <cellStyle name="60% — akcent 1" xfId="16278" builtinId="32" hidden="1"/>
    <cellStyle name="60% — akcent 1" xfId="16318" builtinId="32" hidden="1"/>
    <cellStyle name="60% — akcent 1" xfId="16358" builtinId="32" hidden="1"/>
    <cellStyle name="60% — akcent 1" xfId="16397" builtinId="32" hidden="1"/>
    <cellStyle name="60% — akcent 1" xfId="16437" builtinId="32" hidden="1"/>
    <cellStyle name="60% — akcent 1" xfId="16476" builtinId="32" hidden="1"/>
    <cellStyle name="60% — akcent 1" xfId="16516" builtinId="32" hidden="1"/>
    <cellStyle name="60% — akcent 1" xfId="16555" builtinId="32" hidden="1"/>
    <cellStyle name="60% — akcent 1" xfId="16594" builtinId="32" hidden="1"/>
    <cellStyle name="60% — akcent 1" xfId="16633" builtinId="32" hidden="1"/>
    <cellStyle name="60% — akcent 1" xfId="16792" builtinId="32" hidden="1"/>
    <cellStyle name="60% — akcent 1" xfId="16833" builtinId="32" hidden="1"/>
    <cellStyle name="60% — akcent 1" xfId="16872" builtinId="32" hidden="1"/>
    <cellStyle name="60% — akcent 1" xfId="16911" builtinId="32" hidden="1"/>
    <cellStyle name="60% — akcent 1" xfId="16950" builtinId="32" hidden="1"/>
    <cellStyle name="60% — akcent 1" xfId="16990" builtinId="32" hidden="1"/>
    <cellStyle name="60% — akcent 1" xfId="17029" builtinId="32" hidden="1"/>
    <cellStyle name="60% — akcent 1" xfId="17070" builtinId="32" hidden="1"/>
    <cellStyle name="60% — akcent 1" xfId="17109" builtinId="32" hidden="1"/>
    <cellStyle name="60% — akcent 1" xfId="17148" builtinId="32" hidden="1"/>
    <cellStyle name="60% — akcent 1" xfId="17187" builtinId="32" hidden="1"/>
    <cellStyle name="60% — akcent 1" xfId="17227" builtinId="32" hidden="1"/>
    <cellStyle name="60% — akcent 1" xfId="17267" builtinId="32" hidden="1"/>
    <cellStyle name="60% — akcent 1" xfId="17306" builtinId="32" hidden="1"/>
    <cellStyle name="60% — akcent 1" xfId="17346" builtinId="32" hidden="1"/>
    <cellStyle name="60% — akcent 1" xfId="17386" builtinId="32" hidden="1"/>
    <cellStyle name="60% — akcent 1" xfId="17426" builtinId="32" hidden="1"/>
    <cellStyle name="60% — akcent 1" xfId="17465" builtinId="32" hidden="1"/>
    <cellStyle name="60% — akcent 1" xfId="17504" builtinId="32" hidden="1"/>
    <cellStyle name="60% — akcent 1" xfId="16756" builtinId="32" hidden="1"/>
    <cellStyle name="60% — akcent 1" xfId="17537" builtinId="32" hidden="1"/>
    <cellStyle name="60% — akcent 1" xfId="17578" builtinId="32" hidden="1"/>
    <cellStyle name="60% — akcent 1" xfId="17617" builtinId="32" hidden="1"/>
    <cellStyle name="60% — akcent 1" xfId="17656" builtinId="32" hidden="1"/>
    <cellStyle name="60% — akcent 1" xfId="17695" builtinId="32" hidden="1"/>
    <cellStyle name="60% — akcent 1" xfId="17735" builtinId="32" hidden="1"/>
    <cellStyle name="60% — akcent 1" xfId="17774" builtinId="32" hidden="1"/>
    <cellStyle name="60% — akcent 1" xfId="17815" builtinId="32" hidden="1"/>
    <cellStyle name="60% — akcent 1" xfId="17854" builtinId="32" hidden="1"/>
    <cellStyle name="60% — akcent 1" xfId="17893" builtinId="32" hidden="1"/>
    <cellStyle name="60% — akcent 1" xfId="17932" builtinId="32" hidden="1"/>
    <cellStyle name="60% — akcent 1" xfId="17972" builtinId="32" hidden="1"/>
    <cellStyle name="60% — akcent 1" xfId="18012" builtinId="32" hidden="1"/>
    <cellStyle name="60% — akcent 1" xfId="18051" builtinId="32" hidden="1"/>
    <cellStyle name="60% — akcent 1" xfId="18091" builtinId="32" hidden="1"/>
    <cellStyle name="60% — akcent 1" xfId="18130" builtinId="32" hidden="1"/>
    <cellStyle name="60% — akcent 1" xfId="18170" builtinId="32" hidden="1"/>
    <cellStyle name="60% — akcent 1" xfId="18209" builtinId="32" hidden="1"/>
    <cellStyle name="60% — akcent 1" xfId="18248" builtinId="32" hidden="1"/>
    <cellStyle name="60% — akcent 1" xfId="16687" builtinId="32" hidden="1"/>
    <cellStyle name="60% — akcent 1" xfId="16724" builtinId="32" hidden="1"/>
    <cellStyle name="60% — akcent 1" xfId="18294" builtinId="32" hidden="1"/>
    <cellStyle name="60% — akcent 1" xfId="18333" builtinId="32" hidden="1"/>
    <cellStyle name="60% — akcent 1" xfId="18372" builtinId="32" hidden="1"/>
    <cellStyle name="60% — akcent 1" xfId="18411" builtinId="32" hidden="1"/>
    <cellStyle name="60% — akcent 1" xfId="18451" builtinId="32" hidden="1"/>
    <cellStyle name="60% — akcent 1" xfId="18490" builtinId="32" hidden="1"/>
    <cellStyle name="60% — akcent 1" xfId="18531" builtinId="32" hidden="1"/>
    <cellStyle name="60% — akcent 1" xfId="18570" builtinId="32" hidden="1"/>
    <cellStyle name="60% — akcent 1" xfId="18609" builtinId="32" hidden="1"/>
    <cellStyle name="60% — akcent 1" xfId="18648" builtinId="32" hidden="1"/>
    <cellStyle name="60% — akcent 1" xfId="18688" builtinId="32" hidden="1"/>
    <cellStyle name="60% — akcent 1" xfId="18728" builtinId="32" hidden="1"/>
    <cellStyle name="60% — akcent 1" xfId="18767" builtinId="32" hidden="1"/>
    <cellStyle name="60% — akcent 1" xfId="18807" builtinId="32" hidden="1"/>
    <cellStyle name="60% — akcent 1" xfId="18846" builtinId="32" hidden="1"/>
    <cellStyle name="60% — akcent 1" xfId="18886" builtinId="32" hidden="1"/>
    <cellStyle name="60% — akcent 1" xfId="18925" builtinId="32" hidden="1"/>
    <cellStyle name="60% — akcent 1" xfId="18964" builtinId="32" hidden="1"/>
    <cellStyle name="60% — akcent 1" xfId="3252" builtinId="32" hidden="1"/>
    <cellStyle name="60% — akcent 1" xfId="19086" builtinId="32" hidden="1"/>
    <cellStyle name="60% — akcent 1" xfId="19127" builtinId="32" hidden="1"/>
    <cellStyle name="60% — akcent 1" xfId="19166" builtinId="32" hidden="1"/>
    <cellStyle name="60% — akcent 1" xfId="19205" builtinId="32" hidden="1"/>
    <cellStyle name="60% — akcent 1" xfId="19244" builtinId="32" hidden="1"/>
    <cellStyle name="60% — akcent 1" xfId="19284" builtinId="32" hidden="1"/>
    <cellStyle name="60% — akcent 1" xfId="19323" builtinId="32" hidden="1"/>
    <cellStyle name="60% — akcent 1" xfId="19364" builtinId="32" hidden="1"/>
    <cellStyle name="60% — akcent 1" xfId="19403" builtinId="32" hidden="1"/>
    <cellStyle name="60% — akcent 1" xfId="19442" builtinId="32" hidden="1"/>
    <cellStyle name="60% — akcent 1" xfId="19481" builtinId="32" hidden="1"/>
    <cellStyle name="60% — akcent 1" xfId="19521" builtinId="32" hidden="1"/>
    <cellStyle name="60% — akcent 1" xfId="19561" builtinId="32" hidden="1"/>
    <cellStyle name="60% — akcent 1" xfId="19600" builtinId="32" hidden="1"/>
    <cellStyle name="60% — akcent 1" xfId="19640" builtinId="32" hidden="1"/>
    <cellStyle name="60% — akcent 1" xfId="19679" builtinId="32" hidden="1"/>
    <cellStyle name="60% — akcent 1" xfId="19719" builtinId="32" hidden="1"/>
    <cellStyle name="60% — akcent 1" xfId="19758" builtinId="32" hidden="1"/>
    <cellStyle name="60% — akcent 1" xfId="19797" builtinId="32" hidden="1"/>
    <cellStyle name="60% — akcent 1" xfId="19848" builtinId="32" hidden="1"/>
    <cellStyle name="60% — akcent 1" xfId="20007" builtinId="32" hidden="1"/>
    <cellStyle name="60% — akcent 1" xfId="20048" builtinId="32" hidden="1"/>
    <cellStyle name="60% — akcent 1" xfId="20087" builtinId="32" hidden="1"/>
    <cellStyle name="60% — akcent 1" xfId="20126" builtinId="32" hidden="1"/>
    <cellStyle name="60% — akcent 1" xfId="20165" builtinId="32" hidden="1"/>
    <cellStyle name="60% — akcent 1" xfId="20205" builtinId="32" hidden="1"/>
    <cellStyle name="60% — akcent 1" xfId="20244" builtinId="32" hidden="1"/>
    <cellStyle name="60% — akcent 1" xfId="20285" builtinId="32" hidden="1"/>
    <cellStyle name="60% — akcent 1" xfId="20324" builtinId="32" hidden="1"/>
    <cellStyle name="60% — akcent 1" xfId="20363" builtinId="32" hidden="1"/>
    <cellStyle name="60% — akcent 1" xfId="20402" builtinId="32" hidden="1"/>
    <cellStyle name="60% — akcent 1" xfId="20442" builtinId="32" hidden="1"/>
    <cellStyle name="60% — akcent 1" xfId="20482" builtinId="32" hidden="1"/>
    <cellStyle name="60% — akcent 1" xfId="20521" builtinId="32" hidden="1"/>
    <cellStyle name="60% — akcent 1" xfId="20561" builtinId="32" hidden="1"/>
    <cellStyle name="60% — akcent 1" xfId="20601" builtinId="32" hidden="1"/>
    <cellStyle name="60% — akcent 1" xfId="20641" builtinId="32" hidden="1"/>
    <cellStyle name="60% — akcent 1" xfId="20680" builtinId="32" hidden="1"/>
    <cellStyle name="60% — akcent 1" xfId="20719" builtinId="32" hidden="1"/>
    <cellStyle name="60% — akcent 1" xfId="19971" builtinId="32" hidden="1"/>
    <cellStyle name="60% — akcent 1" xfId="20752" builtinId="32" hidden="1"/>
    <cellStyle name="60% — akcent 1" xfId="20793" builtinId="32" hidden="1"/>
    <cellStyle name="60% — akcent 1" xfId="20832" builtinId="32" hidden="1"/>
    <cellStyle name="60% — akcent 1" xfId="20871" builtinId="32" hidden="1"/>
    <cellStyle name="60% — akcent 1" xfId="20910" builtinId="32" hidden="1"/>
    <cellStyle name="60% — akcent 1" xfId="20950" builtinId="32" hidden="1"/>
    <cellStyle name="60% — akcent 1" xfId="20989" builtinId="32" hidden="1"/>
    <cellStyle name="60% — akcent 1" xfId="21030" builtinId="32" hidden="1"/>
    <cellStyle name="60% — akcent 1" xfId="21069" builtinId="32" hidden="1"/>
    <cellStyle name="60% — akcent 1" xfId="21108" builtinId="32" hidden="1"/>
    <cellStyle name="60% — akcent 1" xfId="21147" builtinId="32" hidden="1"/>
    <cellStyle name="60% — akcent 1" xfId="21187" builtinId="32" hidden="1"/>
    <cellStyle name="60% — akcent 1" xfId="21227" builtinId="32" hidden="1"/>
    <cellStyle name="60% — akcent 1" xfId="21266" builtinId="32" hidden="1"/>
    <cellStyle name="60% — akcent 1" xfId="21306" builtinId="32" hidden="1"/>
    <cellStyle name="60% — akcent 1" xfId="21345" builtinId="32" hidden="1"/>
    <cellStyle name="60% — akcent 1" xfId="21385" builtinId="32" hidden="1"/>
    <cellStyle name="60% — akcent 1" xfId="21424" builtinId="32" hidden="1"/>
    <cellStyle name="60% — akcent 1" xfId="21463" builtinId="32" hidden="1"/>
    <cellStyle name="60% — akcent 1" xfId="19902" builtinId="32" hidden="1"/>
    <cellStyle name="60% — akcent 1" xfId="19939" builtinId="32" hidden="1"/>
    <cellStyle name="60% — akcent 1" xfId="21509" builtinId="32" hidden="1"/>
    <cellStyle name="60% — akcent 1" xfId="21548" builtinId="32" hidden="1"/>
    <cellStyle name="60% — akcent 1" xfId="21587" builtinId="32" hidden="1"/>
    <cellStyle name="60% — akcent 1" xfId="21626" builtinId="32" hidden="1"/>
    <cellStyle name="60% — akcent 1" xfId="21666" builtinId="32" hidden="1"/>
    <cellStyle name="60% — akcent 1" xfId="21705" builtinId="32" hidden="1"/>
    <cellStyle name="60% — akcent 1" xfId="21746" builtinId="32" hidden="1"/>
    <cellStyle name="60% — akcent 1" xfId="21785" builtinId="32" hidden="1"/>
    <cellStyle name="60% — akcent 1" xfId="21824" builtinId="32" hidden="1"/>
    <cellStyle name="60% — akcent 1" xfId="21863" builtinId="32" hidden="1"/>
    <cellStyle name="60% — akcent 1" xfId="21903" builtinId="32" hidden="1"/>
    <cellStyle name="60% — akcent 1" xfId="21943" builtinId="32" hidden="1"/>
    <cellStyle name="60% — akcent 1" xfId="21982" builtinId="32" hidden="1"/>
    <cellStyle name="60% — akcent 1" xfId="22022" builtinId="32" hidden="1"/>
    <cellStyle name="60% — akcent 1" xfId="22061" builtinId="32" hidden="1"/>
    <cellStyle name="60% — akcent 1" xfId="22101" builtinId="32" hidden="1"/>
    <cellStyle name="60% — akcent 1" xfId="22140" builtinId="32" hidden="1"/>
    <cellStyle name="60% — akcent 1" xfId="22179" builtinId="32" hidden="1"/>
    <cellStyle name="60% — akcent 1" xfId="22218" builtinId="32" hidden="1"/>
    <cellStyle name="60% — akcent 1" xfId="22258" builtinId="32" hidden="1"/>
    <cellStyle name="60% — akcent 1" xfId="22299" builtinId="32" hidden="1"/>
    <cellStyle name="60% — akcent 1" xfId="22338" builtinId="32" hidden="1"/>
    <cellStyle name="60% — akcent 1" xfId="22377" builtinId="32" hidden="1"/>
    <cellStyle name="60% — akcent 1" xfId="22416" builtinId="32" hidden="1"/>
    <cellStyle name="60% — akcent 1" xfId="22456" builtinId="32" hidden="1"/>
    <cellStyle name="60% — akcent 1" xfId="22495" builtinId="32" hidden="1"/>
    <cellStyle name="60% — akcent 1" xfId="22536" builtinId="32" hidden="1"/>
    <cellStyle name="60% — akcent 1" xfId="22575" builtinId="32" hidden="1"/>
    <cellStyle name="60% — akcent 1" xfId="22614" builtinId="32" hidden="1"/>
    <cellStyle name="60% — akcent 1" xfId="22653" builtinId="32" hidden="1"/>
    <cellStyle name="60% — akcent 1" xfId="22693" builtinId="32" hidden="1"/>
    <cellStyle name="60% — akcent 1" xfId="22733" builtinId="32" hidden="1"/>
    <cellStyle name="60% — akcent 1" xfId="22772" builtinId="32" hidden="1"/>
    <cellStyle name="60% — akcent 1" xfId="22812" builtinId="32" hidden="1"/>
    <cellStyle name="60% — akcent 1" xfId="22851" builtinId="32" hidden="1"/>
    <cellStyle name="60% — akcent 1" xfId="22891" builtinId="32" hidden="1"/>
    <cellStyle name="60% — akcent 1" xfId="22930" builtinId="32" hidden="1"/>
    <cellStyle name="60% — akcent 1" xfId="22969" builtinId="32" hidden="1"/>
    <cellStyle name="60% — akcent 1" xfId="23008" builtinId="32" hidden="1"/>
    <cellStyle name="60% — akcent 1" xfId="23167" builtinId="32" hidden="1"/>
    <cellStyle name="60% — akcent 1" xfId="23208" builtinId="32" hidden="1"/>
    <cellStyle name="60% — akcent 1" xfId="23247" builtinId="32" hidden="1"/>
    <cellStyle name="60% — akcent 1" xfId="23286" builtinId="32" hidden="1"/>
    <cellStyle name="60% — akcent 1" xfId="23325" builtinId="32" hidden="1"/>
    <cellStyle name="60% — akcent 1" xfId="23365" builtinId="32" hidden="1"/>
    <cellStyle name="60% — akcent 1" xfId="23404" builtinId="32" hidden="1"/>
    <cellStyle name="60% — akcent 1" xfId="23445" builtinId="32" hidden="1"/>
    <cellStyle name="60% — akcent 1" xfId="23484" builtinId="32" hidden="1"/>
    <cellStyle name="60% — akcent 1" xfId="23523" builtinId="32" hidden="1"/>
    <cellStyle name="60% — akcent 1" xfId="23562" builtinId="32" hidden="1"/>
    <cellStyle name="60% — akcent 1" xfId="23602" builtinId="32" hidden="1"/>
    <cellStyle name="60% — akcent 1" xfId="23642" builtinId="32" hidden="1"/>
    <cellStyle name="60% — akcent 1" xfId="23681" builtinId="32" hidden="1"/>
    <cellStyle name="60% — akcent 1" xfId="23721" builtinId="32" hidden="1"/>
    <cellStyle name="60% — akcent 1" xfId="23761" builtinId="32" hidden="1"/>
    <cellStyle name="60% — akcent 1" xfId="23801" builtinId="32" hidden="1"/>
    <cellStyle name="60% — akcent 1" xfId="23840" builtinId="32" hidden="1"/>
    <cellStyle name="60% — akcent 1" xfId="23879" builtinId="32" hidden="1"/>
    <cellStyle name="60% — akcent 1" xfId="23131" builtinId="32" hidden="1"/>
    <cellStyle name="60% — akcent 1" xfId="23912" builtinId="32" hidden="1"/>
    <cellStyle name="60% — akcent 1" xfId="23953" builtinId="32" hidden="1"/>
    <cellStyle name="60% — akcent 1" xfId="23992" builtinId="32" hidden="1"/>
    <cellStyle name="60% — akcent 1" xfId="24031" builtinId="32" hidden="1"/>
    <cellStyle name="60% — akcent 1" xfId="24070" builtinId="32" hidden="1"/>
    <cellStyle name="60% — akcent 1" xfId="24110" builtinId="32" hidden="1"/>
    <cellStyle name="60% — akcent 1" xfId="24149" builtinId="32" hidden="1"/>
    <cellStyle name="60% — akcent 1" xfId="24190" builtinId="32" hidden="1"/>
    <cellStyle name="60% — akcent 1" xfId="24229" builtinId="32" hidden="1"/>
    <cellStyle name="60% — akcent 1" xfId="24268" builtinId="32" hidden="1"/>
    <cellStyle name="60% — akcent 1" xfId="24307" builtinId="32" hidden="1"/>
    <cellStyle name="60% — akcent 1" xfId="24347" builtinId="32" hidden="1"/>
    <cellStyle name="60% — akcent 1" xfId="24387" builtinId="32" hidden="1"/>
    <cellStyle name="60% — akcent 1" xfId="24426" builtinId="32" hidden="1"/>
    <cellStyle name="60% — akcent 1" xfId="24466" builtinId="32" hidden="1"/>
    <cellStyle name="60% — akcent 1" xfId="24505" builtinId="32" hidden="1"/>
    <cellStyle name="60% — akcent 1" xfId="24545" builtinId="32" hidden="1"/>
    <cellStyle name="60% — akcent 1" xfId="24584" builtinId="32" hidden="1"/>
    <cellStyle name="60% — akcent 1" xfId="24623" builtinId="32" hidden="1"/>
    <cellStyle name="60% — akcent 1" xfId="23062" builtinId="32" hidden="1"/>
    <cellStyle name="60% — akcent 1" xfId="23099" builtinId="32" hidden="1"/>
    <cellStyle name="60% — akcent 1" xfId="24669" builtinId="32" hidden="1"/>
    <cellStyle name="60% — akcent 1" xfId="24708" builtinId="32" hidden="1"/>
    <cellStyle name="60% — akcent 1" xfId="24747" builtinId="32" hidden="1"/>
    <cellStyle name="60% — akcent 1" xfId="24786" builtinId="32" hidden="1"/>
    <cellStyle name="60% — akcent 1" xfId="24826" builtinId="32" hidden="1"/>
    <cellStyle name="60% — akcent 1" xfId="24865" builtinId="32" hidden="1"/>
    <cellStyle name="60% — akcent 1" xfId="24906" builtinId="32" hidden="1"/>
    <cellStyle name="60% — akcent 1" xfId="24945" builtinId="32" hidden="1"/>
    <cellStyle name="60% — akcent 1" xfId="24984" builtinId="32" hidden="1"/>
    <cellStyle name="60% — akcent 1" xfId="25023" builtinId="32" hidden="1"/>
    <cellStyle name="60% — akcent 1" xfId="25063" builtinId="32" hidden="1"/>
    <cellStyle name="60% — akcent 1" xfId="25103" builtinId="32" hidden="1"/>
    <cellStyle name="60% — akcent 1" xfId="25142" builtinId="32" hidden="1"/>
    <cellStyle name="60% — akcent 1" xfId="25182" builtinId="32" hidden="1"/>
    <cellStyle name="60% — akcent 1" xfId="25221" builtinId="32" hidden="1"/>
    <cellStyle name="60% — akcent 1" xfId="25261" builtinId="32" hidden="1"/>
    <cellStyle name="60% — akcent 1" xfId="25300" builtinId="32" hidden="1"/>
    <cellStyle name="60% — akcent 1" xfId="25339" builtinId="32" hidden="1"/>
    <cellStyle name="60% — akcent 1" xfId="19828" builtinId="32" hidden="1"/>
    <cellStyle name="60% — akcent 1" xfId="19020" builtinId="32" hidden="1"/>
    <cellStyle name="60% — akcent 1" xfId="25366" builtinId="32" hidden="1"/>
    <cellStyle name="60% — akcent 1" xfId="25405" builtinId="32" hidden="1"/>
    <cellStyle name="60% — akcent 1" xfId="25444" builtinId="32" hidden="1"/>
    <cellStyle name="60% — akcent 1" xfId="25483" builtinId="32" hidden="1"/>
    <cellStyle name="60% — akcent 1" xfId="25523" builtinId="32" hidden="1"/>
    <cellStyle name="60% — akcent 1" xfId="25562" builtinId="32" hidden="1"/>
    <cellStyle name="60% — akcent 1" xfId="25603" builtinId="32" hidden="1"/>
    <cellStyle name="60% — akcent 1" xfId="25642" builtinId="32" hidden="1"/>
    <cellStyle name="60% — akcent 1" xfId="25681" builtinId="32" hidden="1"/>
    <cellStyle name="60% — akcent 1" xfId="25720" builtinId="32" hidden="1"/>
    <cellStyle name="60% — akcent 1" xfId="25760" builtinId="32" hidden="1"/>
    <cellStyle name="60% — akcent 1" xfId="25800" builtinId="32" hidden="1"/>
    <cellStyle name="60% — akcent 1" xfId="25839" builtinId="32" hidden="1"/>
    <cellStyle name="60% — akcent 1" xfId="25879" builtinId="32" hidden="1"/>
    <cellStyle name="60% — akcent 1" xfId="25918" builtinId="32" hidden="1"/>
    <cellStyle name="60% — akcent 1" xfId="25958" builtinId="32" hidden="1"/>
    <cellStyle name="60% — akcent 1" xfId="25997" builtinId="32" hidden="1"/>
    <cellStyle name="60% — akcent 1" xfId="26036" builtinId="32" hidden="1"/>
    <cellStyle name="60% — akcent 1" xfId="26075" builtinId="32" hidden="1"/>
    <cellStyle name="60% — akcent 1" xfId="26234" builtinId="32" hidden="1"/>
    <cellStyle name="60% — akcent 1" xfId="26275" builtinId="32" hidden="1"/>
    <cellStyle name="60% — akcent 1" xfId="26314" builtinId="32" hidden="1"/>
    <cellStyle name="60% — akcent 1" xfId="26353" builtinId="32" hidden="1"/>
    <cellStyle name="60% — akcent 1" xfId="26392" builtinId="32" hidden="1"/>
    <cellStyle name="60% — akcent 1" xfId="26432" builtinId="32" hidden="1"/>
    <cellStyle name="60% — akcent 1" xfId="26471" builtinId="32" hidden="1"/>
    <cellStyle name="60% — akcent 1" xfId="26512" builtinId="32" hidden="1"/>
    <cellStyle name="60% — akcent 1" xfId="26551" builtinId="32" hidden="1"/>
    <cellStyle name="60% — akcent 1" xfId="26590" builtinId="32" hidden="1"/>
    <cellStyle name="60% — akcent 1" xfId="26629" builtinId="32" hidden="1"/>
    <cellStyle name="60% — akcent 1" xfId="26669" builtinId="32" hidden="1"/>
    <cellStyle name="60% — akcent 1" xfId="26709" builtinId="32" hidden="1"/>
    <cellStyle name="60% — akcent 1" xfId="26748" builtinId="32" hidden="1"/>
    <cellStyle name="60% — akcent 1" xfId="26788" builtinId="32" hidden="1"/>
    <cellStyle name="60% — akcent 1" xfId="26828" builtinId="32" hidden="1"/>
    <cellStyle name="60% — akcent 1" xfId="26868" builtinId="32" hidden="1"/>
    <cellStyle name="60% — akcent 1" xfId="26907" builtinId="32" hidden="1"/>
    <cellStyle name="60% — akcent 1" xfId="26946" builtinId="32" hidden="1"/>
    <cellStyle name="60% — akcent 1" xfId="26198" builtinId="32" hidden="1"/>
    <cellStyle name="60% — akcent 1" xfId="26979" builtinId="32" hidden="1"/>
    <cellStyle name="60% — akcent 1" xfId="27020" builtinId="32" hidden="1"/>
    <cellStyle name="60% — akcent 1" xfId="27059" builtinId="32" hidden="1"/>
    <cellStyle name="60% — akcent 1" xfId="27098" builtinId="32" hidden="1"/>
    <cellStyle name="60% — akcent 1" xfId="27137" builtinId="32" hidden="1"/>
    <cellStyle name="60% — akcent 1" xfId="27177" builtinId="32" hidden="1"/>
    <cellStyle name="60% — akcent 1" xfId="27216" builtinId="32" hidden="1"/>
    <cellStyle name="60% — akcent 1" xfId="27257" builtinId="32" hidden="1"/>
    <cellStyle name="60% — akcent 1" xfId="27296" builtinId="32" hidden="1"/>
    <cellStyle name="60% — akcent 1" xfId="27335" builtinId="32" hidden="1"/>
    <cellStyle name="60% — akcent 1" xfId="27374" builtinId="32" hidden="1"/>
    <cellStyle name="60% — akcent 1" xfId="27414" builtinId="32" hidden="1"/>
    <cellStyle name="60% — akcent 1" xfId="27454" builtinId="32" hidden="1"/>
    <cellStyle name="60% — akcent 1" xfId="27493" builtinId="32" hidden="1"/>
    <cellStyle name="60% — akcent 1" xfId="27533" builtinId="32" hidden="1"/>
    <cellStyle name="60% — akcent 1" xfId="27572" builtinId="32" hidden="1"/>
    <cellStyle name="60% — akcent 1" xfId="27612" builtinId="32" hidden="1"/>
    <cellStyle name="60% — akcent 1" xfId="27651" builtinId="32" hidden="1"/>
    <cellStyle name="60% — akcent 1" xfId="27690" builtinId="32" hidden="1"/>
    <cellStyle name="60% — akcent 1" xfId="26129" builtinId="32" hidden="1"/>
    <cellStyle name="60% — akcent 1" xfId="26166" builtinId="32" hidden="1"/>
    <cellStyle name="60% — akcent 1" xfId="27736" builtinId="32" hidden="1"/>
    <cellStyle name="60% — akcent 1" xfId="27775" builtinId="32" hidden="1"/>
    <cellStyle name="60% — akcent 1" xfId="27814" builtinId="32" hidden="1"/>
    <cellStyle name="60% — akcent 1" xfId="27853" builtinId="32" hidden="1"/>
    <cellStyle name="60% — akcent 1" xfId="27893" builtinId="32" hidden="1"/>
    <cellStyle name="60% — akcent 1" xfId="27932" builtinId="32" hidden="1"/>
    <cellStyle name="60% — akcent 1" xfId="27973" builtinId="32" hidden="1"/>
    <cellStyle name="60% — akcent 1" xfId="28012" builtinId="32" hidden="1"/>
    <cellStyle name="60% — akcent 1" xfId="28051" builtinId="32" hidden="1"/>
    <cellStyle name="60% — akcent 1" xfId="28090" builtinId="32" hidden="1"/>
    <cellStyle name="60% — akcent 1" xfId="28130" builtinId="32" hidden="1"/>
    <cellStyle name="60% — akcent 1" xfId="28170" builtinId="32" hidden="1"/>
    <cellStyle name="60% — akcent 1" xfId="28209" builtinId="32" hidden="1"/>
    <cellStyle name="60% — akcent 1" xfId="28249" builtinId="32" hidden="1"/>
    <cellStyle name="60% — akcent 1" xfId="28288" builtinId="32" hidden="1"/>
    <cellStyle name="60% — akcent 1" xfId="28328" builtinId="32" hidden="1"/>
    <cellStyle name="60% — akcent 1" xfId="28367" builtinId="32" hidden="1"/>
    <cellStyle name="60% — akcent 1" xfId="28406" builtinId="32" hidden="1"/>
    <cellStyle name="60% — akcent 1" xfId="28445" builtinId="32" hidden="1"/>
    <cellStyle name="60% — akcent 1" xfId="28569" builtinId="32" hidden="1"/>
    <cellStyle name="60% — akcent 1" xfId="28612" builtinId="32" hidden="1"/>
    <cellStyle name="60% — akcent 1" xfId="28651" builtinId="32" hidden="1"/>
    <cellStyle name="60% — akcent 1" xfId="28690" builtinId="32" hidden="1"/>
    <cellStyle name="60% — akcent 1" xfId="28729" builtinId="32" hidden="1"/>
    <cellStyle name="60% — akcent 1" xfId="28769" builtinId="32" hidden="1"/>
    <cellStyle name="60% — akcent 1" xfId="28808" builtinId="32" hidden="1"/>
    <cellStyle name="60% — akcent 1" xfId="28849" builtinId="32" hidden="1"/>
    <cellStyle name="60% — akcent 1" xfId="28888" builtinId="32" hidden="1"/>
    <cellStyle name="60% — akcent 1" xfId="28927" builtinId="32" hidden="1"/>
    <cellStyle name="60% — akcent 1" xfId="28966" builtinId="32" hidden="1"/>
    <cellStyle name="60% — akcent 1" xfId="29008" builtinId="32" hidden="1"/>
    <cellStyle name="60% — akcent 1" xfId="29048" builtinId="32" hidden="1"/>
    <cellStyle name="60% — akcent 1" xfId="29087" builtinId="32" hidden="1"/>
    <cellStyle name="60% — akcent 1" xfId="29127" builtinId="32" hidden="1"/>
    <cellStyle name="60% — akcent 1" xfId="29167" builtinId="32" hidden="1"/>
    <cellStyle name="60% — akcent 1" xfId="29207" builtinId="32" hidden="1"/>
    <cellStyle name="60% — akcent 1" xfId="29246" builtinId="32" hidden="1"/>
    <cellStyle name="60% — akcent 1" xfId="29285" builtinId="32" hidden="1"/>
    <cellStyle name="60% — akcent 1" xfId="29335" builtinId="32" hidden="1"/>
    <cellStyle name="60% — akcent 1" xfId="29494" builtinId="32" hidden="1"/>
    <cellStyle name="60% — akcent 1" xfId="29537" builtinId="32" hidden="1"/>
    <cellStyle name="60% — akcent 1" xfId="29576" builtinId="32" hidden="1"/>
    <cellStyle name="60% — akcent 1" xfId="29615" builtinId="32" hidden="1"/>
    <cellStyle name="60% — akcent 1" xfId="29654" builtinId="32" hidden="1"/>
    <cellStyle name="60% — akcent 1" xfId="29694" builtinId="32" hidden="1"/>
    <cellStyle name="60% — akcent 1" xfId="29733" builtinId="32" hidden="1"/>
    <cellStyle name="60% — akcent 1" xfId="29774" builtinId="32" hidden="1"/>
    <cellStyle name="60% — akcent 1" xfId="29813" builtinId="32" hidden="1"/>
    <cellStyle name="60% — akcent 1" xfId="29852" builtinId="32" hidden="1"/>
    <cellStyle name="60% — akcent 1" xfId="29891" builtinId="32" hidden="1"/>
    <cellStyle name="60% — akcent 1" xfId="29933" builtinId="32" hidden="1"/>
    <cellStyle name="60% — akcent 1" xfId="29973" builtinId="32" hidden="1"/>
    <cellStyle name="60% — akcent 1" xfId="30012" builtinId="32" hidden="1"/>
    <cellStyle name="60% — akcent 1" xfId="30052" builtinId="32" hidden="1"/>
    <cellStyle name="60% — akcent 1" xfId="30092" builtinId="32" hidden="1"/>
    <cellStyle name="60% — akcent 1" xfId="30132" builtinId="32" hidden="1"/>
    <cellStyle name="60% — akcent 1" xfId="30171" builtinId="32" hidden="1"/>
    <cellStyle name="60% — akcent 1" xfId="30210" builtinId="32" hidden="1"/>
    <cellStyle name="60% — akcent 1" xfId="29458" builtinId="32" hidden="1"/>
    <cellStyle name="60% — akcent 1" xfId="30243" builtinId="32" hidden="1"/>
    <cellStyle name="60% — akcent 1" xfId="30284" builtinId="32" hidden="1"/>
    <cellStyle name="60% — akcent 1" xfId="30323" builtinId="32" hidden="1"/>
    <cellStyle name="60% — akcent 1" xfId="30362" builtinId="32" hidden="1"/>
    <cellStyle name="60% — akcent 1" xfId="30401" builtinId="32" hidden="1"/>
    <cellStyle name="60% — akcent 1" xfId="30441" builtinId="32" hidden="1"/>
    <cellStyle name="60% — akcent 1" xfId="30480" builtinId="32" hidden="1"/>
    <cellStyle name="60% — akcent 1" xfId="30521" builtinId="32" hidden="1"/>
    <cellStyle name="60% — akcent 1" xfId="30560" builtinId="32" hidden="1"/>
    <cellStyle name="60% — akcent 1" xfId="30599" builtinId="32" hidden="1"/>
    <cellStyle name="60% — akcent 1" xfId="30638" builtinId="32" hidden="1"/>
    <cellStyle name="60% — akcent 1" xfId="30678" builtinId="32" hidden="1"/>
    <cellStyle name="60% — akcent 1" xfId="30718" builtinId="32" hidden="1"/>
    <cellStyle name="60% — akcent 1" xfId="30757" builtinId="32" hidden="1"/>
    <cellStyle name="60% — akcent 1" xfId="30797" builtinId="32" hidden="1"/>
    <cellStyle name="60% — akcent 1" xfId="30836" builtinId="32" hidden="1"/>
    <cellStyle name="60% — akcent 1" xfId="30876" builtinId="32" hidden="1"/>
    <cellStyle name="60% — akcent 1" xfId="30915" builtinId="32" hidden="1"/>
    <cellStyle name="60% — akcent 1" xfId="30954" builtinId="32" hidden="1"/>
    <cellStyle name="60% — akcent 1" xfId="29389" builtinId="32" hidden="1"/>
    <cellStyle name="60% — akcent 1" xfId="29426" builtinId="32" hidden="1"/>
    <cellStyle name="60% — akcent 1" xfId="31000" builtinId="32" hidden="1"/>
    <cellStyle name="60% — akcent 1" xfId="31039" builtinId="32" hidden="1"/>
    <cellStyle name="60% — akcent 1" xfId="31078" builtinId="32" hidden="1"/>
    <cellStyle name="60% — akcent 1" xfId="31117" builtinId="32" hidden="1"/>
    <cellStyle name="60% — akcent 1" xfId="31157" builtinId="32" hidden="1"/>
    <cellStyle name="60% — akcent 1" xfId="31196" builtinId="32" hidden="1"/>
    <cellStyle name="60% — akcent 1" xfId="31237" builtinId="32" hidden="1"/>
    <cellStyle name="60% — akcent 1" xfId="31276" builtinId="32" hidden="1"/>
    <cellStyle name="60% — akcent 1" xfId="31315" builtinId="32" hidden="1"/>
    <cellStyle name="60% — akcent 1" xfId="31354" builtinId="32" hidden="1"/>
    <cellStyle name="60% — akcent 1" xfId="31394" builtinId="32" hidden="1"/>
    <cellStyle name="60% — akcent 1" xfId="31434" builtinId="32" hidden="1"/>
    <cellStyle name="60% — akcent 1" xfId="31473" builtinId="32" hidden="1"/>
    <cellStyle name="60% — akcent 1" xfId="31513" builtinId="32" hidden="1"/>
    <cellStyle name="60% — akcent 1" xfId="31552" builtinId="32" hidden="1"/>
    <cellStyle name="60% — akcent 1" xfId="31592" builtinId="32" hidden="1"/>
    <cellStyle name="60% — akcent 1" xfId="31631" builtinId="32" hidden="1"/>
    <cellStyle name="60% — akcent 1" xfId="31670" builtinId="32" hidden="1"/>
    <cellStyle name="60% — akcent 1" xfId="28533" builtinId="32" hidden="1"/>
    <cellStyle name="60% — akcent 1" xfId="28473" builtinId="32" hidden="1"/>
    <cellStyle name="60% — akcent 1" xfId="31724" builtinId="32" hidden="1"/>
    <cellStyle name="60% — akcent 1" xfId="31763" builtinId="32" hidden="1"/>
    <cellStyle name="60% — akcent 1" xfId="31802" builtinId="32" hidden="1"/>
    <cellStyle name="60% — akcent 1" xfId="31841" builtinId="32" hidden="1"/>
    <cellStyle name="60% — akcent 1" xfId="31881" builtinId="32" hidden="1"/>
    <cellStyle name="60% — akcent 1" xfId="31920" builtinId="32" hidden="1"/>
    <cellStyle name="60% — akcent 1" xfId="31961" builtinId="32" hidden="1"/>
    <cellStyle name="60% — akcent 1" xfId="32000" builtinId="32" hidden="1"/>
    <cellStyle name="60% — akcent 1" xfId="32039" builtinId="32" hidden="1"/>
    <cellStyle name="60% — akcent 1" xfId="32078" builtinId="32" hidden="1"/>
    <cellStyle name="60% — akcent 1" xfId="32118" builtinId="32" hidden="1"/>
    <cellStyle name="60% — akcent 1" xfId="32158" builtinId="32" hidden="1"/>
    <cellStyle name="60% — akcent 1" xfId="32197" builtinId="32" hidden="1"/>
    <cellStyle name="60% — akcent 1" xfId="32237" builtinId="32" hidden="1"/>
    <cellStyle name="60% — akcent 1" xfId="32276" builtinId="32" hidden="1"/>
    <cellStyle name="60% — akcent 1" xfId="32316" builtinId="32" hidden="1"/>
    <cellStyle name="60% — akcent 1" xfId="32355" builtinId="32" hidden="1"/>
    <cellStyle name="60% — akcent 1" xfId="32394" builtinId="32" hidden="1"/>
    <cellStyle name="60% — akcent 1" xfId="32433" builtinId="32" hidden="1"/>
    <cellStyle name="60% — akcent 1" xfId="32592" builtinId="32" hidden="1"/>
    <cellStyle name="60% — akcent 1" xfId="32633" builtinId="32" hidden="1"/>
    <cellStyle name="60% — akcent 1" xfId="32672" builtinId="32" hidden="1"/>
    <cellStyle name="60% — akcent 1" xfId="32711" builtinId="32" hidden="1"/>
    <cellStyle name="60% — akcent 1" xfId="32750" builtinId="32" hidden="1"/>
    <cellStyle name="60% — akcent 1" xfId="32790" builtinId="32" hidden="1"/>
    <cellStyle name="60% — akcent 1" xfId="32829" builtinId="32" hidden="1"/>
    <cellStyle name="60% — akcent 1" xfId="32870" builtinId="32" hidden="1"/>
    <cellStyle name="60% — akcent 1" xfId="32909" builtinId="32" hidden="1"/>
    <cellStyle name="60% — akcent 1" xfId="32948" builtinId="32" hidden="1"/>
    <cellStyle name="60% — akcent 1" xfId="32987" builtinId="32" hidden="1"/>
    <cellStyle name="60% — akcent 1" xfId="33027" builtinId="32" hidden="1"/>
    <cellStyle name="60% — akcent 1" xfId="33067" builtinId="32" hidden="1"/>
    <cellStyle name="60% — akcent 1" xfId="33106" builtinId="32" hidden="1"/>
    <cellStyle name="60% — akcent 1" xfId="33146" builtinId="32" hidden="1"/>
    <cellStyle name="60% — akcent 1" xfId="33186" builtinId="32" hidden="1"/>
    <cellStyle name="60% — akcent 1" xfId="33226" builtinId="32" hidden="1"/>
    <cellStyle name="60% — akcent 1" xfId="33265" builtinId="32" hidden="1"/>
    <cellStyle name="60% — akcent 1" xfId="33304" builtinId="32" hidden="1"/>
    <cellStyle name="60% — akcent 1" xfId="32556" builtinId="32" hidden="1"/>
    <cellStyle name="60% — akcent 1" xfId="33337" builtinId="32" hidden="1"/>
    <cellStyle name="60% — akcent 1" xfId="33378" builtinId="32" hidden="1"/>
    <cellStyle name="60% — akcent 1" xfId="33417" builtinId="32" hidden="1"/>
    <cellStyle name="60% — akcent 1" xfId="33456" builtinId="32" hidden="1"/>
    <cellStyle name="60% — akcent 1" xfId="33495" builtinId="32" hidden="1"/>
    <cellStyle name="60% — akcent 1" xfId="33535" builtinId="32" hidden="1"/>
    <cellStyle name="60% — akcent 1" xfId="33574" builtinId="32" hidden="1"/>
    <cellStyle name="60% — akcent 1" xfId="33615" builtinId="32" hidden="1"/>
    <cellStyle name="60% — akcent 1" xfId="33654" builtinId="32" hidden="1"/>
    <cellStyle name="60% — akcent 1" xfId="33693" builtinId="32" hidden="1"/>
    <cellStyle name="60% — akcent 1" xfId="33732" builtinId="32" hidden="1"/>
    <cellStyle name="60% — akcent 1" xfId="33772" builtinId="32" hidden="1"/>
    <cellStyle name="60% — akcent 1" xfId="33812" builtinId="32" hidden="1"/>
    <cellStyle name="60% — akcent 1" xfId="33851" builtinId="32" hidden="1"/>
    <cellStyle name="60% — akcent 1" xfId="33891" builtinId="32" hidden="1"/>
    <cellStyle name="60% — akcent 1" xfId="33930" builtinId="32" hidden="1"/>
    <cellStyle name="60% — akcent 1" xfId="33970" builtinId="32" hidden="1"/>
    <cellStyle name="60% — akcent 1" xfId="34009" builtinId="32" hidden="1"/>
    <cellStyle name="60% — akcent 1" xfId="34048" builtinId="32" hidden="1"/>
    <cellStyle name="60% — akcent 1" xfId="32487" builtinId="32" hidden="1"/>
    <cellStyle name="60% — akcent 1" xfId="32524" builtinId="32" hidden="1"/>
    <cellStyle name="60% — akcent 1" xfId="34094" builtinId="32" hidden="1"/>
    <cellStyle name="60% — akcent 1" xfId="34133" builtinId="32" hidden="1"/>
    <cellStyle name="60% — akcent 1" xfId="34172" builtinId="32" hidden="1"/>
    <cellStyle name="60% — akcent 1" xfId="34211" builtinId="32" hidden="1"/>
    <cellStyle name="60% — akcent 1" xfId="34251" builtinId="32" hidden="1"/>
    <cellStyle name="60% — akcent 1" xfId="34290" builtinId="32" hidden="1"/>
    <cellStyle name="60% — akcent 1" xfId="34331" builtinId="32" hidden="1"/>
    <cellStyle name="60% — akcent 1" xfId="34370" builtinId="32" hidden="1"/>
    <cellStyle name="60% — akcent 1" xfId="34409" builtinId="32" hidden="1"/>
    <cellStyle name="60% — akcent 1" xfId="34448" builtinId="32" hidden="1"/>
    <cellStyle name="60% — akcent 1" xfId="34488" builtinId="32" hidden="1"/>
    <cellStyle name="60% — akcent 1" xfId="34528" builtinId="32" hidden="1"/>
    <cellStyle name="60% — akcent 1" xfId="34567" builtinId="32" hidden="1"/>
    <cellStyle name="60% — akcent 1" xfId="34607" builtinId="32" hidden="1"/>
    <cellStyle name="60% — akcent 1" xfId="34646" builtinId="32" hidden="1"/>
    <cellStyle name="60% — akcent 1" xfId="34686" builtinId="32" hidden="1"/>
    <cellStyle name="60% — akcent 1" xfId="34725" builtinId="32" hidden="1"/>
    <cellStyle name="60% — akcent 1" xfId="34764" builtinId="32" hidden="1"/>
    <cellStyle name="60% — akcent 1" xfId="28504" builtinId="32" hidden="1"/>
    <cellStyle name="60% — akcent 1" xfId="34805" builtinId="32" hidden="1"/>
    <cellStyle name="60% — akcent 1" xfId="34846" builtinId="32" hidden="1"/>
    <cellStyle name="60% — akcent 1" xfId="34885" builtinId="32" hidden="1"/>
    <cellStyle name="60% — akcent 1" xfId="34924" builtinId="32" hidden="1"/>
    <cellStyle name="60% — akcent 1" xfId="34963" builtinId="32" hidden="1"/>
    <cellStyle name="60% — akcent 1" xfId="35003" builtinId="32" hidden="1"/>
    <cellStyle name="60% — akcent 1" xfId="35042" builtinId="32" hidden="1"/>
    <cellStyle name="60% — akcent 1" xfId="35083" builtinId="32" hidden="1"/>
    <cellStyle name="60% — akcent 1" xfId="35122" builtinId="32" hidden="1"/>
    <cellStyle name="60% — akcent 1" xfId="35161" builtinId="32" hidden="1"/>
    <cellStyle name="60% — akcent 1" xfId="35200" builtinId="32" hidden="1"/>
    <cellStyle name="60% — akcent 1" xfId="35240" builtinId="32" hidden="1"/>
    <cellStyle name="60% — akcent 1" xfId="35280" builtinId="32" hidden="1"/>
    <cellStyle name="60% — akcent 1" xfId="35319" builtinId="32" hidden="1"/>
    <cellStyle name="60% — akcent 1" xfId="35359" builtinId="32" hidden="1"/>
    <cellStyle name="60% — akcent 1" xfId="35398" builtinId="32" hidden="1"/>
    <cellStyle name="60% — akcent 1" xfId="35438" builtinId="32" hidden="1"/>
    <cellStyle name="60% — akcent 1" xfId="35477" builtinId="32" hidden="1"/>
    <cellStyle name="60% — akcent 1" xfId="35516" builtinId="32" hidden="1"/>
    <cellStyle name="60% — akcent 1" xfId="35555" builtinId="32" hidden="1"/>
    <cellStyle name="60% — akcent 1" xfId="35714" builtinId="32" hidden="1"/>
    <cellStyle name="60% — akcent 1" xfId="35755" builtinId="32" hidden="1"/>
    <cellStyle name="60% — akcent 1" xfId="35794" builtinId="32" hidden="1"/>
    <cellStyle name="60% — akcent 1" xfId="35833" builtinId="32" hidden="1"/>
    <cellStyle name="60% — akcent 1" xfId="35872" builtinId="32" hidden="1"/>
    <cellStyle name="60% — akcent 1" xfId="35912" builtinId="32" hidden="1"/>
    <cellStyle name="60% — akcent 1" xfId="35951" builtinId="32" hidden="1"/>
    <cellStyle name="60% — akcent 1" xfId="35992" builtinId="32" hidden="1"/>
    <cellStyle name="60% — akcent 1" xfId="36031" builtinId="32" hidden="1"/>
    <cellStyle name="60% — akcent 1" xfId="36070" builtinId="32" hidden="1"/>
    <cellStyle name="60% — akcent 1" xfId="36109" builtinId="32" hidden="1"/>
    <cellStyle name="60% — akcent 1" xfId="36149" builtinId="32" hidden="1"/>
    <cellStyle name="60% — akcent 1" xfId="36189" builtinId="32" hidden="1"/>
    <cellStyle name="60% — akcent 1" xfId="36228" builtinId="32" hidden="1"/>
    <cellStyle name="60% — akcent 1" xfId="36268" builtinId="32" hidden="1"/>
    <cellStyle name="60% — akcent 1" xfId="36308" builtinId="32" hidden="1"/>
    <cellStyle name="60% — akcent 1" xfId="36348" builtinId="32" hidden="1"/>
    <cellStyle name="60% — akcent 1" xfId="36387" builtinId="32" hidden="1"/>
    <cellStyle name="60% — akcent 1" xfId="36426" builtinId="32" hidden="1"/>
    <cellStyle name="60% — akcent 1" xfId="35678" builtinId="32" hidden="1"/>
    <cellStyle name="60% — akcent 1" xfId="36459" builtinId="32" hidden="1"/>
    <cellStyle name="60% — akcent 1" xfId="36500" builtinId="32" hidden="1"/>
    <cellStyle name="60% — akcent 1" xfId="36539" builtinId="32" hidden="1"/>
    <cellStyle name="60% — akcent 1" xfId="36578" builtinId="32" hidden="1"/>
    <cellStyle name="60% — akcent 1" xfId="36617" builtinId="32" hidden="1"/>
    <cellStyle name="60% — akcent 1" xfId="36657" builtinId="32" hidden="1"/>
    <cellStyle name="60% — akcent 1" xfId="36696" builtinId="32" hidden="1"/>
    <cellStyle name="60% — akcent 1" xfId="36737" builtinId="32" hidden="1"/>
    <cellStyle name="60% — akcent 1" xfId="36776" builtinId="32" hidden="1"/>
    <cellStyle name="60% — akcent 1" xfId="36815" builtinId="32" hidden="1"/>
    <cellStyle name="60% — akcent 1" xfId="36854" builtinId="32" hidden="1"/>
    <cellStyle name="60% — akcent 1" xfId="36894" builtinId="32" hidden="1"/>
    <cellStyle name="60% — akcent 1" xfId="36934" builtinId="32" hidden="1"/>
    <cellStyle name="60% — akcent 1" xfId="36973" builtinId="32" hidden="1"/>
    <cellStyle name="60% — akcent 1" xfId="37013" builtinId="32" hidden="1"/>
    <cellStyle name="60% — akcent 1" xfId="37052" builtinId="32" hidden="1"/>
    <cellStyle name="60% — akcent 1" xfId="37092" builtinId="32" hidden="1"/>
    <cellStyle name="60% — akcent 1" xfId="37131" builtinId="32" hidden="1"/>
    <cellStyle name="60% — akcent 1" xfId="37170" builtinId="32" hidden="1"/>
    <cellStyle name="60% — akcent 1" xfId="35609" builtinId="32" hidden="1"/>
    <cellStyle name="60% — akcent 1" xfId="35646" builtinId="32" hidden="1"/>
    <cellStyle name="60% — akcent 1" xfId="37216" builtinId="32" hidden="1"/>
    <cellStyle name="60% — akcent 1" xfId="37255" builtinId="32" hidden="1"/>
    <cellStyle name="60% — akcent 1" xfId="37294" builtinId="32" hidden="1"/>
    <cellStyle name="60% — akcent 1" xfId="37333" builtinId="32" hidden="1"/>
    <cellStyle name="60% — akcent 1" xfId="37373" builtinId="32" hidden="1"/>
    <cellStyle name="60% — akcent 1" xfId="37412" builtinId="32" hidden="1"/>
    <cellStyle name="60% — akcent 1" xfId="37453" builtinId="32" hidden="1"/>
    <cellStyle name="60% — akcent 1" xfId="37492" builtinId="32" hidden="1"/>
    <cellStyle name="60% — akcent 1" xfId="37531" builtinId="32" hidden="1"/>
    <cellStyle name="60% — akcent 1" xfId="37570" builtinId="32" hidden="1"/>
    <cellStyle name="60% — akcent 1" xfId="37610" builtinId="32" hidden="1"/>
    <cellStyle name="60% — akcent 1" xfId="37650" builtinId="32" hidden="1"/>
    <cellStyle name="60% — akcent 1" xfId="37689" builtinId="32" hidden="1"/>
    <cellStyle name="60% — akcent 1" xfId="37729" builtinId="32" hidden="1"/>
    <cellStyle name="60% — akcent 1" xfId="37768" builtinId="32" hidden="1"/>
    <cellStyle name="60% — akcent 1" xfId="37808" builtinId="32" hidden="1"/>
    <cellStyle name="60% — akcent 1" xfId="37847" builtinId="32" hidden="1"/>
    <cellStyle name="60% — akcent 1" xfId="37886" builtinId="32" hidden="1"/>
    <cellStyle name="60% — akcent 1" xfId="37925" builtinId="32" hidden="1"/>
    <cellStyle name="60% — akcent 1" xfId="37965" builtinId="32" hidden="1"/>
    <cellStyle name="60% — akcent 1" xfId="38006" builtinId="32" hidden="1"/>
    <cellStyle name="60% — akcent 1" xfId="38045" builtinId="32" hidden="1"/>
    <cellStyle name="60% — akcent 1" xfId="38084" builtinId="32" hidden="1"/>
    <cellStyle name="60% — akcent 1" xfId="38123" builtinId="32" hidden="1"/>
    <cellStyle name="60% — akcent 1" xfId="38163" builtinId="32" hidden="1"/>
    <cellStyle name="60% — akcent 1" xfId="38202" builtinId="32" hidden="1"/>
    <cellStyle name="60% — akcent 1" xfId="38243" builtinId="32" hidden="1"/>
    <cellStyle name="60% — akcent 1" xfId="38282" builtinId="32" hidden="1"/>
    <cellStyle name="60% — akcent 1" xfId="38321" builtinId="32" hidden="1"/>
    <cellStyle name="60% — akcent 1" xfId="38360" builtinId="32" hidden="1"/>
    <cellStyle name="60% — akcent 1" xfId="38400" builtinId="32" hidden="1"/>
    <cellStyle name="60% — akcent 1" xfId="38440" builtinId="32" hidden="1"/>
    <cellStyle name="60% — akcent 1" xfId="38479" builtinId="32" hidden="1"/>
    <cellStyle name="60% — akcent 1" xfId="38519" builtinId="32" hidden="1"/>
    <cellStyle name="60% — akcent 1" xfId="38558" builtinId="32" hidden="1"/>
    <cellStyle name="60% — akcent 1" xfId="38598" builtinId="32" hidden="1"/>
    <cellStyle name="60% — akcent 1" xfId="38637" builtinId="32" hidden="1"/>
    <cellStyle name="60% — akcent 1" xfId="38676" builtinId="32" hidden="1"/>
    <cellStyle name="60% — akcent 1" xfId="38715" builtinId="32" hidden="1"/>
    <cellStyle name="60% — akcent 1" xfId="38874" builtinId="32" hidden="1"/>
    <cellStyle name="60% — akcent 1" xfId="38915" builtinId="32" hidden="1"/>
    <cellStyle name="60% — akcent 1" xfId="38954" builtinId="32" hidden="1"/>
    <cellStyle name="60% — akcent 1" xfId="38993" builtinId="32" hidden="1"/>
    <cellStyle name="60% — akcent 1" xfId="39032" builtinId="32" hidden="1"/>
    <cellStyle name="60% — akcent 1" xfId="39072" builtinId="32" hidden="1"/>
    <cellStyle name="60% — akcent 1" xfId="39111" builtinId="32" hidden="1"/>
    <cellStyle name="60% — akcent 1" xfId="39152" builtinId="32" hidden="1"/>
    <cellStyle name="60% — akcent 1" xfId="39191" builtinId="32" hidden="1"/>
    <cellStyle name="60% — akcent 1" xfId="39230" builtinId="32" hidden="1"/>
    <cellStyle name="60% — akcent 1" xfId="39269" builtinId="32" hidden="1"/>
    <cellStyle name="60% — akcent 1" xfId="39309" builtinId="32" hidden="1"/>
    <cellStyle name="60% — akcent 1" xfId="39349" builtinId="32" hidden="1"/>
    <cellStyle name="60% — akcent 1" xfId="39388" builtinId="32" hidden="1"/>
    <cellStyle name="60% — akcent 1" xfId="39428" builtinId="32" hidden="1"/>
    <cellStyle name="60% — akcent 1" xfId="39468" builtinId="32" hidden="1"/>
    <cellStyle name="60% — akcent 1" xfId="39508" builtinId="32" hidden="1"/>
    <cellStyle name="60% — akcent 1" xfId="39547" builtinId="32" hidden="1"/>
    <cellStyle name="60% — akcent 1" xfId="39586" builtinId="32" hidden="1"/>
    <cellStyle name="60% — akcent 1" xfId="38838" builtinId="32" hidden="1"/>
    <cellStyle name="60% — akcent 1" xfId="39619" builtinId="32" hidden="1"/>
    <cellStyle name="60% — akcent 1" xfId="39660" builtinId="32" hidden="1"/>
    <cellStyle name="60% — akcent 1" xfId="39699" builtinId="32" hidden="1"/>
    <cellStyle name="60% — akcent 1" xfId="39738" builtinId="32" hidden="1"/>
    <cellStyle name="60% — akcent 1" xfId="39777" builtinId="32" hidden="1"/>
    <cellStyle name="60% — akcent 1" xfId="39817" builtinId="32" hidden="1"/>
    <cellStyle name="60% — akcent 1" xfId="39856" builtinId="32" hidden="1"/>
    <cellStyle name="60% — akcent 1" xfId="39897" builtinId="32" hidden="1"/>
    <cellStyle name="60% — akcent 1" xfId="39936" builtinId="32" hidden="1"/>
    <cellStyle name="60% — akcent 1" xfId="39975" builtinId="32" hidden="1"/>
    <cellStyle name="60% — akcent 1" xfId="40014" builtinId="32" hidden="1"/>
    <cellStyle name="60% — akcent 1" xfId="40054" builtinId="32" hidden="1"/>
    <cellStyle name="60% — akcent 1" xfId="40094" builtinId="32" hidden="1"/>
    <cellStyle name="60% — akcent 1" xfId="40133" builtinId="32" hidden="1"/>
    <cellStyle name="60% — akcent 1" xfId="40173" builtinId="32" hidden="1"/>
    <cellStyle name="60% — akcent 1" xfId="40212" builtinId="32" hidden="1"/>
    <cellStyle name="60% — akcent 1" xfId="40252" builtinId="32" hidden="1"/>
    <cellStyle name="60% — akcent 1" xfId="40291" builtinId="32" hidden="1"/>
    <cellStyle name="60% — akcent 1" xfId="40330" builtinId="32" hidden="1"/>
    <cellStyle name="60% — akcent 1" xfId="38769" builtinId="32" hidden="1"/>
    <cellStyle name="60% — akcent 1" xfId="38806" builtinId="32" hidden="1"/>
    <cellStyle name="60% — akcent 1" xfId="40376" builtinId="32" hidden="1"/>
    <cellStyle name="60% — akcent 1" xfId="40415" builtinId="32" hidden="1"/>
    <cellStyle name="60% — akcent 1" xfId="40454" builtinId="32" hidden="1"/>
    <cellStyle name="60% — akcent 1" xfId="40493" builtinId="32" hidden="1"/>
    <cellStyle name="60% — akcent 1" xfId="40533" builtinId="32" hidden="1"/>
    <cellStyle name="60% — akcent 1" xfId="40572" builtinId="32" hidden="1"/>
    <cellStyle name="60% — akcent 1" xfId="40613" builtinId="32" hidden="1"/>
    <cellStyle name="60% — akcent 1" xfId="40652" builtinId="32" hidden="1"/>
    <cellStyle name="60% — akcent 1" xfId="40691" builtinId="32" hidden="1"/>
    <cellStyle name="60% — akcent 1" xfId="40730" builtinId="32" hidden="1"/>
    <cellStyle name="60% — akcent 1" xfId="40770" builtinId="32" hidden="1"/>
    <cellStyle name="60% — akcent 1" xfId="40810" builtinId="32" hidden="1"/>
    <cellStyle name="60% — akcent 1" xfId="40849" builtinId="32" hidden="1"/>
    <cellStyle name="60% — akcent 1" xfId="40889" builtinId="32" hidden="1"/>
    <cellStyle name="60% — akcent 1" xfId="40928" builtinId="32" hidden="1"/>
    <cellStyle name="60% — akcent 1" xfId="40968" builtinId="32" hidden="1"/>
    <cellStyle name="60% — akcent 1" xfId="41007" builtinId="32" hidden="1"/>
    <cellStyle name="60% — akcent 1" xfId="41046" builtinId="32" hidden="1"/>
    <cellStyle name="60% — akcent 1" xfId="41106" builtinId="32" hidden="1"/>
    <cellStyle name="60% — akcent 1" xfId="41164" builtinId="32" hidden="1"/>
    <cellStyle name="60% — akcent 1" xfId="41205" builtinId="32" hidden="1"/>
    <cellStyle name="60% — akcent 1" xfId="41244" builtinId="32" hidden="1"/>
    <cellStyle name="60% — akcent 1" xfId="41283" builtinId="32" hidden="1"/>
    <cellStyle name="60% — akcent 1" xfId="41322" builtinId="32" hidden="1"/>
    <cellStyle name="60% — akcent 1" xfId="41362" builtinId="32" hidden="1"/>
    <cellStyle name="60% — akcent 1" xfId="41401" builtinId="32" hidden="1"/>
    <cellStyle name="60% — akcent 1" xfId="41442" builtinId="32" hidden="1"/>
    <cellStyle name="60% — akcent 1" xfId="41481" builtinId="32" hidden="1"/>
    <cellStyle name="60% — akcent 1" xfId="41520" builtinId="32" hidden="1"/>
    <cellStyle name="60% — akcent 1" xfId="41559" builtinId="32" hidden="1"/>
    <cellStyle name="60% — akcent 1" xfId="41599" builtinId="32" hidden="1"/>
    <cellStyle name="60% — akcent 1" xfId="41639" builtinId="32" hidden="1"/>
    <cellStyle name="60% — akcent 1" xfId="41678" builtinId="32" hidden="1"/>
    <cellStyle name="60% — akcent 1" xfId="41718" builtinId="32" hidden="1"/>
    <cellStyle name="60% — akcent 1" xfId="41757" builtinId="32" hidden="1"/>
    <cellStyle name="60% — akcent 1" xfId="41797" builtinId="32" hidden="1"/>
    <cellStyle name="60% — akcent 1" xfId="41836" builtinId="32" hidden="1"/>
    <cellStyle name="60% — akcent 1" xfId="41875" builtinId="32" hidden="1"/>
    <cellStyle name="60% — akcent 1" xfId="41136" builtinId="32" hidden="1"/>
    <cellStyle name="60% — akcent 1" xfId="41915" builtinId="32" hidden="1"/>
    <cellStyle name="60% — akcent 1" xfId="41956" builtinId="32" hidden="1"/>
    <cellStyle name="60% — akcent 1" xfId="41995" builtinId="32" hidden="1"/>
    <cellStyle name="60% — akcent 1" xfId="42034" builtinId="32" hidden="1"/>
    <cellStyle name="60% — akcent 1" xfId="42073" builtinId="32" hidden="1"/>
    <cellStyle name="60% — akcent 1" xfId="42113" builtinId="32" hidden="1"/>
    <cellStyle name="60% — akcent 1" xfId="42152" builtinId="32" hidden="1"/>
    <cellStyle name="60% — akcent 1" xfId="42193" builtinId="32" hidden="1"/>
    <cellStyle name="60% — akcent 1" xfId="42232" builtinId="32" hidden="1"/>
    <cellStyle name="60% — akcent 1" xfId="42271" builtinId="32" hidden="1"/>
    <cellStyle name="60% — akcent 1" xfId="42310" builtinId="32" hidden="1"/>
    <cellStyle name="60% — akcent 1" xfId="42350" builtinId="32" hidden="1"/>
    <cellStyle name="60% — akcent 1" xfId="42390" builtinId="32" hidden="1"/>
    <cellStyle name="60% — akcent 1" xfId="42429" builtinId="32" hidden="1"/>
    <cellStyle name="60% — akcent 1" xfId="42469" builtinId="32" hidden="1"/>
    <cellStyle name="60% — akcent 1" xfId="42508" builtinId="32" hidden="1"/>
    <cellStyle name="60% — akcent 1" xfId="42548" builtinId="32" hidden="1"/>
    <cellStyle name="60% — akcent 1" xfId="42587" builtinId="32" hidden="1"/>
    <cellStyle name="60% — akcent 1" xfId="42626" builtinId="32" hidden="1"/>
    <cellStyle name="60% — akcent 1" xfId="42690" builtinId="32" hidden="1"/>
    <cellStyle name="60% — akcent 1" xfId="42744" builtinId="32" hidden="1"/>
    <cellStyle name="60% — akcent 1" xfId="42785" builtinId="32" hidden="1"/>
    <cellStyle name="60% — akcent 1" xfId="42824" builtinId="32" hidden="1"/>
    <cellStyle name="60% — akcent 1" xfId="42863" builtinId="32" hidden="1"/>
    <cellStyle name="60% — akcent 1" xfId="42902" builtinId="32" hidden="1"/>
    <cellStyle name="60% — akcent 1" xfId="42942" builtinId="32" hidden="1"/>
    <cellStyle name="60% — akcent 1" xfId="42981" builtinId="32" hidden="1"/>
    <cellStyle name="60% — akcent 1" xfId="43022" builtinId="32" hidden="1"/>
    <cellStyle name="60% — akcent 1" xfId="43061" builtinId="32" hidden="1"/>
    <cellStyle name="60% — akcent 1" xfId="43100" builtinId="32" hidden="1"/>
    <cellStyle name="60% — akcent 1" xfId="43139" builtinId="32" hidden="1"/>
    <cellStyle name="60% — akcent 1" xfId="43179" builtinId="32" hidden="1"/>
    <cellStyle name="60% — akcent 1" xfId="43219" builtinId="32" hidden="1"/>
    <cellStyle name="60% — akcent 1" xfId="43258" builtinId="32" hidden="1"/>
    <cellStyle name="60% — akcent 1" xfId="43298" builtinId="32" hidden="1"/>
    <cellStyle name="60% — akcent 1" xfId="43337" builtinId="32" hidden="1"/>
    <cellStyle name="60% — akcent 1" xfId="43377" builtinId="32" hidden="1"/>
    <cellStyle name="60% — akcent 1" xfId="43416" builtinId="32" hidden="1"/>
    <cellStyle name="60% — akcent 1" xfId="43455" builtinId="32" hidden="1"/>
    <cellStyle name="60% — akcent 1" xfId="42667" builtinId="32" hidden="1"/>
    <cellStyle name="60% — akcent 1" xfId="43495" builtinId="32" hidden="1"/>
    <cellStyle name="60% — akcent 1" xfId="43536" builtinId="32" hidden="1"/>
    <cellStyle name="60% — akcent 1" xfId="43575" builtinId="32" hidden="1"/>
    <cellStyle name="60% — akcent 1" xfId="43614" builtinId="32" hidden="1"/>
    <cellStyle name="60% — akcent 1" xfId="43653" builtinId="32" hidden="1"/>
    <cellStyle name="60% — akcent 1" xfId="43693" builtinId="32" hidden="1"/>
    <cellStyle name="60% — akcent 1" xfId="43732" builtinId="32" hidden="1"/>
    <cellStyle name="60% — akcent 1" xfId="43773" builtinId="32" hidden="1"/>
    <cellStyle name="60% — akcent 1" xfId="43812" builtinId="32" hidden="1"/>
    <cellStyle name="60% — akcent 1" xfId="43851" builtinId="32" hidden="1"/>
    <cellStyle name="60% — akcent 1" xfId="43890" builtinId="32" hidden="1"/>
    <cellStyle name="60% — akcent 1" xfId="43930" builtinId="32" hidden="1"/>
    <cellStyle name="60% — akcent 1" xfId="43970" builtinId="32" hidden="1"/>
    <cellStyle name="60% — akcent 1" xfId="44009" builtinId="32" hidden="1"/>
    <cellStyle name="60% — akcent 1" xfId="44049" builtinId="32" hidden="1"/>
    <cellStyle name="60% — akcent 1" xfId="44088" builtinId="32" hidden="1"/>
    <cellStyle name="60% — akcent 1" xfId="44128" builtinId="32" hidden="1"/>
    <cellStyle name="60% — akcent 1" xfId="44167" builtinId="32" hidden="1"/>
    <cellStyle name="60% — akcent 1" xfId="44206" builtinId="32" hidden="1"/>
    <cellStyle name="60% — akcent 1" xfId="44270" builtinId="32" hidden="1"/>
    <cellStyle name="60% — akcent 1" xfId="44324" builtinId="32" hidden="1"/>
    <cellStyle name="60% — akcent 1" xfId="44365" builtinId="32" hidden="1"/>
    <cellStyle name="60% — akcent 1" xfId="44404" builtinId="32" hidden="1"/>
    <cellStyle name="60% — akcent 1" xfId="44443" builtinId="32" hidden="1"/>
    <cellStyle name="60% — akcent 1" xfId="44482" builtinId="32" hidden="1"/>
    <cellStyle name="60% — akcent 1" xfId="44522" builtinId="32" hidden="1"/>
    <cellStyle name="60% — akcent 1" xfId="44561" builtinId="32" hidden="1"/>
    <cellStyle name="60% — akcent 1" xfId="44602" builtinId="32" hidden="1"/>
    <cellStyle name="60% — akcent 1" xfId="44641" builtinId="32" hidden="1"/>
    <cellStyle name="60% — akcent 1" xfId="44680" builtinId="32" hidden="1"/>
    <cellStyle name="60% — akcent 1" xfId="44719" builtinId="32" hidden="1"/>
    <cellStyle name="60% — akcent 1" xfId="44759" builtinId="32" hidden="1"/>
    <cellStyle name="60% — akcent 1" xfId="44799" builtinId="32" hidden="1"/>
    <cellStyle name="60% — akcent 1" xfId="44838" builtinId="32" hidden="1"/>
    <cellStyle name="60% — akcent 1" xfId="44878" builtinId="32" hidden="1"/>
    <cellStyle name="60% — akcent 1" xfId="44917" builtinId="32" hidden="1"/>
    <cellStyle name="60% — akcent 1" xfId="44957" builtinId="32" hidden="1"/>
    <cellStyle name="60% — akcent 1" xfId="44996" builtinId="32" hidden="1"/>
    <cellStyle name="60% — akcent 1" xfId="45035" builtinId="32" hidden="1"/>
    <cellStyle name="60% — akcent 1" xfId="44249" builtinId="32" hidden="1"/>
    <cellStyle name="60% — akcent 1" xfId="45075" builtinId="32" hidden="1"/>
    <cellStyle name="60% — akcent 1" xfId="45116" builtinId="32" hidden="1"/>
    <cellStyle name="60% — akcent 1" xfId="45155" builtinId="32" hidden="1"/>
    <cellStyle name="60% — akcent 1" xfId="45194" builtinId="32" hidden="1"/>
    <cellStyle name="60% — akcent 1" xfId="45233" builtinId="32" hidden="1"/>
    <cellStyle name="60% — akcent 1" xfId="45273" builtinId="32" hidden="1"/>
    <cellStyle name="60% — akcent 1" xfId="45312" builtinId="32" hidden="1"/>
    <cellStyle name="60% — akcent 1" xfId="45353" builtinId="32" hidden="1"/>
    <cellStyle name="60% — akcent 1" xfId="45392" builtinId="32" hidden="1"/>
    <cellStyle name="60% — akcent 1" xfId="45431" builtinId="32" hidden="1"/>
    <cellStyle name="60% — akcent 1" xfId="45470" builtinId="32" hidden="1"/>
    <cellStyle name="60% — akcent 1" xfId="45510" builtinId="32" hidden="1"/>
    <cellStyle name="60% — akcent 1" xfId="45550" builtinId="32" hidden="1"/>
    <cellStyle name="60% — akcent 1" xfId="45589" builtinId="32" hidden="1"/>
    <cellStyle name="60% — akcent 1" xfId="45629" builtinId="32" hidden="1"/>
    <cellStyle name="60% — akcent 1" xfId="45668" builtinId="32" hidden="1"/>
    <cellStyle name="60% — akcent 1" xfId="45708" builtinId="32" hidden="1"/>
    <cellStyle name="60% — akcent 1" xfId="45747" builtinId="32" hidden="1"/>
    <cellStyle name="60% — akcent 1" xfId="45786" builtinId="32" hidden="1"/>
    <cellStyle name="60% — akcent 2" xfId="90" builtinId="36" hidden="1"/>
    <cellStyle name="60% — akcent 2" xfId="129" builtinId="36" hidden="1"/>
    <cellStyle name="60% — akcent 2" xfId="168" builtinId="36" hidden="1"/>
    <cellStyle name="60% — akcent 2" xfId="207" builtinId="36" hidden="1"/>
    <cellStyle name="60% — akcent 2" xfId="247" builtinId="36" hidden="1"/>
    <cellStyle name="60% — akcent 2" xfId="286" builtinId="36" hidden="1"/>
    <cellStyle name="60% — akcent 2" xfId="327" builtinId="36" hidden="1"/>
    <cellStyle name="60% — akcent 2" xfId="366" builtinId="36" hidden="1"/>
    <cellStyle name="60% — akcent 2" xfId="405" builtinId="36" hidden="1"/>
    <cellStyle name="60% — akcent 2" xfId="444" builtinId="36" hidden="1"/>
    <cellStyle name="60% — akcent 2" xfId="484" builtinId="36" hidden="1"/>
    <cellStyle name="60% — akcent 2" xfId="524" builtinId="36" hidden="1"/>
    <cellStyle name="60% — akcent 2" xfId="563" builtinId="36" hidden="1"/>
    <cellStyle name="60% — akcent 2" xfId="603" builtinId="36" hidden="1"/>
    <cellStyle name="60% — akcent 2" xfId="642" builtinId="36" hidden="1"/>
    <cellStyle name="60% — akcent 2" xfId="682" builtinId="36" hidden="1"/>
    <cellStyle name="60% — akcent 2" xfId="721" builtinId="36" hidden="1"/>
    <cellStyle name="60% — akcent 2" xfId="760" builtinId="36" hidden="1"/>
    <cellStyle name="60% — akcent 2" xfId="799" builtinId="36" hidden="1"/>
    <cellStyle name="60% — akcent 2" xfId="958" builtinId="36" hidden="1"/>
    <cellStyle name="60% — akcent 2" xfId="999" builtinId="36" hidden="1"/>
    <cellStyle name="60% — akcent 2" xfId="1038" builtinId="36" hidden="1"/>
    <cellStyle name="60% — akcent 2" xfId="1077" builtinId="36" hidden="1"/>
    <cellStyle name="60% — akcent 2" xfId="1116" builtinId="36" hidden="1"/>
    <cellStyle name="60% — akcent 2" xfId="1156" builtinId="36" hidden="1"/>
    <cellStyle name="60% — akcent 2" xfId="1195" builtinId="36" hidden="1"/>
    <cellStyle name="60% — akcent 2" xfId="1236" builtinId="36" hidden="1"/>
    <cellStyle name="60% — akcent 2" xfId="1275" builtinId="36" hidden="1"/>
    <cellStyle name="60% — akcent 2" xfId="1314" builtinId="36" hidden="1"/>
    <cellStyle name="60% — akcent 2" xfId="1353" builtinId="36" hidden="1"/>
    <cellStyle name="60% — akcent 2" xfId="1393" builtinId="36" hidden="1"/>
    <cellStyle name="60% — akcent 2" xfId="1433" builtinId="36" hidden="1"/>
    <cellStyle name="60% — akcent 2" xfId="1472" builtinId="36" hidden="1"/>
    <cellStyle name="60% — akcent 2" xfId="1512" builtinId="36" hidden="1"/>
    <cellStyle name="60% — akcent 2" xfId="1552" builtinId="36" hidden="1"/>
    <cellStyle name="60% — akcent 2" xfId="1592" builtinId="36" hidden="1"/>
    <cellStyle name="60% — akcent 2" xfId="1631" builtinId="36" hidden="1"/>
    <cellStyle name="60% — akcent 2" xfId="1670" builtinId="36" hidden="1"/>
    <cellStyle name="60% — akcent 2" xfId="915" builtinId="36" hidden="1"/>
    <cellStyle name="60% — akcent 2" xfId="1703" builtinId="36" hidden="1"/>
    <cellStyle name="60% — akcent 2" xfId="1744" builtinId="36" hidden="1"/>
    <cellStyle name="60% — akcent 2" xfId="1783" builtinId="36" hidden="1"/>
    <cellStyle name="60% — akcent 2" xfId="1822" builtinId="36" hidden="1"/>
    <cellStyle name="60% — akcent 2" xfId="1861" builtinId="36" hidden="1"/>
    <cellStyle name="60% — akcent 2" xfId="1901" builtinId="36" hidden="1"/>
    <cellStyle name="60% — akcent 2" xfId="1940" builtinId="36" hidden="1"/>
    <cellStyle name="60% — akcent 2" xfId="1981" builtinId="36" hidden="1"/>
    <cellStyle name="60% — akcent 2" xfId="2020" builtinId="36" hidden="1"/>
    <cellStyle name="60% — akcent 2" xfId="2059" builtinId="36" hidden="1"/>
    <cellStyle name="60% — akcent 2" xfId="2098" builtinId="36" hidden="1"/>
    <cellStyle name="60% — akcent 2" xfId="2138" builtinId="36" hidden="1"/>
    <cellStyle name="60% — akcent 2" xfId="2178" builtinId="36" hidden="1"/>
    <cellStyle name="60% — akcent 2" xfId="2217" builtinId="36" hidden="1"/>
    <cellStyle name="60% — akcent 2" xfId="2257" builtinId="36" hidden="1"/>
    <cellStyle name="60% — akcent 2" xfId="2296" builtinId="36" hidden="1"/>
    <cellStyle name="60% — akcent 2" xfId="2336" builtinId="36" hidden="1"/>
    <cellStyle name="60% — akcent 2" xfId="2375" builtinId="36" hidden="1"/>
    <cellStyle name="60% — akcent 2" xfId="2414" builtinId="36" hidden="1"/>
    <cellStyle name="60% — akcent 2" xfId="852" builtinId="36" hidden="1"/>
    <cellStyle name="60% — akcent 2" xfId="890" builtinId="36" hidden="1"/>
    <cellStyle name="60% — akcent 2" xfId="2460" builtinId="36" hidden="1"/>
    <cellStyle name="60% — akcent 2" xfId="2499" builtinId="36" hidden="1"/>
    <cellStyle name="60% — akcent 2" xfId="2538" builtinId="36" hidden="1"/>
    <cellStyle name="60% — akcent 2" xfId="2577" builtinId="36" hidden="1"/>
    <cellStyle name="60% — akcent 2" xfId="2617" builtinId="36" hidden="1"/>
    <cellStyle name="60% — akcent 2" xfId="2656" builtinId="36" hidden="1"/>
    <cellStyle name="60% — akcent 2" xfId="2697" builtinId="36" hidden="1"/>
    <cellStyle name="60% — akcent 2" xfId="2736" builtinId="36" hidden="1"/>
    <cellStyle name="60% — akcent 2" xfId="2775" builtinId="36" hidden="1"/>
    <cellStyle name="60% — akcent 2" xfId="2814" builtinId="36" hidden="1"/>
    <cellStyle name="60% — akcent 2" xfId="2854" builtinId="36" hidden="1"/>
    <cellStyle name="60% — akcent 2" xfId="2894" builtinId="36" hidden="1"/>
    <cellStyle name="60% — akcent 2" xfId="2933" builtinId="36" hidden="1"/>
    <cellStyle name="60% — akcent 2" xfId="2973" builtinId="36" hidden="1"/>
    <cellStyle name="60% — akcent 2" xfId="3012" builtinId="36" hidden="1"/>
    <cellStyle name="60% — akcent 2" xfId="3052" builtinId="36" hidden="1"/>
    <cellStyle name="60% — akcent 2" xfId="3091" builtinId="36" hidden="1"/>
    <cellStyle name="60% — akcent 2" xfId="3130" builtinId="36" hidden="1"/>
    <cellStyle name="60% — akcent 2" xfId="3169" builtinId="36" hidden="1"/>
    <cellStyle name="60% — akcent 2" xfId="3362" builtinId="36" hidden="1"/>
    <cellStyle name="60% — akcent 2" xfId="3407" builtinId="36" hidden="1"/>
    <cellStyle name="60% — akcent 2" xfId="3446" builtinId="36" hidden="1"/>
    <cellStyle name="60% — akcent 2" xfId="3485" builtinId="36" hidden="1"/>
    <cellStyle name="60% — akcent 2" xfId="3524" builtinId="36" hidden="1"/>
    <cellStyle name="60% — akcent 2" xfId="3564" builtinId="36" hidden="1"/>
    <cellStyle name="60% — akcent 2" xfId="3603" builtinId="36" hidden="1"/>
    <cellStyle name="60% — akcent 2" xfId="3644" builtinId="36" hidden="1"/>
    <cellStyle name="60% — akcent 2" xfId="3683" builtinId="36" hidden="1"/>
    <cellStyle name="60% — akcent 2" xfId="3722" builtinId="36" hidden="1"/>
    <cellStyle name="60% — akcent 2" xfId="3761" builtinId="36" hidden="1"/>
    <cellStyle name="60% — akcent 2" xfId="3805" builtinId="36" hidden="1"/>
    <cellStyle name="60% — akcent 2" xfId="3845" builtinId="36" hidden="1"/>
    <cellStyle name="60% — akcent 2" xfId="3884" builtinId="36" hidden="1"/>
    <cellStyle name="60% — akcent 2" xfId="3924" builtinId="36" hidden="1"/>
    <cellStyle name="60% — akcent 2" xfId="3964" builtinId="36" hidden="1"/>
    <cellStyle name="60% — akcent 2" xfId="4004" builtinId="36" hidden="1"/>
    <cellStyle name="60% — akcent 2" xfId="4043" builtinId="36" hidden="1"/>
    <cellStyle name="60% — akcent 2" xfId="4082" builtinId="36" hidden="1"/>
    <cellStyle name="60% — akcent 2" xfId="4139" builtinId="36" hidden="1"/>
    <cellStyle name="60% — akcent 2" xfId="4298" builtinId="36" hidden="1"/>
    <cellStyle name="60% — akcent 2" xfId="4343" builtinId="36" hidden="1"/>
    <cellStyle name="60% — akcent 2" xfId="4382" builtinId="36" hidden="1"/>
    <cellStyle name="60% — akcent 2" xfId="4421" builtinId="36" hidden="1"/>
    <cellStyle name="60% — akcent 2" xfId="4460" builtinId="36" hidden="1"/>
    <cellStyle name="60% — akcent 2" xfId="4500" builtinId="36" hidden="1"/>
    <cellStyle name="60% — akcent 2" xfId="4539" builtinId="36" hidden="1"/>
    <cellStyle name="60% — akcent 2" xfId="4580" builtinId="36" hidden="1"/>
    <cellStyle name="60% — akcent 2" xfId="4619" builtinId="36" hidden="1"/>
    <cellStyle name="60% — akcent 2" xfId="4658" builtinId="36" hidden="1"/>
    <cellStyle name="60% — akcent 2" xfId="4697" builtinId="36" hidden="1"/>
    <cellStyle name="60% — akcent 2" xfId="4741" builtinId="36" hidden="1"/>
    <cellStyle name="60% — akcent 2" xfId="4781" builtinId="36" hidden="1"/>
    <cellStyle name="60% — akcent 2" xfId="4820" builtinId="36" hidden="1"/>
    <cellStyle name="60% — akcent 2" xfId="4860" builtinId="36" hidden="1"/>
    <cellStyle name="60% — akcent 2" xfId="4900" builtinId="36" hidden="1"/>
    <cellStyle name="60% — akcent 2" xfId="4940" builtinId="36" hidden="1"/>
    <cellStyle name="60% — akcent 2" xfId="4979" builtinId="36" hidden="1"/>
    <cellStyle name="60% — akcent 2" xfId="5018" builtinId="36" hidden="1"/>
    <cellStyle name="60% — akcent 2" xfId="4255" builtinId="36" hidden="1"/>
    <cellStyle name="60% — akcent 2" xfId="5051" builtinId="36" hidden="1"/>
    <cellStyle name="60% — akcent 2" xfId="5092" builtinId="36" hidden="1"/>
    <cellStyle name="60% — akcent 2" xfId="5131" builtinId="36" hidden="1"/>
    <cellStyle name="60% — akcent 2" xfId="5170" builtinId="36" hidden="1"/>
    <cellStyle name="60% — akcent 2" xfId="5209" builtinId="36" hidden="1"/>
    <cellStyle name="60% — akcent 2" xfId="5249" builtinId="36" hidden="1"/>
    <cellStyle name="60% — akcent 2" xfId="5288" builtinId="36" hidden="1"/>
    <cellStyle name="60% — akcent 2" xfId="5329" builtinId="36" hidden="1"/>
    <cellStyle name="60% — akcent 2" xfId="5368" builtinId="36" hidden="1"/>
    <cellStyle name="60% — akcent 2" xfId="5407" builtinId="36" hidden="1"/>
    <cellStyle name="60% — akcent 2" xfId="5446" builtinId="36" hidden="1"/>
    <cellStyle name="60% — akcent 2" xfId="5486" builtinId="36" hidden="1"/>
    <cellStyle name="60% — akcent 2" xfId="5526" builtinId="36" hidden="1"/>
    <cellStyle name="60% — akcent 2" xfId="5565" builtinId="36" hidden="1"/>
    <cellStyle name="60% — akcent 2" xfId="5605" builtinId="36" hidden="1"/>
    <cellStyle name="60% — akcent 2" xfId="5644" builtinId="36" hidden="1"/>
    <cellStyle name="60% — akcent 2" xfId="5684" builtinId="36" hidden="1"/>
    <cellStyle name="60% — akcent 2" xfId="5723" builtinId="36" hidden="1"/>
    <cellStyle name="60% — akcent 2" xfId="5762" builtinId="36" hidden="1"/>
    <cellStyle name="60% — akcent 2" xfId="4192" builtinId="36" hidden="1"/>
    <cellStyle name="60% — akcent 2" xfId="4230" builtinId="36" hidden="1"/>
    <cellStyle name="60% — akcent 2" xfId="5808" builtinId="36" hidden="1"/>
    <cellStyle name="60% — akcent 2" xfId="5847" builtinId="36" hidden="1"/>
    <cellStyle name="60% — akcent 2" xfId="5886" builtinId="36" hidden="1"/>
    <cellStyle name="60% — akcent 2" xfId="5925" builtinId="36" hidden="1"/>
    <cellStyle name="60% — akcent 2" xfId="5965" builtinId="36" hidden="1"/>
    <cellStyle name="60% — akcent 2" xfId="6004" builtinId="36" hidden="1"/>
    <cellStyle name="60% — akcent 2" xfId="6045" builtinId="36" hidden="1"/>
    <cellStyle name="60% — akcent 2" xfId="6084" builtinId="36" hidden="1"/>
    <cellStyle name="60% — akcent 2" xfId="6123" builtinId="36" hidden="1"/>
    <cellStyle name="60% — akcent 2" xfId="6162" builtinId="36" hidden="1"/>
    <cellStyle name="60% — akcent 2" xfId="6202" builtinId="36" hidden="1"/>
    <cellStyle name="60% — akcent 2" xfId="6242" builtinId="36" hidden="1"/>
    <cellStyle name="60% — akcent 2" xfId="6281" builtinId="36" hidden="1"/>
    <cellStyle name="60% — akcent 2" xfId="6321" builtinId="36" hidden="1"/>
    <cellStyle name="60% — akcent 2" xfId="6360" builtinId="36" hidden="1"/>
    <cellStyle name="60% — akcent 2" xfId="6400" builtinId="36" hidden="1"/>
    <cellStyle name="60% — akcent 2" xfId="6439" builtinId="36" hidden="1"/>
    <cellStyle name="60% — akcent 2" xfId="6478" builtinId="36" hidden="1"/>
    <cellStyle name="60% — akcent 2" xfId="3319" builtinId="36" hidden="1"/>
    <cellStyle name="60% — akcent 2" xfId="3189" builtinId="36" hidden="1"/>
    <cellStyle name="60% — akcent 2" xfId="6534" builtinId="36" hidden="1"/>
    <cellStyle name="60% — akcent 2" xfId="6573" builtinId="36" hidden="1"/>
    <cellStyle name="60% — akcent 2" xfId="6612" builtinId="36" hidden="1"/>
    <cellStyle name="60% — akcent 2" xfId="6651" builtinId="36" hidden="1"/>
    <cellStyle name="60% — akcent 2" xfId="6691" builtinId="36" hidden="1"/>
    <cellStyle name="60% — akcent 2" xfId="6730" builtinId="36" hidden="1"/>
    <cellStyle name="60% — akcent 2" xfId="6771" builtinId="36" hidden="1"/>
    <cellStyle name="60% — akcent 2" xfId="6810" builtinId="36" hidden="1"/>
    <cellStyle name="60% — akcent 2" xfId="6849" builtinId="36" hidden="1"/>
    <cellStyle name="60% — akcent 2" xfId="6888" builtinId="36" hidden="1"/>
    <cellStyle name="60% — akcent 2" xfId="6930" builtinId="36" hidden="1"/>
    <cellStyle name="60% — akcent 2" xfId="6970" builtinId="36" hidden="1"/>
    <cellStyle name="60% — akcent 2" xfId="7009" builtinId="36" hidden="1"/>
    <cellStyle name="60% — akcent 2" xfId="7049" builtinId="36" hidden="1"/>
    <cellStyle name="60% — akcent 2" xfId="7089" builtinId="36" hidden="1"/>
    <cellStyle name="60% — akcent 2" xfId="7129" builtinId="36" hidden="1"/>
    <cellStyle name="60% — akcent 2" xfId="7168" builtinId="36" hidden="1"/>
    <cellStyle name="60% — akcent 2" xfId="7207" builtinId="36" hidden="1"/>
    <cellStyle name="60% — akcent 2" xfId="7257" builtinId="36" hidden="1"/>
    <cellStyle name="60% — akcent 2" xfId="7416" builtinId="36" hidden="1"/>
    <cellStyle name="60% — akcent 2" xfId="7459" builtinId="36" hidden="1"/>
    <cellStyle name="60% — akcent 2" xfId="7498" builtinId="36" hidden="1"/>
    <cellStyle name="60% — akcent 2" xfId="7537" builtinId="36" hidden="1"/>
    <cellStyle name="60% — akcent 2" xfId="7576" builtinId="36" hidden="1"/>
    <cellStyle name="60% — akcent 2" xfId="7616" builtinId="36" hidden="1"/>
    <cellStyle name="60% — akcent 2" xfId="7655" builtinId="36" hidden="1"/>
    <cellStyle name="60% — akcent 2" xfId="7696" builtinId="36" hidden="1"/>
    <cellStyle name="60% — akcent 2" xfId="7735" builtinId="36" hidden="1"/>
    <cellStyle name="60% — akcent 2" xfId="7774" builtinId="36" hidden="1"/>
    <cellStyle name="60% — akcent 2" xfId="7813" builtinId="36" hidden="1"/>
    <cellStyle name="60% — akcent 2" xfId="7855" builtinId="36" hidden="1"/>
    <cellStyle name="60% — akcent 2" xfId="7895" builtinId="36" hidden="1"/>
    <cellStyle name="60% — akcent 2" xfId="7934" builtinId="36" hidden="1"/>
    <cellStyle name="60% — akcent 2" xfId="7974" builtinId="36" hidden="1"/>
    <cellStyle name="60% — akcent 2" xfId="8014" builtinId="36" hidden="1"/>
    <cellStyle name="60% — akcent 2" xfId="8054" builtinId="36" hidden="1"/>
    <cellStyle name="60% — akcent 2" xfId="8093" builtinId="36" hidden="1"/>
    <cellStyle name="60% — akcent 2" xfId="8132" builtinId="36" hidden="1"/>
    <cellStyle name="60% — akcent 2" xfId="7373" builtinId="36" hidden="1"/>
    <cellStyle name="60% — akcent 2" xfId="8165" builtinId="36" hidden="1"/>
    <cellStyle name="60% — akcent 2" xfId="8206" builtinId="36" hidden="1"/>
    <cellStyle name="60% — akcent 2" xfId="8245" builtinId="36" hidden="1"/>
    <cellStyle name="60% — akcent 2" xfId="8284" builtinId="36" hidden="1"/>
    <cellStyle name="60% — akcent 2" xfId="8323" builtinId="36" hidden="1"/>
    <cellStyle name="60% — akcent 2" xfId="8363" builtinId="36" hidden="1"/>
    <cellStyle name="60% — akcent 2" xfId="8402" builtinId="36" hidden="1"/>
    <cellStyle name="60% — akcent 2" xfId="8443" builtinId="36" hidden="1"/>
    <cellStyle name="60% — akcent 2" xfId="8482" builtinId="36" hidden="1"/>
    <cellStyle name="60% — akcent 2" xfId="8521" builtinId="36" hidden="1"/>
    <cellStyle name="60% — akcent 2" xfId="8560" builtinId="36" hidden="1"/>
    <cellStyle name="60% — akcent 2" xfId="8600" builtinId="36" hidden="1"/>
    <cellStyle name="60% — akcent 2" xfId="8640" builtinId="36" hidden="1"/>
    <cellStyle name="60% — akcent 2" xfId="8679" builtinId="36" hidden="1"/>
    <cellStyle name="60% — akcent 2" xfId="8719" builtinId="36" hidden="1"/>
    <cellStyle name="60% — akcent 2" xfId="8758" builtinId="36" hidden="1"/>
    <cellStyle name="60% — akcent 2" xfId="8798" builtinId="36" hidden="1"/>
    <cellStyle name="60% — akcent 2" xfId="8837" builtinId="36" hidden="1"/>
    <cellStyle name="60% — akcent 2" xfId="8876" builtinId="36" hidden="1"/>
    <cellStyle name="60% — akcent 2" xfId="7310" builtinId="36" hidden="1"/>
    <cellStyle name="60% — akcent 2" xfId="7348" builtinId="36" hidden="1"/>
    <cellStyle name="60% — akcent 2" xfId="8922" builtinId="36" hidden="1"/>
    <cellStyle name="60% — akcent 2" xfId="8961" builtinId="36" hidden="1"/>
    <cellStyle name="60% — akcent 2" xfId="9000" builtinId="36" hidden="1"/>
    <cellStyle name="60% — akcent 2" xfId="9039" builtinId="36" hidden="1"/>
    <cellStyle name="60% — akcent 2" xfId="9079" builtinId="36" hidden="1"/>
    <cellStyle name="60% — akcent 2" xfId="9118" builtinId="36" hidden="1"/>
    <cellStyle name="60% — akcent 2" xfId="9159" builtinId="36" hidden="1"/>
    <cellStyle name="60% — akcent 2" xfId="9198" builtinId="36" hidden="1"/>
    <cellStyle name="60% — akcent 2" xfId="9237" builtinId="36" hidden="1"/>
    <cellStyle name="60% — akcent 2" xfId="9276" builtinId="36" hidden="1"/>
    <cellStyle name="60% — akcent 2" xfId="9316" builtinId="36" hidden="1"/>
    <cellStyle name="60% — akcent 2" xfId="9356" builtinId="36" hidden="1"/>
    <cellStyle name="60% — akcent 2" xfId="9395" builtinId="36" hidden="1"/>
    <cellStyle name="60% — akcent 2" xfId="9435" builtinId="36" hidden="1"/>
    <cellStyle name="60% — akcent 2" xfId="9474" builtinId="36" hidden="1"/>
    <cellStyle name="60% — akcent 2" xfId="9514" builtinId="36" hidden="1"/>
    <cellStyle name="60% — akcent 2" xfId="9553" builtinId="36" hidden="1"/>
    <cellStyle name="60% — akcent 2" xfId="9592" builtinId="36" hidden="1"/>
    <cellStyle name="60% — akcent 2" xfId="3286" builtinId="36" hidden="1"/>
    <cellStyle name="60% — akcent 2" xfId="9633" builtinId="36" hidden="1"/>
    <cellStyle name="60% — akcent 2" xfId="9674" builtinId="36" hidden="1"/>
    <cellStyle name="60% — akcent 2" xfId="9713" builtinId="36" hidden="1"/>
    <cellStyle name="60% — akcent 2" xfId="9752" builtinId="36" hidden="1"/>
    <cellStyle name="60% — akcent 2" xfId="9791" builtinId="36" hidden="1"/>
    <cellStyle name="60% — akcent 2" xfId="9831" builtinId="36" hidden="1"/>
    <cellStyle name="60% — akcent 2" xfId="9870" builtinId="36" hidden="1"/>
    <cellStyle name="60% — akcent 2" xfId="9911" builtinId="36" hidden="1"/>
    <cellStyle name="60% — akcent 2" xfId="9950" builtinId="36" hidden="1"/>
    <cellStyle name="60% — akcent 2" xfId="9989" builtinId="36" hidden="1"/>
    <cellStyle name="60% — akcent 2" xfId="10028" builtinId="36" hidden="1"/>
    <cellStyle name="60% — akcent 2" xfId="10068" builtinId="36" hidden="1"/>
    <cellStyle name="60% — akcent 2" xfId="10108" builtinId="36" hidden="1"/>
    <cellStyle name="60% — akcent 2" xfId="10147" builtinId="36" hidden="1"/>
    <cellStyle name="60% — akcent 2" xfId="10187" builtinId="36" hidden="1"/>
    <cellStyle name="60% — akcent 2" xfId="10226" builtinId="36" hidden="1"/>
    <cellStyle name="60% — akcent 2" xfId="10266" builtinId="36" hidden="1"/>
    <cellStyle name="60% — akcent 2" xfId="10305" builtinId="36" hidden="1"/>
    <cellStyle name="60% — akcent 2" xfId="10344" builtinId="36" hidden="1"/>
    <cellStyle name="60% — akcent 2" xfId="10383" builtinId="36" hidden="1"/>
    <cellStyle name="60% — akcent 2" xfId="10542" builtinId="36" hidden="1"/>
    <cellStyle name="60% — akcent 2" xfId="10583" builtinId="36" hidden="1"/>
    <cellStyle name="60% — akcent 2" xfId="10622" builtinId="36" hidden="1"/>
    <cellStyle name="60% — akcent 2" xfId="10661" builtinId="36" hidden="1"/>
    <cellStyle name="60% — akcent 2" xfId="10700" builtinId="36" hidden="1"/>
    <cellStyle name="60% — akcent 2" xfId="10740" builtinId="36" hidden="1"/>
    <cellStyle name="60% — akcent 2" xfId="10779" builtinId="36" hidden="1"/>
    <cellStyle name="60% — akcent 2" xfId="10820" builtinId="36" hidden="1"/>
    <cellStyle name="60% — akcent 2" xfId="10859" builtinId="36" hidden="1"/>
    <cellStyle name="60% — akcent 2" xfId="10898" builtinId="36" hidden="1"/>
    <cellStyle name="60% — akcent 2" xfId="10937" builtinId="36" hidden="1"/>
    <cellStyle name="60% — akcent 2" xfId="10977" builtinId="36" hidden="1"/>
    <cellStyle name="60% — akcent 2" xfId="11017" builtinId="36" hidden="1"/>
    <cellStyle name="60% — akcent 2" xfId="11056" builtinId="36" hidden="1"/>
    <cellStyle name="60% — akcent 2" xfId="11096" builtinId="36" hidden="1"/>
    <cellStyle name="60% — akcent 2" xfId="11136" builtinId="36" hidden="1"/>
    <cellStyle name="60% — akcent 2" xfId="11176" builtinId="36" hidden="1"/>
    <cellStyle name="60% — akcent 2" xfId="11215" builtinId="36" hidden="1"/>
    <cellStyle name="60% — akcent 2" xfId="11254" builtinId="36" hidden="1"/>
    <cellStyle name="60% — akcent 2" xfId="10499" builtinId="36" hidden="1"/>
    <cellStyle name="60% — akcent 2" xfId="11287" builtinId="36" hidden="1"/>
    <cellStyle name="60% — akcent 2" xfId="11328" builtinId="36" hidden="1"/>
    <cellStyle name="60% — akcent 2" xfId="11367" builtinId="36" hidden="1"/>
    <cellStyle name="60% — akcent 2" xfId="11406" builtinId="36" hidden="1"/>
    <cellStyle name="60% — akcent 2" xfId="11445" builtinId="36" hidden="1"/>
    <cellStyle name="60% — akcent 2" xfId="11485" builtinId="36" hidden="1"/>
    <cellStyle name="60% — akcent 2" xfId="11524" builtinId="36" hidden="1"/>
    <cellStyle name="60% — akcent 2" xfId="11565" builtinId="36" hidden="1"/>
    <cellStyle name="60% — akcent 2" xfId="11604" builtinId="36" hidden="1"/>
    <cellStyle name="60% — akcent 2" xfId="11643" builtinId="36" hidden="1"/>
    <cellStyle name="60% — akcent 2" xfId="11682" builtinId="36" hidden="1"/>
    <cellStyle name="60% — akcent 2" xfId="11722" builtinId="36" hidden="1"/>
    <cellStyle name="60% — akcent 2" xfId="11762" builtinId="36" hidden="1"/>
    <cellStyle name="60% — akcent 2" xfId="11801" builtinId="36" hidden="1"/>
    <cellStyle name="60% — akcent 2" xfId="11841" builtinId="36" hidden="1"/>
    <cellStyle name="60% — akcent 2" xfId="11880" builtinId="36" hidden="1"/>
    <cellStyle name="60% — akcent 2" xfId="11920" builtinId="36" hidden="1"/>
    <cellStyle name="60% — akcent 2" xfId="11959" builtinId="36" hidden="1"/>
    <cellStyle name="60% — akcent 2" xfId="11998" builtinId="36" hidden="1"/>
    <cellStyle name="60% — akcent 2" xfId="10436" builtinId="36" hidden="1"/>
    <cellStyle name="60% — akcent 2" xfId="10474" builtinId="36" hidden="1"/>
    <cellStyle name="60% — akcent 2" xfId="12044" builtinId="36" hidden="1"/>
    <cellStyle name="60% — akcent 2" xfId="12083" builtinId="36" hidden="1"/>
    <cellStyle name="60% — akcent 2" xfId="12122" builtinId="36" hidden="1"/>
    <cellStyle name="60% — akcent 2" xfId="12161" builtinId="36" hidden="1"/>
    <cellStyle name="60% — akcent 2" xfId="12201" builtinId="36" hidden="1"/>
    <cellStyle name="60% — akcent 2" xfId="12240" builtinId="36" hidden="1"/>
    <cellStyle name="60% — akcent 2" xfId="12281" builtinId="36" hidden="1"/>
    <cellStyle name="60% — akcent 2" xfId="12320" builtinId="36" hidden="1"/>
    <cellStyle name="60% — akcent 2" xfId="12359" builtinId="36" hidden="1"/>
    <cellStyle name="60% — akcent 2" xfId="12398" builtinId="36" hidden="1"/>
    <cellStyle name="60% — akcent 2" xfId="12438" builtinId="36" hidden="1"/>
    <cellStyle name="60% — akcent 2" xfId="12478" builtinId="36" hidden="1"/>
    <cellStyle name="60% — akcent 2" xfId="12517" builtinId="36" hidden="1"/>
    <cellStyle name="60% — akcent 2" xfId="12557" builtinId="36" hidden="1"/>
    <cellStyle name="60% — akcent 2" xfId="12596" builtinId="36" hidden="1"/>
    <cellStyle name="60% — akcent 2" xfId="12636" builtinId="36" hidden="1"/>
    <cellStyle name="60% — akcent 2" xfId="12675" builtinId="36" hidden="1"/>
    <cellStyle name="60% — akcent 2" xfId="12714" builtinId="36" hidden="1"/>
    <cellStyle name="60% — akcent 2" xfId="12753" builtinId="36" hidden="1"/>
    <cellStyle name="60% — akcent 2" xfId="12793" builtinId="36" hidden="1"/>
    <cellStyle name="60% — akcent 2" xfId="12834" builtinId="36" hidden="1"/>
    <cellStyle name="60% — akcent 2" xfId="12873" builtinId="36" hidden="1"/>
    <cellStyle name="60% — akcent 2" xfId="12912" builtinId="36" hidden="1"/>
    <cellStyle name="60% — akcent 2" xfId="12951" builtinId="36" hidden="1"/>
    <cellStyle name="60% — akcent 2" xfId="12991" builtinId="36" hidden="1"/>
    <cellStyle name="60% — akcent 2" xfId="13030" builtinId="36" hidden="1"/>
    <cellStyle name="60% — akcent 2" xfId="13071" builtinId="36" hidden="1"/>
    <cellStyle name="60% — akcent 2" xfId="13110" builtinId="36" hidden="1"/>
    <cellStyle name="60% — akcent 2" xfId="13149" builtinId="36" hidden="1"/>
    <cellStyle name="60% — akcent 2" xfId="13188" builtinId="36" hidden="1"/>
    <cellStyle name="60% — akcent 2" xfId="13228" builtinId="36" hidden="1"/>
    <cellStyle name="60% — akcent 2" xfId="13268" builtinId="36" hidden="1"/>
    <cellStyle name="60% — akcent 2" xfId="13307" builtinId="36" hidden="1"/>
    <cellStyle name="60% — akcent 2" xfId="13347" builtinId="36" hidden="1"/>
    <cellStyle name="60% — akcent 2" xfId="13386" builtinId="36" hidden="1"/>
    <cellStyle name="60% — akcent 2" xfId="13426" builtinId="36" hidden="1"/>
    <cellStyle name="60% — akcent 2" xfId="13465" builtinId="36" hidden="1"/>
    <cellStyle name="60% — akcent 2" xfId="13504" builtinId="36" hidden="1"/>
    <cellStyle name="60% — akcent 2" xfId="13543" builtinId="36" hidden="1"/>
    <cellStyle name="60% — akcent 2" xfId="13702" builtinId="36" hidden="1"/>
    <cellStyle name="60% — akcent 2" xfId="13743" builtinId="36" hidden="1"/>
    <cellStyle name="60% — akcent 2" xfId="13782" builtinId="36" hidden="1"/>
    <cellStyle name="60% — akcent 2" xfId="13821" builtinId="36" hidden="1"/>
    <cellStyle name="60% — akcent 2" xfId="13860" builtinId="36" hidden="1"/>
    <cellStyle name="60% — akcent 2" xfId="13900" builtinId="36" hidden="1"/>
    <cellStyle name="60% — akcent 2" xfId="13939" builtinId="36" hidden="1"/>
    <cellStyle name="60% — akcent 2" xfId="13980" builtinId="36" hidden="1"/>
    <cellStyle name="60% — akcent 2" xfId="14019" builtinId="36" hidden="1"/>
    <cellStyle name="60% — akcent 2" xfId="14058" builtinId="36" hidden="1"/>
    <cellStyle name="60% — akcent 2" xfId="14097" builtinId="36" hidden="1"/>
    <cellStyle name="60% — akcent 2" xfId="14137" builtinId="36" hidden="1"/>
    <cellStyle name="60% — akcent 2" xfId="14177" builtinId="36" hidden="1"/>
    <cellStyle name="60% — akcent 2" xfId="14216" builtinId="36" hidden="1"/>
    <cellStyle name="60% — akcent 2" xfId="14256" builtinId="36" hidden="1"/>
    <cellStyle name="60% — akcent 2" xfId="14296" builtinId="36" hidden="1"/>
    <cellStyle name="60% — akcent 2" xfId="14336" builtinId="36" hidden="1"/>
    <cellStyle name="60% — akcent 2" xfId="14375" builtinId="36" hidden="1"/>
    <cellStyle name="60% — akcent 2" xfId="14414" builtinId="36" hidden="1"/>
    <cellStyle name="60% — akcent 2" xfId="13659" builtinId="36" hidden="1"/>
    <cellStyle name="60% — akcent 2" xfId="14447" builtinId="36" hidden="1"/>
    <cellStyle name="60% — akcent 2" xfId="14488" builtinId="36" hidden="1"/>
    <cellStyle name="60% — akcent 2" xfId="14527" builtinId="36" hidden="1"/>
    <cellStyle name="60% — akcent 2" xfId="14566" builtinId="36" hidden="1"/>
    <cellStyle name="60% — akcent 2" xfId="14605" builtinId="36" hidden="1"/>
    <cellStyle name="60% — akcent 2" xfId="14645" builtinId="36" hidden="1"/>
    <cellStyle name="60% — akcent 2" xfId="14684" builtinId="36" hidden="1"/>
    <cellStyle name="60% — akcent 2" xfId="14725" builtinId="36" hidden="1"/>
    <cellStyle name="60% — akcent 2" xfId="14764" builtinId="36" hidden="1"/>
    <cellStyle name="60% — akcent 2" xfId="14803" builtinId="36" hidden="1"/>
    <cellStyle name="60% — akcent 2" xfId="14842" builtinId="36" hidden="1"/>
    <cellStyle name="60% — akcent 2" xfId="14882" builtinId="36" hidden="1"/>
    <cellStyle name="60% — akcent 2" xfId="14922" builtinId="36" hidden="1"/>
    <cellStyle name="60% — akcent 2" xfId="14961" builtinId="36" hidden="1"/>
    <cellStyle name="60% — akcent 2" xfId="15001" builtinId="36" hidden="1"/>
    <cellStyle name="60% — akcent 2" xfId="15040" builtinId="36" hidden="1"/>
    <cellStyle name="60% — akcent 2" xfId="15080" builtinId="36" hidden="1"/>
    <cellStyle name="60% — akcent 2" xfId="15119" builtinId="36" hidden="1"/>
    <cellStyle name="60% — akcent 2" xfId="15158" builtinId="36" hidden="1"/>
    <cellStyle name="60% — akcent 2" xfId="13596" builtinId="36" hidden="1"/>
    <cellStyle name="60% — akcent 2" xfId="13634" builtinId="36" hidden="1"/>
    <cellStyle name="60% — akcent 2" xfId="15204" builtinId="36" hidden="1"/>
    <cellStyle name="60% — akcent 2" xfId="15243" builtinId="36" hidden="1"/>
    <cellStyle name="60% — akcent 2" xfId="15282" builtinId="36" hidden="1"/>
    <cellStyle name="60% — akcent 2" xfId="15321" builtinId="36" hidden="1"/>
    <cellStyle name="60% — akcent 2" xfId="15361" builtinId="36" hidden="1"/>
    <cellStyle name="60% — akcent 2" xfId="15400" builtinId="36" hidden="1"/>
    <cellStyle name="60% — akcent 2" xfId="15441" builtinId="36" hidden="1"/>
    <cellStyle name="60% — akcent 2" xfId="15480" builtinId="36" hidden="1"/>
    <cellStyle name="60% — akcent 2" xfId="15519" builtinId="36" hidden="1"/>
    <cellStyle name="60% — akcent 2" xfId="15558" builtinId="36" hidden="1"/>
    <cellStyle name="60% — akcent 2" xfId="15598" builtinId="36" hidden="1"/>
    <cellStyle name="60% — akcent 2" xfId="15638" builtinId="36" hidden="1"/>
    <cellStyle name="60% — akcent 2" xfId="15677" builtinId="36" hidden="1"/>
    <cellStyle name="60% — akcent 2" xfId="15717" builtinId="36" hidden="1"/>
    <cellStyle name="60% — akcent 2" xfId="15756" builtinId="36" hidden="1"/>
    <cellStyle name="60% — akcent 2" xfId="15796" builtinId="36" hidden="1"/>
    <cellStyle name="60% — akcent 2" xfId="15835" builtinId="36" hidden="1"/>
    <cellStyle name="60% — akcent 2" xfId="15874" builtinId="36" hidden="1"/>
    <cellStyle name="60% — akcent 2" xfId="3232" builtinId="36" hidden="1"/>
    <cellStyle name="60% — akcent 2" xfId="3380" builtinId="36" hidden="1"/>
    <cellStyle name="60% — akcent 2" xfId="15928" builtinId="36" hidden="1"/>
    <cellStyle name="60% — akcent 2" xfId="15967" builtinId="36" hidden="1"/>
    <cellStyle name="60% — akcent 2" xfId="16006" builtinId="36" hidden="1"/>
    <cellStyle name="60% — akcent 2" xfId="16045" builtinId="36" hidden="1"/>
    <cellStyle name="60% — akcent 2" xfId="16085" builtinId="36" hidden="1"/>
    <cellStyle name="60% — akcent 2" xfId="16124" builtinId="36" hidden="1"/>
    <cellStyle name="60% — akcent 2" xfId="16165" builtinId="36" hidden="1"/>
    <cellStyle name="60% — akcent 2" xfId="16204" builtinId="36" hidden="1"/>
    <cellStyle name="60% — akcent 2" xfId="16243" builtinId="36" hidden="1"/>
    <cellStyle name="60% — akcent 2" xfId="16282" builtinId="36" hidden="1"/>
    <cellStyle name="60% — akcent 2" xfId="16322" builtinId="36" hidden="1"/>
    <cellStyle name="60% — akcent 2" xfId="16362" builtinId="36" hidden="1"/>
    <cellStyle name="60% — akcent 2" xfId="16401" builtinId="36" hidden="1"/>
    <cellStyle name="60% — akcent 2" xfId="16441" builtinId="36" hidden="1"/>
    <cellStyle name="60% — akcent 2" xfId="16480" builtinId="36" hidden="1"/>
    <cellStyle name="60% — akcent 2" xfId="16520" builtinId="36" hidden="1"/>
    <cellStyle name="60% — akcent 2" xfId="16559" builtinId="36" hidden="1"/>
    <cellStyle name="60% — akcent 2" xfId="16598" builtinId="36" hidden="1"/>
    <cellStyle name="60% — akcent 2" xfId="16637" builtinId="36" hidden="1"/>
    <cellStyle name="60% — akcent 2" xfId="16796" builtinId="36" hidden="1"/>
    <cellStyle name="60% — akcent 2" xfId="16837" builtinId="36" hidden="1"/>
    <cellStyle name="60% — akcent 2" xfId="16876" builtinId="36" hidden="1"/>
    <cellStyle name="60% — akcent 2" xfId="16915" builtinId="36" hidden="1"/>
    <cellStyle name="60% — akcent 2" xfId="16954" builtinId="36" hidden="1"/>
    <cellStyle name="60% — akcent 2" xfId="16994" builtinId="36" hidden="1"/>
    <cellStyle name="60% — akcent 2" xfId="17033" builtinId="36" hidden="1"/>
    <cellStyle name="60% — akcent 2" xfId="17074" builtinId="36" hidden="1"/>
    <cellStyle name="60% — akcent 2" xfId="17113" builtinId="36" hidden="1"/>
    <cellStyle name="60% — akcent 2" xfId="17152" builtinId="36" hidden="1"/>
    <cellStyle name="60% — akcent 2" xfId="17191" builtinId="36" hidden="1"/>
    <cellStyle name="60% — akcent 2" xfId="17231" builtinId="36" hidden="1"/>
    <cellStyle name="60% — akcent 2" xfId="17271" builtinId="36" hidden="1"/>
    <cellStyle name="60% — akcent 2" xfId="17310" builtinId="36" hidden="1"/>
    <cellStyle name="60% — akcent 2" xfId="17350" builtinId="36" hidden="1"/>
    <cellStyle name="60% — akcent 2" xfId="17390" builtinId="36" hidden="1"/>
    <cellStyle name="60% — akcent 2" xfId="17430" builtinId="36" hidden="1"/>
    <cellStyle name="60% — akcent 2" xfId="17469" builtinId="36" hidden="1"/>
    <cellStyle name="60% — akcent 2" xfId="17508" builtinId="36" hidden="1"/>
    <cellStyle name="60% — akcent 2" xfId="16753" builtinId="36" hidden="1"/>
    <cellStyle name="60% — akcent 2" xfId="17541" builtinId="36" hidden="1"/>
    <cellStyle name="60% — akcent 2" xfId="17582" builtinId="36" hidden="1"/>
    <cellStyle name="60% — akcent 2" xfId="17621" builtinId="36" hidden="1"/>
    <cellStyle name="60% — akcent 2" xfId="17660" builtinId="36" hidden="1"/>
    <cellStyle name="60% — akcent 2" xfId="17699" builtinId="36" hidden="1"/>
    <cellStyle name="60% — akcent 2" xfId="17739" builtinId="36" hidden="1"/>
    <cellStyle name="60% — akcent 2" xfId="17778" builtinId="36" hidden="1"/>
    <cellStyle name="60% — akcent 2" xfId="17819" builtinId="36" hidden="1"/>
    <cellStyle name="60% — akcent 2" xfId="17858" builtinId="36" hidden="1"/>
    <cellStyle name="60% — akcent 2" xfId="17897" builtinId="36" hidden="1"/>
    <cellStyle name="60% — akcent 2" xfId="17936" builtinId="36" hidden="1"/>
    <cellStyle name="60% — akcent 2" xfId="17976" builtinId="36" hidden="1"/>
    <cellStyle name="60% — akcent 2" xfId="18016" builtinId="36" hidden="1"/>
    <cellStyle name="60% — akcent 2" xfId="18055" builtinId="36" hidden="1"/>
    <cellStyle name="60% — akcent 2" xfId="18095" builtinId="36" hidden="1"/>
    <cellStyle name="60% — akcent 2" xfId="18134" builtinId="36" hidden="1"/>
    <cellStyle name="60% — akcent 2" xfId="18174" builtinId="36" hidden="1"/>
    <cellStyle name="60% — akcent 2" xfId="18213" builtinId="36" hidden="1"/>
    <cellStyle name="60% — akcent 2" xfId="18252" builtinId="36" hidden="1"/>
    <cellStyle name="60% — akcent 2" xfId="16690" builtinId="36" hidden="1"/>
    <cellStyle name="60% — akcent 2" xfId="16728" builtinId="36" hidden="1"/>
    <cellStyle name="60% — akcent 2" xfId="18298" builtinId="36" hidden="1"/>
    <cellStyle name="60% — akcent 2" xfId="18337" builtinId="36" hidden="1"/>
    <cellStyle name="60% — akcent 2" xfId="18376" builtinId="36" hidden="1"/>
    <cellStyle name="60% — akcent 2" xfId="18415" builtinId="36" hidden="1"/>
    <cellStyle name="60% — akcent 2" xfId="18455" builtinId="36" hidden="1"/>
    <cellStyle name="60% — akcent 2" xfId="18494" builtinId="36" hidden="1"/>
    <cellStyle name="60% — akcent 2" xfId="18535" builtinId="36" hidden="1"/>
    <cellStyle name="60% — akcent 2" xfId="18574" builtinId="36" hidden="1"/>
    <cellStyle name="60% — akcent 2" xfId="18613" builtinId="36" hidden="1"/>
    <cellStyle name="60% — akcent 2" xfId="18652" builtinId="36" hidden="1"/>
    <cellStyle name="60% — akcent 2" xfId="18692" builtinId="36" hidden="1"/>
    <cellStyle name="60% — akcent 2" xfId="18732" builtinId="36" hidden="1"/>
    <cellStyle name="60% — akcent 2" xfId="18771" builtinId="36" hidden="1"/>
    <cellStyle name="60% — akcent 2" xfId="18811" builtinId="36" hidden="1"/>
    <cellStyle name="60% — akcent 2" xfId="18850" builtinId="36" hidden="1"/>
    <cellStyle name="60% — akcent 2" xfId="18890" builtinId="36" hidden="1"/>
    <cellStyle name="60% — akcent 2" xfId="18929" builtinId="36" hidden="1"/>
    <cellStyle name="60% — akcent 2" xfId="18968" builtinId="36" hidden="1"/>
    <cellStyle name="60% — akcent 2" xfId="3259" builtinId="36" hidden="1"/>
    <cellStyle name="60% — akcent 2" xfId="19090" builtinId="36" hidden="1"/>
    <cellStyle name="60% — akcent 2" xfId="19131" builtinId="36" hidden="1"/>
    <cellStyle name="60% — akcent 2" xfId="19170" builtinId="36" hidden="1"/>
    <cellStyle name="60% — akcent 2" xfId="19209" builtinId="36" hidden="1"/>
    <cellStyle name="60% — akcent 2" xfId="19248" builtinId="36" hidden="1"/>
    <cellStyle name="60% — akcent 2" xfId="19288" builtinId="36" hidden="1"/>
    <cellStyle name="60% — akcent 2" xfId="19327" builtinId="36" hidden="1"/>
    <cellStyle name="60% — akcent 2" xfId="19368" builtinId="36" hidden="1"/>
    <cellStyle name="60% — akcent 2" xfId="19407" builtinId="36" hidden="1"/>
    <cellStyle name="60% — akcent 2" xfId="19446" builtinId="36" hidden="1"/>
    <cellStyle name="60% — akcent 2" xfId="19485" builtinId="36" hidden="1"/>
    <cellStyle name="60% — akcent 2" xfId="19525" builtinId="36" hidden="1"/>
    <cellStyle name="60% — akcent 2" xfId="19565" builtinId="36" hidden="1"/>
    <cellStyle name="60% — akcent 2" xfId="19604" builtinId="36" hidden="1"/>
    <cellStyle name="60% — akcent 2" xfId="19644" builtinId="36" hidden="1"/>
    <cellStyle name="60% — akcent 2" xfId="19683" builtinId="36" hidden="1"/>
    <cellStyle name="60% — akcent 2" xfId="19723" builtinId="36" hidden="1"/>
    <cellStyle name="60% — akcent 2" xfId="19762" builtinId="36" hidden="1"/>
    <cellStyle name="60% — akcent 2" xfId="19801" builtinId="36" hidden="1"/>
    <cellStyle name="60% — akcent 2" xfId="19852" builtinId="36" hidden="1"/>
    <cellStyle name="60% — akcent 2" xfId="20011" builtinId="36" hidden="1"/>
    <cellStyle name="60% — akcent 2" xfId="20052" builtinId="36" hidden="1"/>
    <cellStyle name="60% — akcent 2" xfId="20091" builtinId="36" hidden="1"/>
    <cellStyle name="60% — akcent 2" xfId="20130" builtinId="36" hidden="1"/>
    <cellStyle name="60% — akcent 2" xfId="20169" builtinId="36" hidden="1"/>
    <cellStyle name="60% — akcent 2" xfId="20209" builtinId="36" hidden="1"/>
    <cellStyle name="60% — akcent 2" xfId="20248" builtinId="36" hidden="1"/>
    <cellStyle name="60% — akcent 2" xfId="20289" builtinId="36" hidden="1"/>
    <cellStyle name="60% — akcent 2" xfId="20328" builtinId="36" hidden="1"/>
    <cellStyle name="60% — akcent 2" xfId="20367" builtinId="36" hidden="1"/>
    <cellStyle name="60% — akcent 2" xfId="20406" builtinId="36" hidden="1"/>
    <cellStyle name="60% — akcent 2" xfId="20446" builtinId="36" hidden="1"/>
    <cellStyle name="60% — akcent 2" xfId="20486" builtinId="36" hidden="1"/>
    <cellStyle name="60% — akcent 2" xfId="20525" builtinId="36" hidden="1"/>
    <cellStyle name="60% — akcent 2" xfId="20565" builtinId="36" hidden="1"/>
    <cellStyle name="60% — akcent 2" xfId="20605" builtinId="36" hidden="1"/>
    <cellStyle name="60% — akcent 2" xfId="20645" builtinId="36" hidden="1"/>
    <cellStyle name="60% — akcent 2" xfId="20684" builtinId="36" hidden="1"/>
    <cellStyle name="60% — akcent 2" xfId="20723" builtinId="36" hidden="1"/>
    <cellStyle name="60% — akcent 2" xfId="19968" builtinId="36" hidden="1"/>
    <cellStyle name="60% — akcent 2" xfId="20756" builtinId="36" hidden="1"/>
    <cellStyle name="60% — akcent 2" xfId="20797" builtinId="36" hidden="1"/>
    <cellStyle name="60% — akcent 2" xfId="20836" builtinId="36" hidden="1"/>
    <cellStyle name="60% — akcent 2" xfId="20875" builtinId="36" hidden="1"/>
    <cellStyle name="60% — akcent 2" xfId="20914" builtinId="36" hidden="1"/>
    <cellStyle name="60% — akcent 2" xfId="20954" builtinId="36" hidden="1"/>
    <cellStyle name="60% — akcent 2" xfId="20993" builtinId="36" hidden="1"/>
    <cellStyle name="60% — akcent 2" xfId="21034" builtinId="36" hidden="1"/>
    <cellStyle name="60% — akcent 2" xfId="21073" builtinId="36" hidden="1"/>
    <cellStyle name="60% — akcent 2" xfId="21112" builtinId="36" hidden="1"/>
    <cellStyle name="60% — akcent 2" xfId="21151" builtinId="36" hidden="1"/>
    <cellStyle name="60% — akcent 2" xfId="21191" builtinId="36" hidden="1"/>
    <cellStyle name="60% — akcent 2" xfId="21231" builtinId="36" hidden="1"/>
    <cellStyle name="60% — akcent 2" xfId="21270" builtinId="36" hidden="1"/>
    <cellStyle name="60% — akcent 2" xfId="21310" builtinId="36" hidden="1"/>
    <cellStyle name="60% — akcent 2" xfId="21349" builtinId="36" hidden="1"/>
    <cellStyle name="60% — akcent 2" xfId="21389" builtinId="36" hidden="1"/>
    <cellStyle name="60% — akcent 2" xfId="21428" builtinId="36" hidden="1"/>
    <cellStyle name="60% — akcent 2" xfId="21467" builtinId="36" hidden="1"/>
    <cellStyle name="60% — akcent 2" xfId="19905" builtinId="36" hidden="1"/>
    <cellStyle name="60% — akcent 2" xfId="19943" builtinId="36" hidden="1"/>
    <cellStyle name="60% — akcent 2" xfId="21513" builtinId="36" hidden="1"/>
    <cellStyle name="60% — akcent 2" xfId="21552" builtinId="36" hidden="1"/>
    <cellStyle name="60% — akcent 2" xfId="21591" builtinId="36" hidden="1"/>
    <cellStyle name="60% — akcent 2" xfId="21630" builtinId="36" hidden="1"/>
    <cellStyle name="60% — akcent 2" xfId="21670" builtinId="36" hidden="1"/>
    <cellStyle name="60% — akcent 2" xfId="21709" builtinId="36" hidden="1"/>
    <cellStyle name="60% — akcent 2" xfId="21750" builtinId="36" hidden="1"/>
    <cellStyle name="60% — akcent 2" xfId="21789" builtinId="36" hidden="1"/>
    <cellStyle name="60% — akcent 2" xfId="21828" builtinId="36" hidden="1"/>
    <cellStyle name="60% — akcent 2" xfId="21867" builtinId="36" hidden="1"/>
    <cellStyle name="60% — akcent 2" xfId="21907" builtinId="36" hidden="1"/>
    <cellStyle name="60% — akcent 2" xfId="21947" builtinId="36" hidden="1"/>
    <cellStyle name="60% — akcent 2" xfId="21986" builtinId="36" hidden="1"/>
    <cellStyle name="60% — akcent 2" xfId="22026" builtinId="36" hidden="1"/>
    <cellStyle name="60% — akcent 2" xfId="22065" builtinId="36" hidden="1"/>
    <cellStyle name="60% — akcent 2" xfId="22105" builtinId="36" hidden="1"/>
    <cellStyle name="60% — akcent 2" xfId="22144" builtinId="36" hidden="1"/>
    <cellStyle name="60% — akcent 2" xfId="22183" builtinId="36" hidden="1"/>
    <cellStyle name="60% — akcent 2" xfId="22222" builtinId="36" hidden="1"/>
    <cellStyle name="60% — akcent 2" xfId="22262" builtinId="36" hidden="1"/>
    <cellStyle name="60% — akcent 2" xfId="22303" builtinId="36" hidden="1"/>
    <cellStyle name="60% — akcent 2" xfId="22342" builtinId="36" hidden="1"/>
    <cellStyle name="60% — akcent 2" xfId="22381" builtinId="36" hidden="1"/>
    <cellStyle name="60% — akcent 2" xfId="22420" builtinId="36" hidden="1"/>
    <cellStyle name="60% — akcent 2" xfId="22460" builtinId="36" hidden="1"/>
    <cellStyle name="60% — akcent 2" xfId="22499" builtinId="36" hidden="1"/>
    <cellStyle name="60% — akcent 2" xfId="22540" builtinId="36" hidden="1"/>
    <cellStyle name="60% — akcent 2" xfId="22579" builtinId="36" hidden="1"/>
    <cellStyle name="60% — akcent 2" xfId="22618" builtinId="36" hidden="1"/>
    <cellStyle name="60% — akcent 2" xfId="22657" builtinId="36" hidden="1"/>
    <cellStyle name="60% — akcent 2" xfId="22697" builtinId="36" hidden="1"/>
    <cellStyle name="60% — akcent 2" xfId="22737" builtinId="36" hidden="1"/>
    <cellStyle name="60% — akcent 2" xfId="22776" builtinId="36" hidden="1"/>
    <cellStyle name="60% — akcent 2" xfId="22816" builtinId="36" hidden="1"/>
    <cellStyle name="60% — akcent 2" xfId="22855" builtinId="36" hidden="1"/>
    <cellStyle name="60% — akcent 2" xfId="22895" builtinId="36" hidden="1"/>
    <cellStyle name="60% — akcent 2" xfId="22934" builtinId="36" hidden="1"/>
    <cellStyle name="60% — akcent 2" xfId="22973" builtinId="36" hidden="1"/>
    <cellStyle name="60% — akcent 2" xfId="23012" builtinId="36" hidden="1"/>
    <cellStyle name="60% — akcent 2" xfId="23171" builtinId="36" hidden="1"/>
    <cellStyle name="60% — akcent 2" xfId="23212" builtinId="36" hidden="1"/>
    <cellStyle name="60% — akcent 2" xfId="23251" builtinId="36" hidden="1"/>
    <cellStyle name="60% — akcent 2" xfId="23290" builtinId="36" hidden="1"/>
    <cellStyle name="60% — akcent 2" xfId="23329" builtinId="36" hidden="1"/>
    <cellStyle name="60% — akcent 2" xfId="23369" builtinId="36" hidden="1"/>
    <cellStyle name="60% — akcent 2" xfId="23408" builtinId="36" hidden="1"/>
    <cellStyle name="60% — akcent 2" xfId="23449" builtinId="36" hidden="1"/>
    <cellStyle name="60% — akcent 2" xfId="23488" builtinId="36" hidden="1"/>
    <cellStyle name="60% — akcent 2" xfId="23527" builtinId="36" hidden="1"/>
    <cellStyle name="60% — akcent 2" xfId="23566" builtinId="36" hidden="1"/>
    <cellStyle name="60% — akcent 2" xfId="23606" builtinId="36" hidden="1"/>
    <cellStyle name="60% — akcent 2" xfId="23646" builtinId="36" hidden="1"/>
    <cellStyle name="60% — akcent 2" xfId="23685" builtinId="36" hidden="1"/>
    <cellStyle name="60% — akcent 2" xfId="23725" builtinId="36" hidden="1"/>
    <cellStyle name="60% — akcent 2" xfId="23765" builtinId="36" hidden="1"/>
    <cellStyle name="60% — akcent 2" xfId="23805" builtinId="36" hidden="1"/>
    <cellStyle name="60% — akcent 2" xfId="23844" builtinId="36" hidden="1"/>
    <cellStyle name="60% — akcent 2" xfId="23883" builtinId="36" hidden="1"/>
    <cellStyle name="60% — akcent 2" xfId="23128" builtinId="36" hidden="1"/>
    <cellStyle name="60% — akcent 2" xfId="23916" builtinId="36" hidden="1"/>
    <cellStyle name="60% — akcent 2" xfId="23957" builtinId="36" hidden="1"/>
    <cellStyle name="60% — akcent 2" xfId="23996" builtinId="36" hidden="1"/>
    <cellStyle name="60% — akcent 2" xfId="24035" builtinId="36" hidden="1"/>
    <cellStyle name="60% — akcent 2" xfId="24074" builtinId="36" hidden="1"/>
    <cellStyle name="60% — akcent 2" xfId="24114" builtinId="36" hidden="1"/>
    <cellStyle name="60% — akcent 2" xfId="24153" builtinId="36" hidden="1"/>
    <cellStyle name="60% — akcent 2" xfId="24194" builtinId="36" hidden="1"/>
    <cellStyle name="60% — akcent 2" xfId="24233" builtinId="36" hidden="1"/>
    <cellStyle name="60% — akcent 2" xfId="24272" builtinId="36" hidden="1"/>
    <cellStyle name="60% — akcent 2" xfId="24311" builtinId="36" hidden="1"/>
    <cellStyle name="60% — akcent 2" xfId="24351" builtinId="36" hidden="1"/>
    <cellStyle name="60% — akcent 2" xfId="24391" builtinId="36" hidden="1"/>
    <cellStyle name="60% — akcent 2" xfId="24430" builtinId="36" hidden="1"/>
    <cellStyle name="60% — akcent 2" xfId="24470" builtinId="36" hidden="1"/>
    <cellStyle name="60% — akcent 2" xfId="24509" builtinId="36" hidden="1"/>
    <cellStyle name="60% — akcent 2" xfId="24549" builtinId="36" hidden="1"/>
    <cellStyle name="60% — akcent 2" xfId="24588" builtinId="36" hidden="1"/>
    <cellStyle name="60% — akcent 2" xfId="24627" builtinId="36" hidden="1"/>
    <cellStyle name="60% — akcent 2" xfId="23065" builtinId="36" hidden="1"/>
    <cellStyle name="60% — akcent 2" xfId="23103" builtinId="36" hidden="1"/>
    <cellStyle name="60% — akcent 2" xfId="24673" builtinId="36" hidden="1"/>
    <cellStyle name="60% — akcent 2" xfId="24712" builtinId="36" hidden="1"/>
    <cellStyle name="60% — akcent 2" xfId="24751" builtinId="36" hidden="1"/>
    <cellStyle name="60% — akcent 2" xfId="24790" builtinId="36" hidden="1"/>
    <cellStyle name="60% — akcent 2" xfId="24830" builtinId="36" hidden="1"/>
    <cellStyle name="60% — akcent 2" xfId="24869" builtinId="36" hidden="1"/>
    <cellStyle name="60% — akcent 2" xfId="24910" builtinId="36" hidden="1"/>
    <cellStyle name="60% — akcent 2" xfId="24949" builtinId="36" hidden="1"/>
    <cellStyle name="60% — akcent 2" xfId="24988" builtinId="36" hidden="1"/>
    <cellStyle name="60% — akcent 2" xfId="25027" builtinId="36" hidden="1"/>
    <cellStyle name="60% — akcent 2" xfId="25067" builtinId="36" hidden="1"/>
    <cellStyle name="60% — akcent 2" xfId="25107" builtinId="36" hidden="1"/>
    <cellStyle name="60% — akcent 2" xfId="25146" builtinId="36" hidden="1"/>
    <cellStyle name="60% — akcent 2" xfId="25186" builtinId="36" hidden="1"/>
    <cellStyle name="60% — akcent 2" xfId="25225" builtinId="36" hidden="1"/>
    <cellStyle name="60% — akcent 2" xfId="25265" builtinId="36" hidden="1"/>
    <cellStyle name="60% — akcent 2" xfId="25304" builtinId="36" hidden="1"/>
    <cellStyle name="60% — akcent 2" xfId="25343" builtinId="36" hidden="1"/>
    <cellStyle name="60% — akcent 2" xfId="19047" builtinId="36" hidden="1"/>
    <cellStyle name="60% — akcent 2" xfId="19016" builtinId="36" hidden="1"/>
    <cellStyle name="60% — akcent 2" xfId="25370" builtinId="36" hidden="1"/>
    <cellStyle name="60% — akcent 2" xfId="25409" builtinId="36" hidden="1"/>
    <cellStyle name="60% — akcent 2" xfId="25448" builtinId="36" hidden="1"/>
    <cellStyle name="60% — akcent 2" xfId="25487" builtinId="36" hidden="1"/>
    <cellStyle name="60% — akcent 2" xfId="25527" builtinId="36" hidden="1"/>
    <cellStyle name="60% — akcent 2" xfId="25566" builtinId="36" hidden="1"/>
    <cellStyle name="60% — akcent 2" xfId="25607" builtinId="36" hidden="1"/>
    <cellStyle name="60% — akcent 2" xfId="25646" builtinId="36" hidden="1"/>
    <cellStyle name="60% — akcent 2" xfId="25685" builtinId="36" hidden="1"/>
    <cellStyle name="60% — akcent 2" xfId="25724" builtinId="36" hidden="1"/>
    <cellStyle name="60% — akcent 2" xfId="25764" builtinId="36" hidden="1"/>
    <cellStyle name="60% — akcent 2" xfId="25804" builtinId="36" hidden="1"/>
    <cellStyle name="60% — akcent 2" xfId="25843" builtinId="36" hidden="1"/>
    <cellStyle name="60% — akcent 2" xfId="25883" builtinId="36" hidden="1"/>
    <cellStyle name="60% — akcent 2" xfId="25922" builtinId="36" hidden="1"/>
    <cellStyle name="60% — akcent 2" xfId="25962" builtinId="36" hidden="1"/>
    <cellStyle name="60% — akcent 2" xfId="26001" builtinId="36" hidden="1"/>
    <cellStyle name="60% — akcent 2" xfId="26040" builtinId="36" hidden="1"/>
    <cellStyle name="60% — akcent 2" xfId="26079" builtinId="36" hidden="1"/>
    <cellStyle name="60% — akcent 2" xfId="26238" builtinId="36" hidden="1"/>
    <cellStyle name="60% — akcent 2" xfId="26279" builtinId="36" hidden="1"/>
    <cellStyle name="60% — akcent 2" xfId="26318" builtinId="36" hidden="1"/>
    <cellStyle name="60% — akcent 2" xfId="26357" builtinId="36" hidden="1"/>
    <cellStyle name="60% — akcent 2" xfId="26396" builtinId="36" hidden="1"/>
    <cellStyle name="60% — akcent 2" xfId="26436" builtinId="36" hidden="1"/>
    <cellStyle name="60% — akcent 2" xfId="26475" builtinId="36" hidden="1"/>
    <cellStyle name="60% — akcent 2" xfId="26516" builtinId="36" hidden="1"/>
    <cellStyle name="60% — akcent 2" xfId="26555" builtinId="36" hidden="1"/>
    <cellStyle name="60% — akcent 2" xfId="26594" builtinId="36" hidden="1"/>
    <cellStyle name="60% — akcent 2" xfId="26633" builtinId="36" hidden="1"/>
    <cellStyle name="60% — akcent 2" xfId="26673" builtinId="36" hidden="1"/>
    <cellStyle name="60% — akcent 2" xfId="26713" builtinId="36" hidden="1"/>
    <cellStyle name="60% — akcent 2" xfId="26752" builtinId="36" hidden="1"/>
    <cellStyle name="60% — akcent 2" xfId="26792" builtinId="36" hidden="1"/>
    <cellStyle name="60% — akcent 2" xfId="26832" builtinId="36" hidden="1"/>
    <cellStyle name="60% — akcent 2" xfId="26872" builtinId="36" hidden="1"/>
    <cellStyle name="60% — akcent 2" xfId="26911" builtinId="36" hidden="1"/>
    <cellStyle name="60% — akcent 2" xfId="26950" builtinId="36" hidden="1"/>
    <cellStyle name="60% — akcent 2" xfId="26195" builtinId="36" hidden="1"/>
    <cellStyle name="60% — akcent 2" xfId="26983" builtinId="36" hidden="1"/>
    <cellStyle name="60% — akcent 2" xfId="27024" builtinId="36" hidden="1"/>
    <cellStyle name="60% — akcent 2" xfId="27063" builtinId="36" hidden="1"/>
    <cellStyle name="60% — akcent 2" xfId="27102" builtinId="36" hidden="1"/>
    <cellStyle name="60% — akcent 2" xfId="27141" builtinId="36" hidden="1"/>
    <cellStyle name="60% — akcent 2" xfId="27181" builtinId="36" hidden="1"/>
    <cellStyle name="60% — akcent 2" xfId="27220" builtinId="36" hidden="1"/>
    <cellStyle name="60% — akcent 2" xfId="27261" builtinId="36" hidden="1"/>
    <cellStyle name="60% — akcent 2" xfId="27300" builtinId="36" hidden="1"/>
    <cellStyle name="60% — akcent 2" xfId="27339" builtinId="36" hidden="1"/>
    <cellStyle name="60% — akcent 2" xfId="27378" builtinId="36" hidden="1"/>
    <cellStyle name="60% — akcent 2" xfId="27418" builtinId="36" hidden="1"/>
    <cellStyle name="60% — akcent 2" xfId="27458" builtinId="36" hidden="1"/>
    <cellStyle name="60% — akcent 2" xfId="27497" builtinId="36" hidden="1"/>
    <cellStyle name="60% — akcent 2" xfId="27537" builtinId="36" hidden="1"/>
    <cellStyle name="60% — akcent 2" xfId="27576" builtinId="36" hidden="1"/>
    <cellStyle name="60% — akcent 2" xfId="27616" builtinId="36" hidden="1"/>
    <cellStyle name="60% — akcent 2" xfId="27655" builtinId="36" hidden="1"/>
    <cellStyle name="60% — akcent 2" xfId="27694" builtinId="36" hidden="1"/>
    <cellStyle name="60% — akcent 2" xfId="26132" builtinId="36" hidden="1"/>
    <cellStyle name="60% — akcent 2" xfId="26170" builtinId="36" hidden="1"/>
    <cellStyle name="60% — akcent 2" xfId="27740" builtinId="36" hidden="1"/>
    <cellStyle name="60% — akcent 2" xfId="27779" builtinId="36" hidden="1"/>
    <cellStyle name="60% — akcent 2" xfId="27818" builtinId="36" hidden="1"/>
    <cellStyle name="60% — akcent 2" xfId="27857" builtinId="36" hidden="1"/>
    <cellStyle name="60% — akcent 2" xfId="27897" builtinId="36" hidden="1"/>
    <cellStyle name="60% — akcent 2" xfId="27936" builtinId="36" hidden="1"/>
    <cellStyle name="60% — akcent 2" xfId="27977" builtinId="36" hidden="1"/>
    <cellStyle name="60% — akcent 2" xfId="28016" builtinId="36" hidden="1"/>
    <cellStyle name="60% — akcent 2" xfId="28055" builtinId="36" hidden="1"/>
    <cellStyle name="60% — akcent 2" xfId="28094" builtinId="36" hidden="1"/>
    <cellStyle name="60% — akcent 2" xfId="28134" builtinId="36" hidden="1"/>
    <cellStyle name="60% — akcent 2" xfId="28174" builtinId="36" hidden="1"/>
    <cellStyle name="60% — akcent 2" xfId="28213" builtinId="36" hidden="1"/>
    <cellStyle name="60% — akcent 2" xfId="28253" builtinId="36" hidden="1"/>
    <cellStyle name="60% — akcent 2" xfId="28292" builtinId="36" hidden="1"/>
    <cellStyle name="60% — akcent 2" xfId="28332" builtinId="36" hidden="1"/>
    <cellStyle name="60% — akcent 2" xfId="28371" builtinId="36" hidden="1"/>
    <cellStyle name="60% — akcent 2" xfId="28410" builtinId="36" hidden="1"/>
    <cellStyle name="60% — akcent 2" xfId="28449" builtinId="36" hidden="1"/>
    <cellStyle name="60% — akcent 2" xfId="28573" builtinId="36" hidden="1"/>
    <cellStyle name="60% — akcent 2" xfId="28616" builtinId="36" hidden="1"/>
    <cellStyle name="60% — akcent 2" xfId="28655" builtinId="36" hidden="1"/>
    <cellStyle name="60% — akcent 2" xfId="28694" builtinId="36" hidden="1"/>
    <cellStyle name="60% — akcent 2" xfId="28733" builtinId="36" hidden="1"/>
    <cellStyle name="60% — akcent 2" xfId="28773" builtinId="36" hidden="1"/>
    <cellStyle name="60% — akcent 2" xfId="28812" builtinId="36" hidden="1"/>
    <cellStyle name="60% — akcent 2" xfId="28853" builtinId="36" hidden="1"/>
    <cellStyle name="60% — akcent 2" xfId="28892" builtinId="36" hidden="1"/>
    <cellStyle name="60% — akcent 2" xfId="28931" builtinId="36" hidden="1"/>
    <cellStyle name="60% — akcent 2" xfId="28970" builtinId="36" hidden="1"/>
    <cellStyle name="60% — akcent 2" xfId="29012" builtinId="36" hidden="1"/>
    <cellStyle name="60% — akcent 2" xfId="29052" builtinId="36" hidden="1"/>
    <cellStyle name="60% — akcent 2" xfId="29091" builtinId="36" hidden="1"/>
    <cellStyle name="60% — akcent 2" xfId="29131" builtinId="36" hidden="1"/>
    <cellStyle name="60% — akcent 2" xfId="29171" builtinId="36" hidden="1"/>
    <cellStyle name="60% — akcent 2" xfId="29211" builtinId="36" hidden="1"/>
    <cellStyle name="60% — akcent 2" xfId="29250" builtinId="36" hidden="1"/>
    <cellStyle name="60% — akcent 2" xfId="29289" builtinId="36" hidden="1"/>
    <cellStyle name="60% — akcent 2" xfId="29339" builtinId="36" hidden="1"/>
    <cellStyle name="60% — akcent 2" xfId="29498" builtinId="36" hidden="1"/>
    <cellStyle name="60% — akcent 2" xfId="29541" builtinId="36" hidden="1"/>
    <cellStyle name="60% — akcent 2" xfId="29580" builtinId="36" hidden="1"/>
    <cellStyle name="60% — akcent 2" xfId="29619" builtinId="36" hidden="1"/>
    <cellStyle name="60% — akcent 2" xfId="29658" builtinId="36" hidden="1"/>
    <cellStyle name="60% — akcent 2" xfId="29698" builtinId="36" hidden="1"/>
    <cellStyle name="60% — akcent 2" xfId="29737" builtinId="36" hidden="1"/>
    <cellStyle name="60% — akcent 2" xfId="29778" builtinId="36" hidden="1"/>
    <cellStyle name="60% — akcent 2" xfId="29817" builtinId="36" hidden="1"/>
    <cellStyle name="60% — akcent 2" xfId="29856" builtinId="36" hidden="1"/>
    <cellStyle name="60% — akcent 2" xfId="29895" builtinId="36" hidden="1"/>
    <cellStyle name="60% — akcent 2" xfId="29937" builtinId="36" hidden="1"/>
    <cellStyle name="60% — akcent 2" xfId="29977" builtinId="36" hidden="1"/>
    <cellStyle name="60% — akcent 2" xfId="30016" builtinId="36" hidden="1"/>
    <cellStyle name="60% — akcent 2" xfId="30056" builtinId="36" hidden="1"/>
    <cellStyle name="60% — akcent 2" xfId="30096" builtinId="36" hidden="1"/>
    <cellStyle name="60% — akcent 2" xfId="30136" builtinId="36" hidden="1"/>
    <cellStyle name="60% — akcent 2" xfId="30175" builtinId="36" hidden="1"/>
    <cellStyle name="60% — akcent 2" xfId="30214" builtinId="36" hidden="1"/>
    <cellStyle name="60% — akcent 2" xfId="29455" builtinId="36" hidden="1"/>
    <cellStyle name="60% — akcent 2" xfId="30247" builtinId="36" hidden="1"/>
    <cellStyle name="60% — akcent 2" xfId="30288" builtinId="36" hidden="1"/>
    <cellStyle name="60% — akcent 2" xfId="30327" builtinId="36" hidden="1"/>
    <cellStyle name="60% — akcent 2" xfId="30366" builtinId="36" hidden="1"/>
    <cellStyle name="60% — akcent 2" xfId="30405" builtinId="36" hidden="1"/>
    <cellStyle name="60% — akcent 2" xfId="30445" builtinId="36" hidden="1"/>
    <cellStyle name="60% — akcent 2" xfId="30484" builtinId="36" hidden="1"/>
    <cellStyle name="60% — akcent 2" xfId="30525" builtinId="36" hidden="1"/>
    <cellStyle name="60% — akcent 2" xfId="30564" builtinId="36" hidden="1"/>
    <cellStyle name="60% — akcent 2" xfId="30603" builtinId="36" hidden="1"/>
    <cellStyle name="60% — akcent 2" xfId="30642" builtinId="36" hidden="1"/>
    <cellStyle name="60% — akcent 2" xfId="30682" builtinId="36" hidden="1"/>
    <cellStyle name="60% — akcent 2" xfId="30722" builtinId="36" hidden="1"/>
    <cellStyle name="60% — akcent 2" xfId="30761" builtinId="36" hidden="1"/>
    <cellStyle name="60% — akcent 2" xfId="30801" builtinId="36" hidden="1"/>
    <cellStyle name="60% — akcent 2" xfId="30840" builtinId="36" hidden="1"/>
    <cellStyle name="60% — akcent 2" xfId="30880" builtinId="36" hidden="1"/>
    <cellStyle name="60% — akcent 2" xfId="30919" builtinId="36" hidden="1"/>
    <cellStyle name="60% — akcent 2" xfId="30958" builtinId="36" hidden="1"/>
    <cellStyle name="60% — akcent 2" xfId="29392" builtinId="36" hidden="1"/>
    <cellStyle name="60% — akcent 2" xfId="29430" builtinId="36" hidden="1"/>
    <cellStyle name="60% — akcent 2" xfId="31004" builtinId="36" hidden="1"/>
    <cellStyle name="60% — akcent 2" xfId="31043" builtinId="36" hidden="1"/>
    <cellStyle name="60% — akcent 2" xfId="31082" builtinId="36" hidden="1"/>
    <cellStyle name="60% — akcent 2" xfId="31121" builtinId="36" hidden="1"/>
    <cellStyle name="60% — akcent 2" xfId="31161" builtinId="36" hidden="1"/>
    <cellStyle name="60% — akcent 2" xfId="31200" builtinId="36" hidden="1"/>
    <cellStyle name="60% — akcent 2" xfId="31241" builtinId="36" hidden="1"/>
    <cellStyle name="60% — akcent 2" xfId="31280" builtinId="36" hidden="1"/>
    <cellStyle name="60% — akcent 2" xfId="31319" builtinId="36" hidden="1"/>
    <cellStyle name="60% — akcent 2" xfId="31358" builtinId="36" hidden="1"/>
    <cellStyle name="60% — akcent 2" xfId="31398" builtinId="36" hidden="1"/>
    <cellStyle name="60% — akcent 2" xfId="31438" builtinId="36" hidden="1"/>
    <cellStyle name="60% — akcent 2" xfId="31477" builtinId="36" hidden="1"/>
    <cellStyle name="60% — akcent 2" xfId="31517" builtinId="36" hidden="1"/>
    <cellStyle name="60% — akcent 2" xfId="31556" builtinId="36" hidden="1"/>
    <cellStyle name="60% — akcent 2" xfId="31596" builtinId="36" hidden="1"/>
    <cellStyle name="60% — akcent 2" xfId="31635" builtinId="36" hidden="1"/>
    <cellStyle name="60% — akcent 2" xfId="31674" builtinId="36" hidden="1"/>
    <cellStyle name="60% — akcent 2" xfId="28530" builtinId="36" hidden="1"/>
    <cellStyle name="60% — akcent 2" xfId="28469" builtinId="36" hidden="1"/>
    <cellStyle name="60% — akcent 2" xfId="31728" builtinId="36" hidden="1"/>
    <cellStyle name="60% — akcent 2" xfId="31767" builtinId="36" hidden="1"/>
    <cellStyle name="60% — akcent 2" xfId="31806" builtinId="36" hidden="1"/>
    <cellStyle name="60% — akcent 2" xfId="31845" builtinId="36" hidden="1"/>
    <cellStyle name="60% — akcent 2" xfId="31885" builtinId="36" hidden="1"/>
    <cellStyle name="60% — akcent 2" xfId="31924" builtinId="36" hidden="1"/>
    <cellStyle name="60% — akcent 2" xfId="31965" builtinId="36" hidden="1"/>
    <cellStyle name="60% — akcent 2" xfId="32004" builtinId="36" hidden="1"/>
    <cellStyle name="60% — akcent 2" xfId="32043" builtinId="36" hidden="1"/>
    <cellStyle name="60% — akcent 2" xfId="32082" builtinId="36" hidden="1"/>
    <cellStyle name="60% — akcent 2" xfId="32122" builtinId="36" hidden="1"/>
    <cellStyle name="60% — akcent 2" xfId="32162" builtinId="36" hidden="1"/>
    <cellStyle name="60% — akcent 2" xfId="32201" builtinId="36" hidden="1"/>
    <cellStyle name="60% — akcent 2" xfId="32241" builtinId="36" hidden="1"/>
    <cellStyle name="60% — akcent 2" xfId="32280" builtinId="36" hidden="1"/>
    <cellStyle name="60% — akcent 2" xfId="32320" builtinId="36" hidden="1"/>
    <cellStyle name="60% — akcent 2" xfId="32359" builtinId="36" hidden="1"/>
    <cellStyle name="60% — akcent 2" xfId="32398" builtinId="36" hidden="1"/>
    <cellStyle name="60% — akcent 2" xfId="32437" builtinId="36" hidden="1"/>
    <cellStyle name="60% — akcent 2" xfId="32596" builtinId="36" hidden="1"/>
    <cellStyle name="60% — akcent 2" xfId="32637" builtinId="36" hidden="1"/>
    <cellStyle name="60% — akcent 2" xfId="32676" builtinId="36" hidden="1"/>
    <cellStyle name="60% — akcent 2" xfId="32715" builtinId="36" hidden="1"/>
    <cellStyle name="60% — akcent 2" xfId="32754" builtinId="36" hidden="1"/>
    <cellStyle name="60% — akcent 2" xfId="32794" builtinId="36" hidden="1"/>
    <cellStyle name="60% — akcent 2" xfId="32833" builtinId="36" hidden="1"/>
    <cellStyle name="60% — akcent 2" xfId="32874" builtinId="36" hidden="1"/>
    <cellStyle name="60% — akcent 2" xfId="32913" builtinId="36" hidden="1"/>
    <cellStyle name="60% — akcent 2" xfId="32952" builtinId="36" hidden="1"/>
    <cellStyle name="60% — akcent 2" xfId="32991" builtinId="36" hidden="1"/>
    <cellStyle name="60% — akcent 2" xfId="33031" builtinId="36" hidden="1"/>
    <cellStyle name="60% — akcent 2" xfId="33071" builtinId="36" hidden="1"/>
    <cellStyle name="60% — akcent 2" xfId="33110" builtinId="36" hidden="1"/>
    <cellStyle name="60% — akcent 2" xfId="33150" builtinId="36" hidden="1"/>
    <cellStyle name="60% — akcent 2" xfId="33190" builtinId="36" hidden="1"/>
    <cellStyle name="60% — akcent 2" xfId="33230" builtinId="36" hidden="1"/>
    <cellStyle name="60% — akcent 2" xfId="33269" builtinId="36" hidden="1"/>
    <cellStyle name="60% — akcent 2" xfId="33308" builtinId="36" hidden="1"/>
    <cellStyle name="60% — akcent 2" xfId="32553" builtinId="36" hidden="1"/>
    <cellStyle name="60% — akcent 2" xfId="33341" builtinId="36" hidden="1"/>
    <cellStyle name="60% — akcent 2" xfId="33382" builtinId="36" hidden="1"/>
    <cellStyle name="60% — akcent 2" xfId="33421" builtinId="36" hidden="1"/>
    <cellStyle name="60% — akcent 2" xfId="33460" builtinId="36" hidden="1"/>
    <cellStyle name="60% — akcent 2" xfId="33499" builtinId="36" hidden="1"/>
    <cellStyle name="60% — akcent 2" xfId="33539" builtinId="36" hidden="1"/>
    <cellStyle name="60% — akcent 2" xfId="33578" builtinId="36" hidden="1"/>
    <cellStyle name="60% — akcent 2" xfId="33619" builtinId="36" hidden="1"/>
    <cellStyle name="60% — akcent 2" xfId="33658" builtinId="36" hidden="1"/>
    <cellStyle name="60% — akcent 2" xfId="33697" builtinId="36" hidden="1"/>
    <cellStyle name="60% — akcent 2" xfId="33736" builtinId="36" hidden="1"/>
    <cellStyle name="60% — akcent 2" xfId="33776" builtinId="36" hidden="1"/>
    <cellStyle name="60% — akcent 2" xfId="33816" builtinId="36" hidden="1"/>
    <cellStyle name="60% — akcent 2" xfId="33855" builtinId="36" hidden="1"/>
    <cellStyle name="60% — akcent 2" xfId="33895" builtinId="36" hidden="1"/>
    <cellStyle name="60% — akcent 2" xfId="33934" builtinId="36" hidden="1"/>
    <cellStyle name="60% — akcent 2" xfId="33974" builtinId="36" hidden="1"/>
    <cellStyle name="60% — akcent 2" xfId="34013" builtinId="36" hidden="1"/>
    <cellStyle name="60% — akcent 2" xfId="34052" builtinId="36" hidden="1"/>
    <cellStyle name="60% — akcent 2" xfId="32490" builtinId="36" hidden="1"/>
    <cellStyle name="60% — akcent 2" xfId="32528" builtinId="36" hidden="1"/>
    <cellStyle name="60% — akcent 2" xfId="34098" builtinId="36" hidden="1"/>
    <cellStyle name="60% — akcent 2" xfId="34137" builtinId="36" hidden="1"/>
    <cellStyle name="60% — akcent 2" xfId="34176" builtinId="36" hidden="1"/>
    <cellStyle name="60% — akcent 2" xfId="34215" builtinId="36" hidden="1"/>
    <cellStyle name="60% — akcent 2" xfId="34255" builtinId="36" hidden="1"/>
    <cellStyle name="60% — akcent 2" xfId="34294" builtinId="36" hidden="1"/>
    <cellStyle name="60% — akcent 2" xfId="34335" builtinId="36" hidden="1"/>
    <cellStyle name="60% — akcent 2" xfId="34374" builtinId="36" hidden="1"/>
    <cellStyle name="60% — akcent 2" xfId="34413" builtinId="36" hidden="1"/>
    <cellStyle name="60% — akcent 2" xfId="34452" builtinId="36" hidden="1"/>
    <cellStyle name="60% — akcent 2" xfId="34492" builtinId="36" hidden="1"/>
    <cellStyle name="60% — akcent 2" xfId="34532" builtinId="36" hidden="1"/>
    <cellStyle name="60% — akcent 2" xfId="34571" builtinId="36" hidden="1"/>
    <cellStyle name="60% — akcent 2" xfId="34611" builtinId="36" hidden="1"/>
    <cellStyle name="60% — akcent 2" xfId="34650" builtinId="36" hidden="1"/>
    <cellStyle name="60% — akcent 2" xfId="34690" builtinId="36" hidden="1"/>
    <cellStyle name="60% — akcent 2" xfId="34729" builtinId="36" hidden="1"/>
    <cellStyle name="60% — akcent 2" xfId="34768" builtinId="36" hidden="1"/>
    <cellStyle name="60% — akcent 2" xfId="28497" builtinId="36" hidden="1"/>
    <cellStyle name="60% — akcent 2" xfId="34809" builtinId="36" hidden="1"/>
    <cellStyle name="60% — akcent 2" xfId="34850" builtinId="36" hidden="1"/>
    <cellStyle name="60% — akcent 2" xfId="34889" builtinId="36" hidden="1"/>
    <cellStyle name="60% — akcent 2" xfId="34928" builtinId="36" hidden="1"/>
    <cellStyle name="60% — akcent 2" xfId="34967" builtinId="36" hidden="1"/>
    <cellStyle name="60% — akcent 2" xfId="35007" builtinId="36" hidden="1"/>
    <cellStyle name="60% — akcent 2" xfId="35046" builtinId="36" hidden="1"/>
    <cellStyle name="60% — akcent 2" xfId="35087" builtinId="36" hidden="1"/>
    <cellStyle name="60% — akcent 2" xfId="35126" builtinId="36" hidden="1"/>
    <cellStyle name="60% — akcent 2" xfId="35165" builtinId="36" hidden="1"/>
    <cellStyle name="60% — akcent 2" xfId="35204" builtinId="36" hidden="1"/>
    <cellStyle name="60% — akcent 2" xfId="35244" builtinId="36" hidden="1"/>
    <cellStyle name="60% — akcent 2" xfId="35284" builtinId="36" hidden="1"/>
    <cellStyle name="60% — akcent 2" xfId="35323" builtinId="36" hidden="1"/>
    <cellStyle name="60% — akcent 2" xfId="35363" builtinId="36" hidden="1"/>
    <cellStyle name="60% — akcent 2" xfId="35402" builtinId="36" hidden="1"/>
    <cellStyle name="60% — akcent 2" xfId="35442" builtinId="36" hidden="1"/>
    <cellStyle name="60% — akcent 2" xfId="35481" builtinId="36" hidden="1"/>
    <cellStyle name="60% — akcent 2" xfId="35520" builtinId="36" hidden="1"/>
    <cellStyle name="60% — akcent 2" xfId="35559" builtinId="36" hidden="1"/>
    <cellStyle name="60% — akcent 2" xfId="35718" builtinId="36" hidden="1"/>
    <cellStyle name="60% — akcent 2" xfId="35759" builtinId="36" hidden="1"/>
    <cellStyle name="60% — akcent 2" xfId="35798" builtinId="36" hidden="1"/>
    <cellStyle name="60% — akcent 2" xfId="35837" builtinId="36" hidden="1"/>
    <cellStyle name="60% — akcent 2" xfId="35876" builtinId="36" hidden="1"/>
    <cellStyle name="60% — akcent 2" xfId="35916" builtinId="36" hidden="1"/>
    <cellStyle name="60% — akcent 2" xfId="35955" builtinId="36" hidden="1"/>
    <cellStyle name="60% — akcent 2" xfId="35996" builtinId="36" hidden="1"/>
    <cellStyle name="60% — akcent 2" xfId="36035" builtinId="36" hidden="1"/>
    <cellStyle name="60% — akcent 2" xfId="36074" builtinId="36" hidden="1"/>
    <cellStyle name="60% — akcent 2" xfId="36113" builtinId="36" hidden="1"/>
    <cellStyle name="60% — akcent 2" xfId="36153" builtinId="36" hidden="1"/>
    <cellStyle name="60% — akcent 2" xfId="36193" builtinId="36" hidden="1"/>
    <cellStyle name="60% — akcent 2" xfId="36232" builtinId="36" hidden="1"/>
    <cellStyle name="60% — akcent 2" xfId="36272" builtinId="36" hidden="1"/>
    <cellStyle name="60% — akcent 2" xfId="36312" builtinId="36" hidden="1"/>
    <cellStyle name="60% — akcent 2" xfId="36352" builtinId="36" hidden="1"/>
    <cellStyle name="60% — akcent 2" xfId="36391" builtinId="36" hidden="1"/>
    <cellStyle name="60% — akcent 2" xfId="36430" builtinId="36" hidden="1"/>
    <cellStyle name="60% — akcent 2" xfId="35675" builtinId="36" hidden="1"/>
    <cellStyle name="60% — akcent 2" xfId="36463" builtinId="36" hidden="1"/>
    <cellStyle name="60% — akcent 2" xfId="36504" builtinId="36" hidden="1"/>
    <cellStyle name="60% — akcent 2" xfId="36543" builtinId="36" hidden="1"/>
    <cellStyle name="60% — akcent 2" xfId="36582" builtinId="36" hidden="1"/>
    <cellStyle name="60% — akcent 2" xfId="36621" builtinId="36" hidden="1"/>
    <cellStyle name="60% — akcent 2" xfId="36661" builtinId="36" hidden="1"/>
    <cellStyle name="60% — akcent 2" xfId="36700" builtinId="36" hidden="1"/>
    <cellStyle name="60% — akcent 2" xfId="36741" builtinId="36" hidden="1"/>
    <cellStyle name="60% — akcent 2" xfId="36780" builtinId="36" hidden="1"/>
    <cellStyle name="60% — akcent 2" xfId="36819" builtinId="36" hidden="1"/>
    <cellStyle name="60% — akcent 2" xfId="36858" builtinId="36" hidden="1"/>
    <cellStyle name="60% — akcent 2" xfId="36898" builtinId="36" hidden="1"/>
    <cellStyle name="60% — akcent 2" xfId="36938" builtinId="36" hidden="1"/>
    <cellStyle name="60% — akcent 2" xfId="36977" builtinId="36" hidden="1"/>
    <cellStyle name="60% — akcent 2" xfId="37017" builtinId="36" hidden="1"/>
    <cellStyle name="60% — akcent 2" xfId="37056" builtinId="36" hidden="1"/>
    <cellStyle name="60% — akcent 2" xfId="37096" builtinId="36" hidden="1"/>
    <cellStyle name="60% — akcent 2" xfId="37135" builtinId="36" hidden="1"/>
    <cellStyle name="60% — akcent 2" xfId="37174" builtinId="36" hidden="1"/>
    <cellStyle name="60% — akcent 2" xfId="35612" builtinId="36" hidden="1"/>
    <cellStyle name="60% — akcent 2" xfId="35650" builtinId="36" hidden="1"/>
    <cellStyle name="60% — akcent 2" xfId="37220" builtinId="36" hidden="1"/>
    <cellStyle name="60% — akcent 2" xfId="37259" builtinId="36" hidden="1"/>
    <cellStyle name="60% — akcent 2" xfId="37298" builtinId="36" hidden="1"/>
    <cellStyle name="60% — akcent 2" xfId="37337" builtinId="36" hidden="1"/>
    <cellStyle name="60% — akcent 2" xfId="37377" builtinId="36" hidden="1"/>
    <cellStyle name="60% — akcent 2" xfId="37416" builtinId="36" hidden="1"/>
    <cellStyle name="60% — akcent 2" xfId="37457" builtinId="36" hidden="1"/>
    <cellStyle name="60% — akcent 2" xfId="37496" builtinId="36" hidden="1"/>
    <cellStyle name="60% — akcent 2" xfId="37535" builtinId="36" hidden="1"/>
    <cellStyle name="60% — akcent 2" xfId="37574" builtinId="36" hidden="1"/>
    <cellStyle name="60% — akcent 2" xfId="37614" builtinId="36" hidden="1"/>
    <cellStyle name="60% — akcent 2" xfId="37654" builtinId="36" hidden="1"/>
    <cellStyle name="60% — akcent 2" xfId="37693" builtinId="36" hidden="1"/>
    <cellStyle name="60% — akcent 2" xfId="37733" builtinId="36" hidden="1"/>
    <cellStyle name="60% — akcent 2" xfId="37772" builtinId="36" hidden="1"/>
    <cellStyle name="60% — akcent 2" xfId="37812" builtinId="36" hidden="1"/>
    <cellStyle name="60% — akcent 2" xfId="37851" builtinId="36" hidden="1"/>
    <cellStyle name="60% — akcent 2" xfId="37890" builtinId="36" hidden="1"/>
    <cellStyle name="60% — akcent 2" xfId="37929" builtinId="36" hidden="1"/>
    <cellStyle name="60% — akcent 2" xfId="37969" builtinId="36" hidden="1"/>
    <cellStyle name="60% — akcent 2" xfId="38010" builtinId="36" hidden="1"/>
    <cellStyle name="60% — akcent 2" xfId="38049" builtinId="36" hidden="1"/>
    <cellStyle name="60% — akcent 2" xfId="38088" builtinId="36" hidden="1"/>
    <cellStyle name="60% — akcent 2" xfId="38127" builtinId="36" hidden="1"/>
    <cellStyle name="60% — akcent 2" xfId="38167" builtinId="36" hidden="1"/>
    <cellStyle name="60% — akcent 2" xfId="38206" builtinId="36" hidden="1"/>
    <cellStyle name="60% — akcent 2" xfId="38247" builtinId="36" hidden="1"/>
    <cellStyle name="60% — akcent 2" xfId="38286" builtinId="36" hidden="1"/>
    <cellStyle name="60% — akcent 2" xfId="38325" builtinId="36" hidden="1"/>
    <cellStyle name="60% — akcent 2" xfId="38364" builtinId="36" hidden="1"/>
    <cellStyle name="60% — akcent 2" xfId="38404" builtinId="36" hidden="1"/>
    <cellStyle name="60% — akcent 2" xfId="38444" builtinId="36" hidden="1"/>
    <cellStyle name="60% — akcent 2" xfId="38483" builtinId="36" hidden="1"/>
    <cellStyle name="60% — akcent 2" xfId="38523" builtinId="36" hidden="1"/>
    <cellStyle name="60% — akcent 2" xfId="38562" builtinId="36" hidden="1"/>
    <cellStyle name="60% — akcent 2" xfId="38602" builtinId="36" hidden="1"/>
    <cellStyle name="60% — akcent 2" xfId="38641" builtinId="36" hidden="1"/>
    <cellStyle name="60% — akcent 2" xfId="38680" builtinId="36" hidden="1"/>
    <cellStyle name="60% — akcent 2" xfId="38719" builtinId="36" hidden="1"/>
    <cellStyle name="60% — akcent 2" xfId="38878" builtinId="36" hidden="1"/>
    <cellStyle name="60% — akcent 2" xfId="38919" builtinId="36" hidden="1"/>
    <cellStyle name="60% — akcent 2" xfId="38958" builtinId="36" hidden="1"/>
    <cellStyle name="60% — akcent 2" xfId="38997" builtinId="36" hidden="1"/>
    <cellStyle name="60% — akcent 2" xfId="39036" builtinId="36" hidden="1"/>
    <cellStyle name="60% — akcent 2" xfId="39076" builtinId="36" hidden="1"/>
    <cellStyle name="60% — akcent 2" xfId="39115" builtinId="36" hidden="1"/>
    <cellStyle name="60% — akcent 2" xfId="39156" builtinId="36" hidden="1"/>
    <cellStyle name="60% — akcent 2" xfId="39195" builtinId="36" hidden="1"/>
    <cellStyle name="60% — akcent 2" xfId="39234" builtinId="36" hidden="1"/>
    <cellStyle name="60% — akcent 2" xfId="39273" builtinId="36" hidden="1"/>
    <cellStyle name="60% — akcent 2" xfId="39313" builtinId="36" hidden="1"/>
    <cellStyle name="60% — akcent 2" xfId="39353" builtinId="36" hidden="1"/>
    <cellStyle name="60% — akcent 2" xfId="39392" builtinId="36" hidden="1"/>
    <cellStyle name="60% — akcent 2" xfId="39432" builtinId="36" hidden="1"/>
    <cellStyle name="60% — akcent 2" xfId="39472" builtinId="36" hidden="1"/>
    <cellStyle name="60% — akcent 2" xfId="39512" builtinId="36" hidden="1"/>
    <cellStyle name="60% — akcent 2" xfId="39551" builtinId="36" hidden="1"/>
    <cellStyle name="60% — akcent 2" xfId="39590" builtinId="36" hidden="1"/>
    <cellStyle name="60% — akcent 2" xfId="38835" builtinId="36" hidden="1"/>
    <cellStyle name="60% — akcent 2" xfId="39623" builtinId="36" hidden="1"/>
    <cellStyle name="60% — akcent 2" xfId="39664" builtinId="36" hidden="1"/>
    <cellStyle name="60% — akcent 2" xfId="39703" builtinId="36" hidden="1"/>
    <cellStyle name="60% — akcent 2" xfId="39742" builtinId="36" hidden="1"/>
    <cellStyle name="60% — akcent 2" xfId="39781" builtinId="36" hidden="1"/>
    <cellStyle name="60% — akcent 2" xfId="39821" builtinId="36" hidden="1"/>
    <cellStyle name="60% — akcent 2" xfId="39860" builtinId="36" hidden="1"/>
    <cellStyle name="60% — akcent 2" xfId="39901" builtinId="36" hidden="1"/>
    <cellStyle name="60% — akcent 2" xfId="39940" builtinId="36" hidden="1"/>
    <cellStyle name="60% — akcent 2" xfId="39979" builtinId="36" hidden="1"/>
    <cellStyle name="60% — akcent 2" xfId="40018" builtinId="36" hidden="1"/>
    <cellStyle name="60% — akcent 2" xfId="40058" builtinId="36" hidden="1"/>
    <cellStyle name="60% — akcent 2" xfId="40098" builtinId="36" hidden="1"/>
    <cellStyle name="60% — akcent 2" xfId="40137" builtinId="36" hidden="1"/>
    <cellStyle name="60% — akcent 2" xfId="40177" builtinId="36" hidden="1"/>
    <cellStyle name="60% — akcent 2" xfId="40216" builtinId="36" hidden="1"/>
    <cellStyle name="60% — akcent 2" xfId="40256" builtinId="36" hidden="1"/>
    <cellStyle name="60% — akcent 2" xfId="40295" builtinId="36" hidden="1"/>
    <cellStyle name="60% — akcent 2" xfId="40334" builtinId="36" hidden="1"/>
    <cellStyle name="60% — akcent 2" xfId="38772" builtinId="36" hidden="1"/>
    <cellStyle name="60% — akcent 2" xfId="38810" builtinId="36" hidden="1"/>
    <cellStyle name="60% — akcent 2" xfId="40380" builtinId="36" hidden="1"/>
    <cellStyle name="60% — akcent 2" xfId="40419" builtinId="36" hidden="1"/>
    <cellStyle name="60% — akcent 2" xfId="40458" builtinId="36" hidden="1"/>
    <cellStyle name="60% — akcent 2" xfId="40497" builtinId="36" hidden="1"/>
    <cellStyle name="60% — akcent 2" xfId="40537" builtinId="36" hidden="1"/>
    <cellStyle name="60% — akcent 2" xfId="40576" builtinId="36" hidden="1"/>
    <cellStyle name="60% — akcent 2" xfId="40617" builtinId="36" hidden="1"/>
    <cellStyle name="60% — akcent 2" xfId="40656" builtinId="36" hidden="1"/>
    <cellStyle name="60% — akcent 2" xfId="40695" builtinId="36" hidden="1"/>
    <cellStyle name="60% — akcent 2" xfId="40734" builtinId="36" hidden="1"/>
    <cellStyle name="60% — akcent 2" xfId="40774" builtinId="36" hidden="1"/>
    <cellStyle name="60% — akcent 2" xfId="40814" builtinId="36" hidden="1"/>
    <cellStyle name="60% — akcent 2" xfId="40853" builtinId="36" hidden="1"/>
    <cellStyle name="60% — akcent 2" xfId="40893" builtinId="36" hidden="1"/>
    <cellStyle name="60% — akcent 2" xfId="40932" builtinId="36" hidden="1"/>
    <cellStyle name="60% — akcent 2" xfId="40972" builtinId="36" hidden="1"/>
    <cellStyle name="60% — akcent 2" xfId="41011" builtinId="36" hidden="1"/>
    <cellStyle name="60% — akcent 2" xfId="41050" builtinId="36" hidden="1"/>
    <cellStyle name="60% — akcent 2" xfId="41110" builtinId="36" hidden="1"/>
    <cellStyle name="60% — akcent 2" xfId="41168" builtinId="36" hidden="1"/>
    <cellStyle name="60% — akcent 2" xfId="41209" builtinId="36" hidden="1"/>
    <cellStyle name="60% — akcent 2" xfId="41248" builtinId="36" hidden="1"/>
    <cellStyle name="60% — akcent 2" xfId="41287" builtinId="36" hidden="1"/>
    <cellStyle name="60% — akcent 2" xfId="41326" builtinId="36" hidden="1"/>
    <cellStyle name="60% — akcent 2" xfId="41366" builtinId="36" hidden="1"/>
    <cellStyle name="60% — akcent 2" xfId="41405" builtinId="36" hidden="1"/>
    <cellStyle name="60% — akcent 2" xfId="41446" builtinId="36" hidden="1"/>
    <cellStyle name="60% — akcent 2" xfId="41485" builtinId="36" hidden="1"/>
    <cellStyle name="60% — akcent 2" xfId="41524" builtinId="36" hidden="1"/>
    <cellStyle name="60% — akcent 2" xfId="41563" builtinId="36" hidden="1"/>
    <cellStyle name="60% — akcent 2" xfId="41603" builtinId="36" hidden="1"/>
    <cellStyle name="60% — akcent 2" xfId="41643" builtinId="36" hidden="1"/>
    <cellStyle name="60% — akcent 2" xfId="41682" builtinId="36" hidden="1"/>
    <cellStyle name="60% — akcent 2" xfId="41722" builtinId="36" hidden="1"/>
    <cellStyle name="60% — akcent 2" xfId="41761" builtinId="36" hidden="1"/>
    <cellStyle name="60% — akcent 2" xfId="41801" builtinId="36" hidden="1"/>
    <cellStyle name="60% — akcent 2" xfId="41840" builtinId="36" hidden="1"/>
    <cellStyle name="60% — akcent 2" xfId="41879" builtinId="36" hidden="1"/>
    <cellStyle name="60% — akcent 2" xfId="41134" builtinId="36" hidden="1"/>
    <cellStyle name="60% — akcent 2" xfId="41919" builtinId="36" hidden="1"/>
    <cellStyle name="60% — akcent 2" xfId="41960" builtinId="36" hidden="1"/>
    <cellStyle name="60% — akcent 2" xfId="41999" builtinId="36" hidden="1"/>
    <cellStyle name="60% — akcent 2" xfId="42038" builtinId="36" hidden="1"/>
    <cellStyle name="60% — akcent 2" xfId="42077" builtinId="36" hidden="1"/>
    <cellStyle name="60% — akcent 2" xfId="42117" builtinId="36" hidden="1"/>
    <cellStyle name="60% — akcent 2" xfId="42156" builtinId="36" hidden="1"/>
    <cellStyle name="60% — akcent 2" xfId="42197" builtinId="36" hidden="1"/>
    <cellStyle name="60% — akcent 2" xfId="42236" builtinId="36" hidden="1"/>
    <cellStyle name="60% — akcent 2" xfId="42275" builtinId="36" hidden="1"/>
    <cellStyle name="60% — akcent 2" xfId="42314" builtinId="36" hidden="1"/>
    <cellStyle name="60% — akcent 2" xfId="42354" builtinId="36" hidden="1"/>
    <cellStyle name="60% — akcent 2" xfId="42394" builtinId="36" hidden="1"/>
    <cellStyle name="60% — akcent 2" xfId="42433" builtinId="36" hidden="1"/>
    <cellStyle name="60% — akcent 2" xfId="42473" builtinId="36" hidden="1"/>
    <cellStyle name="60% — akcent 2" xfId="42512" builtinId="36" hidden="1"/>
    <cellStyle name="60% — akcent 2" xfId="42552" builtinId="36" hidden="1"/>
    <cellStyle name="60% — akcent 2" xfId="42591" builtinId="36" hidden="1"/>
    <cellStyle name="60% — akcent 2" xfId="42630" builtinId="36" hidden="1"/>
    <cellStyle name="60% — akcent 2" xfId="42694" builtinId="36" hidden="1"/>
    <cellStyle name="60% — akcent 2" xfId="42748" builtinId="36" hidden="1"/>
    <cellStyle name="60% — akcent 2" xfId="42789" builtinId="36" hidden="1"/>
    <cellStyle name="60% — akcent 2" xfId="42828" builtinId="36" hidden="1"/>
    <cellStyle name="60% — akcent 2" xfId="42867" builtinId="36" hidden="1"/>
    <cellStyle name="60% — akcent 2" xfId="42906" builtinId="36" hidden="1"/>
    <cellStyle name="60% — akcent 2" xfId="42946" builtinId="36" hidden="1"/>
    <cellStyle name="60% — akcent 2" xfId="42985" builtinId="36" hidden="1"/>
    <cellStyle name="60% — akcent 2" xfId="43026" builtinId="36" hidden="1"/>
    <cellStyle name="60% — akcent 2" xfId="43065" builtinId="36" hidden="1"/>
    <cellStyle name="60% — akcent 2" xfId="43104" builtinId="36" hidden="1"/>
    <cellStyle name="60% — akcent 2" xfId="43143" builtinId="36" hidden="1"/>
    <cellStyle name="60% — akcent 2" xfId="43183" builtinId="36" hidden="1"/>
    <cellStyle name="60% — akcent 2" xfId="43223" builtinId="36" hidden="1"/>
    <cellStyle name="60% — akcent 2" xfId="43262" builtinId="36" hidden="1"/>
    <cellStyle name="60% — akcent 2" xfId="43302" builtinId="36" hidden="1"/>
    <cellStyle name="60% — akcent 2" xfId="43341" builtinId="36" hidden="1"/>
    <cellStyle name="60% — akcent 2" xfId="43381" builtinId="36" hidden="1"/>
    <cellStyle name="60% — akcent 2" xfId="43420" builtinId="36" hidden="1"/>
    <cellStyle name="60% — akcent 2" xfId="43459" builtinId="36" hidden="1"/>
    <cellStyle name="60% — akcent 2" xfId="42719" builtinId="36" hidden="1"/>
    <cellStyle name="60% — akcent 2" xfId="43499" builtinId="36" hidden="1"/>
    <cellStyle name="60% — akcent 2" xfId="43540" builtinId="36" hidden="1"/>
    <cellStyle name="60% — akcent 2" xfId="43579" builtinId="36" hidden="1"/>
    <cellStyle name="60% — akcent 2" xfId="43618" builtinId="36" hidden="1"/>
    <cellStyle name="60% — akcent 2" xfId="43657" builtinId="36" hidden="1"/>
    <cellStyle name="60% — akcent 2" xfId="43697" builtinId="36" hidden="1"/>
    <cellStyle name="60% — akcent 2" xfId="43736" builtinId="36" hidden="1"/>
    <cellStyle name="60% — akcent 2" xfId="43777" builtinId="36" hidden="1"/>
    <cellStyle name="60% — akcent 2" xfId="43816" builtinId="36" hidden="1"/>
    <cellStyle name="60% — akcent 2" xfId="43855" builtinId="36" hidden="1"/>
    <cellStyle name="60% — akcent 2" xfId="43894" builtinId="36" hidden="1"/>
    <cellStyle name="60% — akcent 2" xfId="43934" builtinId="36" hidden="1"/>
    <cellStyle name="60% — akcent 2" xfId="43974" builtinId="36" hidden="1"/>
    <cellStyle name="60% — akcent 2" xfId="44013" builtinId="36" hidden="1"/>
    <cellStyle name="60% — akcent 2" xfId="44053" builtinId="36" hidden="1"/>
    <cellStyle name="60% — akcent 2" xfId="44092" builtinId="36" hidden="1"/>
    <cellStyle name="60% — akcent 2" xfId="44132" builtinId="36" hidden="1"/>
    <cellStyle name="60% — akcent 2" xfId="44171" builtinId="36" hidden="1"/>
    <cellStyle name="60% — akcent 2" xfId="44210" builtinId="36" hidden="1"/>
    <cellStyle name="60% — akcent 2" xfId="44274" builtinId="36" hidden="1"/>
    <cellStyle name="60% — akcent 2" xfId="44328" builtinId="36" hidden="1"/>
    <cellStyle name="60% — akcent 2" xfId="44369" builtinId="36" hidden="1"/>
    <cellStyle name="60% — akcent 2" xfId="44408" builtinId="36" hidden="1"/>
    <cellStyle name="60% — akcent 2" xfId="44447" builtinId="36" hidden="1"/>
    <cellStyle name="60% — akcent 2" xfId="44486" builtinId="36" hidden="1"/>
    <cellStyle name="60% — akcent 2" xfId="44526" builtinId="36" hidden="1"/>
    <cellStyle name="60% — akcent 2" xfId="44565" builtinId="36" hidden="1"/>
    <cellStyle name="60% — akcent 2" xfId="44606" builtinId="36" hidden="1"/>
    <cellStyle name="60% — akcent 2" xfId="44645" builtinId="36" hidden="1"/>
    <cellStyle name="60% — akcent 2" xfId="44684" builtinId="36" hidden="1"/>
    <cellStyle name="60% — akcent 2" xfId="44723" builtinId="36" hidden="1"/>
    <cellStyle name="60% — akcent 2" xfId="44763" builtinId="36" hidden="1"/>
    <cellStyle name="60% — akcent 2" xfId="44803" builtinId="36" hidden="1"/>
    <cellStyle name="60% — akcent 2" xfId="44842" builtinId="36" hidden="1"/>
    <cellStyle name="60% — akcent 2" xfId="44882" builtinId="36" hidden="1"/>
    <cellStyle name="60% — akcent 2" xfId="44921" builtinId="36" hidden="1"/>
    <cellStyle name="60% — akcent 2" xfId="44961" builtinId="36" hidden="1"/>
    <cellStyle name="60% — akcent 2" xfId="45000" builtinId="36" hidden="1"/>
    <cellStyle name="60% — akcent 2" xfId="45039" builtinId="36" hidden="1"/>
    <cellStyle name="60% — akcent 2" xfId="44299" builtinId="36" hidden="1"/>
    <cellStyle name="60% — akcent 2" xfId="45079" builtinId="36" hidden="1"/>
    <cellStyle name="60% — akcent 2" xfId="45120" builtinId="36" hidden="1"/>
    <cellStyle name="60% — akcent 2" xfId="45159" builtinId="36" hidden="1"/>
    <cellStyle name="60% — akcent 2" xfId="45198" builtinId="36" hidden="1"/>
    <cellStyle name="60% — akcent 2" xfId="45237" builtinId="36" hidden="1"/>
    <cellStyle name="60% — akcent 2" xfId="45277" builtinId="36" hidden="1"/>
    <cellStyle name="60% — akcent 2" xfId="45316" builtinId="36" hidden="1"/>
    <cellStyle name="60% — akcent 2" xfId="45357" builtinId="36" hidden="1"/>
    <cellStyle name="60% — akcent 2" xfId="45396" builtinId="36" hidden="1"/>
    <cellStyle name="60% — akcent 2" xfId="45435" builtinId="36" hidden="1"/>
    <cellStyle name="60% — akcent 2" xfId="45474" builtinId="36" hidden="1"/>
    <cellStyle name="60% — akcent 2" xfId="45514" builtinId="36" hidden="1"/>
    <cellStyle name="60% — akcent 2" xfId="45554" builtinId="36" hidden="1"/>
    <cellStyle name="60% — akcent 2" xfId="45593" builtinId="36" hidden="1"/>
    <cellStyle name="60% — akcent 2" xfId="45633" builtinId="36" hidden="1"/>
    <cellStyle name="60% — akcent 2" xfId="45672" builtinId="36" hidden="1"/>
    <cellStyle name="60% — akcent 2" xfId="45712" builtinId="36" hidden="1"/>
    <cellStyle name="60% — akcent 2" xfId="45751" builtinId="36" hidden="1"/>
    <cellStyle name="60% — akcent 2" xfId="45790" builtinId="36" hidden="1"/>
    <cellStyle name="60% — akcent 3" xfId="94" builtinId="40" hidden="1"/>
    <cellStyle name="60% — akcent 3" xfId="133" builtinId="40" hidden="1"/>
    <cellStyle name="60% — akcent 3" xfId="172" builtinId="40" hidden="1"/>
    <cellStyle name="60% — akcent 3" xfId="211" builtinId="40" hidden="1"/>
    <cellStyle name="60% — akcent 3" xfId="251" builtinId="40" hidden="1"/>
    <cellStyle name="60% — akcent 3" xfId="290" builtinId="40" hidden="1"/>
    <cellStyle name="60% — akcent 3" xfId="331" builtinId="40" hidden="1"/>
    <cellStyle name="60% — akcent 3" xfId="370" builtinId="40" hidden="1"/>
    <cellStyle name="60% — akcent 3" xfId="409" builtinId="40" hidden="1"/>
    <cellStyle name="60% — akcent 3" xfId="448" builtinId="40" hidden="1"/>
    <cellStyle name="60% — akcent 3" xfId="488" builtinId="40" hidden="1"/>
    <cellStyle name="60% — akcent 3" xfId="528" builtinId="40" hidden="1"/>
    <cellStyle name="60% — akcent 3" xfId="567" builtinId="40" hidden="1"/>
    <cellStyle name="60% — akcent 3" xfId="607" builtinId="40" hidden="1"/>
    <cellStyle name="60% — akcent 3" xfId="646" builtinId="40" hidden="1"/>
    <cellStyle name="60% — akcent 3" xfId="686" builtinId="40" hidden="1"/>
    <cellStyle name="60% — akcent 3" xfId="725" builtinId="40" hidden="1"/>
    <cellStyle name="60% — akcent 3" xfId="764" builtinId="40" hidden="1"/>
    <cellStyle name="60% — akcent 3" xfId="803" builtinId="40" hidden="1"/>
    <cellStyle name="60% — akcent 3" xfId="962" builtinId="40" hidden="1"/>
    <cellStyle name="60% — akcent 3" xfId="1003" builtinId="40" hidden="1"/>
    <cellStyle name="60% — akcent 3" xfId="1042" builtinId="40" hidden="1"/>
    <cellStyle name="60% — akcent 3" xfId="1081" builtinId="40" hidden="1"/>
    <cellStyle name="60% — akcent 3" xfId="1120" builtinId="40" hidden="1"/>
    <cellStyle name="60% — akcent 3" xfId="1160" builtinId="40" hidden="1"/>
    <cellStyle name="60% — akcent 3" xfId="1199" builtinId="40" hidden="1"/>
    <cellStyle name="60% — akcent 3" xfId="1240" builtinId="40" hidden="1"/>
    <cellStyle name="60% — akcent 3" xfId="1279" builtinId="40" hidden="1"/>
    <cellStyle name="60% — akcent 3" xfId="1318" builtinId="40" hidden="1"/>
    <cellStyle name="60% — akcent 3" xfId="1357" builtinId="40" hidden="1"/>
    <cellStyle name="60% — akcent 3" xfId="1397" builtinId="40" hidden="1"/>
    <cellStyle name="60% — akcent 3" xfId="1437" builtinId="40" hidden="1"/>
    <cellStyle name="60% — akcent 3" xfId="1476" builtinId="40" hidden="1"/>
    <cellStyle name="60% — akcent 3" xfId="1516" builtinId="40" hidden="1"/>
    <cellStyle name="60% — akcent 3" xfId="1556" builtinId="40" hidden="1"/>
    <cellStyle name="60% — akcent 3" xfId="1596" builtinId="40" hidden="1"/>
    <cellStyle name="60% — akcent 3" xfId="1635" builtinId="40" hidden="1"/>
    <cellStyle name="60% — akcent 3" xfId="1674" builtinId="40" hidden="1"/>
    <cellStyle name="60% — akcent 3" xfId="1694" builtinId="40" hidden="1"/>
    <cellStyle name="60% — akcent 3" xfId="1707" builtinId="40" hidden="1"/>
    <cellStyle name="60% — akcent 3" xfId="1748" builtinId="40" hidden="1"/>
    <cellStyle name="60% — akcent 3" xfId="1787" builtinId="40" hidden="1"/>
    <cellStyle name="60% — akcent 3" xfId="1826" builtinId="40" hidden="1"/>
    <cellStyle name="60% — akcent 3" xfId="1865" builtinId="40" hidden="1"/>
    <cellStyle name="60% — akcent 3" xfId="1905" builtinId="40" hidden="1"/>
    <cellStyle name="60% — akcent 3" xfId="1944" builtinId="40" hidden="1"/>
    <cellStyle name="60% — akcent 3" xfId="1985" builtinId="40" hidden="1"/>
    <cellStyle name="60% — akcent 3" xfId="2024" builtinId="40" hidden="1"/>
    <cellStyle name="60% — akcent 3" xfId="2063" builtinId="40" hidden="1"/>
    <cellStyle name="60% — akcent 3" xfId="2102" builtinId="40" hidden="1"/>
    <cellStyle name="60% — akcent 3" xfId="2142" builtinId="40" hidden="1"/>
    <cellStyle name="60% — akcent 3" xfId="2182" builtinId="40" hidden="1"/>
    <cellStyle name="60% — akcent 3" xfId="2221" builtinId="40" hidden="1"/>
    <cellStyle name="60% — akcent 3" xfId="2261" builtinId="40" hidden="1"/>
    <cellStyle name="60% — akcent 3" xfId="2300" builtinId="40" hidden="1"/>
    <cellStyle name="60% — akcent 3" xfId="2340" builtinId="40" hidden="1"/>
    <cellStyle name="60% — akcent 3" xfId="2379" builtinId="40" hidden="1"/>
    <cellStyle name="60% — akcent 3" xfId="2418" builtinId="40" hidden="1"/>
    <cellStyle name="60% — akcent 3" xfId="2433" builtinId="40" hidden="1"/>
    <cellStyle name="60% — akcent 3" xfId="1691" builtinId="40" hidden="1"/>
    <cellStyle name="60% — akcent 3" xfId="2464" builtinId="40" hidden="1"/>
    <cellStyle name="60% — akcent 3" xfId="2503" builtinId="40" hidden="1"/>
    <cellStyle name="60% — akcent 3" xfId="2542" builtinId="40" hidden="1"/>
    <cellStyle name="60% — akcent 3" xfId="2581" builtinId="40" hidden="1"/>
    <cellStyle name="60% — akcent 3" xfId="2621" builtinId="40" hidden="1"/>
    <cellStyle name="60% — akcent 3" xfId="2660" builtinId="40" hidden="1"/>
    <cellStyle name="60% — akcent 3" xfId="2701" builtinId="40" hidden="1"/>
    <cellStyle name="60% — akcent 3" xfId="2740" builtinId="40" hidden="1"/>
    <cellStyle name="60% — akcent 3" xfId="2779" builtinId="40" hidden="1"/>
    <cellStyle name="60% — akcent 3" xfId="2818" builtinId="40" hidden="1"/>
    <cellStyle name="60% — akcent 3" xfId="2858" builtinId="40" hidden="1"/>
    <cellStyle name="60% — akcent 3" xfId="2898" builtinId="40" hidden="1"/>
    <cellStyle name="60% — akcent 3" xfId="2937" builtinId="40" hidden="1"/>
    <cellStyle name="60% — akcent 3" xfId="2977" builtinId="40" hidden="1"/>
    <cellStyle name="60% — akcent 3" xfId="3016" builtinId="40" hidden="1"/>
    <cellStyle name="60% — akcent 3" xfId="3056" builtinId="40" hidden="1"/>
    <cellStyle name="60% — akcent 3" xfId="3095" builtinId="40" hidden="1"/>
    <cellStyle name="60% — akcent 3" xfId="3134" builtinId="40" hidden="1"/>
    <cellStyle name="60% — akcent 3" xfId="3173" builtinId="40" hidden="1"/>
    <cellStyle name="60% — akcent 3" xfId="3366" builtinId="40" hidden="1"/>
    <cellStyle name="60% — akcent 3" xfId="3411" builtinId="40" hidden="1"/>
    <cellStyle name="60% — akcent 3" xfId="3450" builtinId="40" hidden="1"/>
    <cellStyle name="60% — akcent 3" xfId="3489" builtinId="40" hidden="1"/>
    <cellStyle name="60% — akcent 3" xfId="3528" builtinId="40" hidden="1"/>
    <cellStyle name="60% — akcent 3" xfId="3568" builtinId="40" hidden="1"/>
    <cellStyle name="60% — akcent 3" xfId="3607" builtinId="40" hidden="1"/>
    <cellStyle name="60% — akcent 3" xfId="3648" builtinId="40" hidden="1"/>
    <cellStyle name="60% — akcent 3" xfId="3687" builtinId="40" hidden="1"/>
    <cellStyle name="60% — akcent 3" xfId="3726" builtinId="40" hidden="1"/>
    <cellStyle name="60% — akcent 3" xfId="3765" builtinId="40" hidden="1"/>
    <cellStyle name="60% — akcent 3" xfId="3809" builtinId="40" hidden="1"/>
    <cellStyle name="60% — akcent 3" xfId="3849" builtinId="40" hidden="1"/>
    <cellStyle name="60% — akcent 3" xfId="3888" builtinId="40" hidden="1"/>
    <cellStyle name="60% — akcent 3" xfId="3928" builtinId="40" hidden="1"/>
    <cellStyle name="60% — akcent 3" xfId="3968" builtinId="40" hidden="1"/>
    <cellStyle name="60% — akcent 3" xfId="4008" builtinId="40" hidden="1"/>
    <cellStyle name="60% — akcent 3" xfId="4047" builtinId="40" hidden="1"/>
    <cellStyle name="60% — akcent 3" xfId="4086" builtinId="40" hidden="1"/>
    <cellStyle name="60% — akcent 3" xfId="4143" builtinId="40" hidden="1"/>
    <cellStyle name="60% — akcent 3" xfId="4302" builtinId="40" hidden="1"/>
    <cellStyle name="60% — akcent 3" xfId="4347" builtinId="40" hidden="1"/>
    <cellStyle name="60% — akcent 3" xfId="4386" builtinId="40" hidden="1"/>
    <cellStyle name="60% — akcent 3" xfId="4425" builtinId="40" hidden="1"/>
    <cellStyle name="60% — akcent 3" xfId="4464" builtinId="40" hidden="1"/>
    <cellStyle name="60% — akcent 3" xfId="4504" builtinId="40" hidden="1"/>
    <cellStyle name="60% — akcent 3" xfId="4543" builtinId="40" hidden="1"/>
    <cellStyle name="60% — akcent 3" xfId="4584" builtinId="40" hidden="1"/>
    <cellStyle name="60% — akcent 3" xfId="4623" builtinId="40" hidden="1"/>
    <cellStyle name="60% — akcent 3" xfId="4662" builtinId="40" hidden="1"/>
    <cellStyle name="60% — akcent 3" xfId="4701" builtinId="40" hidden="1"/>
    <cellStyle name="60% — akcent 3" xfId="4745" builtinId="40" hidden="1"/>
    <cellStyle name="60% — akcent 3" xfId="4785" builtinId="40" hidden="1"/>
    <cellStyle name="60% — akcent 3" xfId="4824" builtinId="40" hidden="1"/>
    <cellStyle name="60% — akcent 3" xfId="4864" builtinId="40" hidden="1"/>
    <cellStyle name="60% — akcent 3" xfId="4904" builtinId="40" hidden="1"/>
    <cellStyle name="60% — akcent 3" xfId="4944" builtinId="40" hidden="1"/>
    <cellStyle name="60% — akcent 3" xfId="4983" builtinId="40" hidden="1"/>
    <cellStyle name="60% — akcent 3" xfId="5022" builtinId="40" hidden="1"/>
    <cellStyle name="60% — akcent 3" xfId="5042" builtinId="40" hidden="1"/>
    <cellStyle name="60% — akcent 3" xfId="5055" builtinId="40" hidden="1"/>
    <cellStyle name="60% — akcent 3" xfId="5096" builtinId="40" hidden="1"/>
    <cellStyle name="60% — akcent 3" xfId="5135" builtinId="40" hidden="1"/>
    <cellStyle name="60% — akcent 3" xfId="5174" builtinId="40" hidden="1"/>
    <cellStyle name="60% — akcent 3" xfId="5213" builtinId="40" hidden="1"/>
    <cellStyle name="60% — akcent 3" xfId="5253" builtinId="40" hidden="1"/>
    <cellStyle name="60% — akcent 3" xfId="5292" builtinId="40" hidden="1"/>
    <cellStyle name="60% — akcent 3" xfId="5333" builtinId="40" hidden="1"/>
    <cellStyle name="60% — akcent 3" xfId="5372" builtinId="40" hidden="1"/>
    <cellStyle name="60% — akcent 3" xfId="5411" builtinId="40" hidden="1"/>
    <cellStyle name="60% — akcent 3" xfId="5450" builtinId="40" hidden="1"/>
    <cellStyle name="60% — akcent 3" xfId="5490" builtinId="40" hidden="1"/>
    <cellStyle name="60% — akcent 3" xfId="5530" builtinId="40" hidden="1"/>
    <cellStyle name="60% — akcent 3" xfId="5569" builtinId="40" hidden="1"/>
    <cellStyle name="60% — akcent 3" xfId="5609" builtinId="40" hidden="1"/>
    <cellStyle name="60% — akcent 3" xfId="5648" builtinId="40" hidden="1"/>
    <cellStyle name="60% — akcent 3" xfId="5688" builtinId="40" hidden="1"/>
    <cellStyle name="60% — akcent 3" xfId="5727" builtinId="40" hidden="1"/>
    <cellStyle name="60% — akcent 3" xfId="5766" builtinId="40" hidden="1"/>
    <cellStyle name="60% — akcent 3" xfId="5781" builtinId="40" hidden="1"/>
    <cellStyle name="60% — akcent 3" xfId="5039" builtinId="40" hidden="1"/>
    <cellStyle name="60% — akcent 3" xfId="5812" builtinId="40" hidden="1"/>
    <cellStyle name="60% — akcent 3" xfId="5851" builtinId="40" hidden="1"/>
    <cellStyle name="60% — akcent 3" xfId="5890" builtinId="40" hidden="1"/>
    <cellStyle name="60% — akcent 3" xfId="5929" builtinId="40" hidden="1"/>
    <cellStyle name="60% — akcent 3" xfId="5969" builtinId="40" hidden="1"/>
    <cellStyle name="60% — akcent 3" xfId="6008" builtinId="40" hidden="1"/>
    <cellStyle name="60% — akcent 3" xfId="6049" builtinId="40" hidden="1"/>
    <cellStyle name="60% — akcent 3" xfId="6088" builtinId="40" hidden="1"/>
    <cellStyle name="60% — akcent 3" xfId="6127" builtinId="40" hidden="1"/>
    <cellStyle name="60% — akcent 3" xfId="6166" builtinId="40" hidden="1"/>
    <cellStyle name="60% — akcent 3" xfId="6206" builtinId="40" hidden="1"/>
    <cellStyle name="60% — akcent 3" xfId="6246" builtinId="40" hidden="1"/>
    <cellStyle name="60% — akcent 3" xfId="6285" builtinId="40" hidden="1"/>
    <cellStyle name="60% — akcent 3" xfId="6325" builtinId="40" hidden="1"/>
    <cellStyle name="60% — akcent 3" xfId="6364" builtinId="40" hidden="1"/>
    <cellStyle name="60% — akcent 3" xfId="6404" builtinId="40" hidden="1"/>
    <cellStyle name="60% — akcent 3" xfId="6443" builtinId="40" hidden="1"/>
    <cellStyle name="60% — akcent 3" xfId="6482" builtinId="40" hidden="1"/>
    <cellStyle name="60% — akcent 3" xfId="4114" builtinId="40" hidden="1"/>
    <cellStyle name="60% — akcent 3" xfId="6495" builtinId="40" hidden="1"/>
    <cellStyle name="60% — akcent 3" xfId="6538" builtinId="40" hidden="1"/>
    <cellStyle name="60% — akcent 3" xfId="6577" builtinId="40" hidden="1"/>
    <cellStyle name="60% — akcent 3" xfId="6616" builtinId="40" hidden="1"/>
    <cellStyle name="60% — akcent 3" xfId="6655" builtinId="40" hidden="1"/>
    <cellStyle name="60% — akcent 3" xfId="6695" builtinId="40" hidden="1"/>
    <cellStyle name="60% — akcent 3" xfId="6734" builtinId="40" hidden="1"/>
    <cellStyle name="60% — akcent 3" xfId="6775" builtinId="40" hidden="1"/>
    <cellStyle name="60% — akcent 3" xfId="6814" builtinId="40" hidden="1"/>
    <cellStyle name="60% — akcent 3" xfId="6853" builtinId="40" hidden="1"/>
    <cellStyle name="60% — akcent 3" xfId="6892" builtinId="40" hidden="1"/>
    <cellStyle name="60% — akcent 3" xfId="6934" builtinId="40" hidden="1"/>
    <cellStyle name="60% — akcent 3" xfId="6974" builtinId="40" hidden="1"/>
    <cellStyle name="60% — akcent 3" xfId="7013" builtinId="40" hidden="1"/>
    <cellStyle name="60% — akcent 3" xfId="7053" builtinId="40" hidden="1"/>
    <cellStyle name="60% — akcent 3" xfId="7093" builtinId="40" hidden="1"/>
    <cellStyle name="60% — akcent 3" xfId="7133" builtinId="40" hidden="1"/>
    <cellStyle name="60% — akcent 3" xfId="7172" builtinId="40" hidden="1"/>
    <cellStyle name="60% — akcent 3" xfId="7211" builtinId="40" hidden="1"/>
    <cellStyle name="60% — akcent 3" xfId="7261" builtinId="40" hidden="1"/>
    <cellStyle name="60% — akcent 3" xfId="7420" builtinId="40" hidden="1"/>
    <cellStyle name="60% — akcent 3" xfId="7463" builtinId="40" hidden="1"/>
    <cellStyle name="60% — akcent 3" xfId="7502" builtinId="40" hidden="1"/>
    <cellStyle name="60% — akcent 3" xfId="7541" builtinId="40" hidden="1"/>
    <cellStyle name="60% — akcent 3" xfId="7580" builtinId="40" hidden="1"/>
    <cellStyle name="60% — akcent 3" xfId="7620" builtinId="40" hidden="1"/>
    <cellStyle name="60% — akcent 3" xfId="7659" builtinId="40" hidden="1"/>
    <cellStyle name="60% — akcent 3" xfId="7700" builtinId="40" hidden="1"/>
    <cellStyle name="60% — akcent 3" xfId="7739" builtinId="40" hidden="1"/>
    <cellStyle name="60% — akcent 3" xfId="7778" builtinId="40" hidden="1"/>
    <cellStyle name="60% — akcent 3" xfId="7817" builtinId="40" hidden="1"/>
    <cellStyle name="60% — akcent 3" xfId="7859" builtinId="40" hidden="1"/>
    <cellStyle name="60% — akcent 3" xfId="7899" builtinId="40" hidden="1"/>
    <cellStyle name="60% — akcent 3" xfId="7938" builtinId="40" hidden="1"/>
    <cellStyle name="60% — akcent 3" xfId="7978" builtinId="40" hidden="1"/>
    <cellStyle name="60% — akcent 3" xfId="8018" builtinId="40" hidden="1"/>
    <cellStyle name="60% — akcent 3" xfId="8058" builtinId="40" hidden="1"/>
    <cellStyle name="60% — akcent 3" xfId="8097" builtinId="40" hidden="1"/>
    <cellStyle name="60% — akcent 3" xfId="8136" builtinId="40" hidden="1"/>
    <cellStyle name="60% — akcent 3" xfId="8156" builtinId="40" hidden="1"/>
    <cellStyle name="60% — akcent 3" xfId="8169" builtinId="40" hidden="1"/>
    <cellStyle name="60% — akcent 3" xfId="8210" builtinId="40" hidden="1"/>
    <cellStyle name="60% — akcent 3" xfId="8249" builtinId="40" hidden="1"/>
    <cellStyle name="60% — akcent 3" xfId="8288" builtinId="40" hidden="1"/>
    <cellStyle name="60% — akcent 3" xfId="8327" builtinId="40" hidden="1"/>
    <cellStyle name="60% — akcent 3" xfId="8367" builtinId="40" hidden="1"/>
    <cellStyle name="60% — akcent 3" xfId="8406" builtinId="40" hidden="1"/>
    <cellStyle name="60% — akcent 3" xfId="8447" builtinId="40" hidden="1"/>
    <cellStyle name="60% — akcent 3" xfId="8486" builtinId="40" hidden="1"/>
    <cellStyle name="60% — akcent 3" xfId="8525" builtinId="40" hidden="1"/>
    <cellStyle name="60% — akcent 3" xfId="8564" builtinId="40" hidden="1"/>
    <cellStyle name="60% — akcent 3" xfId="8604" builtinId="40" hidden="1"/>
    <cellStyle name="60% — akcent 3" xfId="8644" builtinId="40" hidden="1"/>
    <cellStyle name="60% — akcent 3" xfId="8683" builtinId="40" hidden="1"/>
    <cellStyle name="60% — akcent 3" xfId="8723" builtinId="40" hidden="1"/>
    <cellStyle name="60% — akcent 3" xfId="8762" builtinId="40" hidden="1"/>
    <cellStyle name="60% — akcent 3" xfId="8802" builtinId="40" hidden="1"/>
    <cellStyle name="60% — akcent 3" xfId="8841" builtinId="40" hidden="1"/>
    <cellStyle name="60% — akcent 3" xfId="8880" builtinId="40" hidden="1"/>
    <cellStyle name="60% — akcent 3" xfId="8895" builtinId="40" hidden="1"/>
    <cellStyle name="60% — akcent 3" xfId="8153" builtinId="40" hidden="1"/>
    <cellStyle name="60% — akcent 3" xfId="8926" builtinId="40" hidden="1"/>
    <cellStyle name="60% — akcent 3" xfId="8965" builtinId="40" hidden="1"/>
    <cellStyle name="60% — akcent 3" xfId="9004" builtinId="40" hidden="1"/>
    <cellStyle name="60% — akcent 3" xfId="9043" builtinId="40" hidden="1"/>
    <cellStyle name="60% — akcent 3" xfId="9083" builtinId="40" hidden="1"/>
    <cellStyle name="60% — akcent 3" xfId="9122" builtinId="40" hidden="1"/>
    <cellStyle name="60% — akcent 3" xfId="9163" builtinId="40" hidden="1"/>
    <cellStyle name="60% — akcent 3" xfId="9202" builtinId="40" hidden="1"/>
    <cellStyle name="60% — akcent 3" xfId="9241" builtinId="40" hidden="1"/>
    <cellStyle name="60% — akcent 3" xfId="9280" builtinId="40" hidden="1"/>
    <cellStyle name="60% — akcent 3" xfId="9320" builtinId="40" hidden="1"/>
    <cellStyle name="60% — akcent 3" xfId="9360" builtinId="40" hidden="1"/>
    <cellStyle name="60% — akcent 3" xfId="9399" builtinId="40" hidden="1"/>
    <cellStyle name="60% — akcent 3" xfId="9439" builtinId="40" hidden="1"/>
    <cellStyle name="60% — akcent 3" xfId="9478" builtinId="40" hidden="1"/>
    <cellStyle name="60% — akcent 3" xfId="9518" builtinId="40" hidden="1"/>
    <cellStyle name="60% — akcent 3" xfId="9557" builtinId="40" hidden="1"/>
    <cellStyle name="60% — akcent 3" xfId="9596" builtinId="40" hidden="1"/>
    <cellStyle name="60% — akcent 3" xfId="3283" builtinId="40" hidden="1"/>
    <cellStyle name="60% — akcent 3" xfId="9637" builtinId="40" hidden="1"/>
    <cellStyle name="60% — akcent 3" xfId="9678" builtinId="40" hidden="1"/>
    <cellStyle name="60% — akcent 3" xfId="9717" builtinId="40" hidden="1"/>
    <cellStyle name="60% — akcent 3" xfId="9756" builtinId="40" hidden="1"/>
    <cellStyle name="60% — akcent 3" xfId="9795" builtinId="40" hidden="1"/>
    <cellStyle name="60% — akcent 3" xfId="9835" builtinId="40" hidden="1"/>
    <cellStyle name="60% — akcent 3" xfId="9874" builtinId="40" hidden="1"/>
    <cellStyle name="60% — akcent 3" xfId="9915" builtinId="40" hidden="1"/>
    <cellStyle name="60% — akcent 3" xfId="9954" builtinId="40" hidden="1"/>
    <cellStyle name="60% — akcent 3" xfId="9993" builtinId="40" hidden="1"/>
    <cellStyle name="60% — akcent 3" xfId="10032" builtinId="40" hidden="1"/>
    <cellStyle name="60% — akcent 3" xfId="10072" builtinId="40" hidden="1"/>
    <cellStyle name="60% — akcent 3" xfId="10112" builtinId="40" hidden="1"/>
    <cellStyle name="60% — akcent 3" xfId="10151" builtinId="40" hidden="1"/>
    <cellStyle name="60% — akcent 3" xfId="10191" builtinId="40" hidden="1"/>
    <cellStyle name="60% — akcent 3" xfId="10230" builtinId="40" hidden="1"/>
    <cellStyle name="60% — akcent 3" xfId="10270" builtinId="40" hidden="1"/>
    <cellStyle name="60% — akcent 3" xfId="10309" builtinId="40" hidden="1"/>
    <cellStyle name="60% — akcent 3" xfId="10348" builtinId="40" hidden="1"/>
    <cellStyle name="60% — akcent 3" xfId="10387" builtinId="40" hidden="1"/>
    <cellStyle name="60% — akcent 3" xfId="10546" builtinId="40" hidden="1"/>
    <cellStyle name="60% — akcent 3" xfId="10587" builtinId="40" hidden="1"/>
    <cellStyle name="60% — akcent 3" xfId="10626" builtinId="40" hidden="1"/>
    <cellStyle name="60% — akcent 3" xfId="10665" builtinId="40" hidden="1"/>
    <cellStyle name="60% — akcent 3" xfId="10704" builtinId="40" hidden="1"/>
    <cellStyle name="60% — akcent 3" xfId="10744" builtinId="40" hidden="1"/>
    <cellStyle name="60% — akcent 3" xfId="10783" builtinId="40" hidden="1"/>
    <cellStyle name="60% — akcent 3" xfId="10824" builtinId="40" hidden="1"/>
    <cellStyle name="60% — akcent 3" xfId="10863" builtinId="40" hidden="1"/>
    <cellStyle name="60% — akcent 3" xfId="10902" builtinId="40" hidden="1"/>
    <cellStyle name="60% — akcent 3" xfId="10941" builtinId="40" hidden="1"/>
    <cellStyle name="60% — akcent 3" xfId="10981" builtinId="40" hidden="1"/>
    <cellStyle name="60% — akcent 3" xfId="11021" builtinId="40" hidden="1"/>
    <cellStyle name="60% — akcent 3" xfId="11060" builtinId="40" hidden="1"/>
    <cellStyle name="60% — akcent 3" xfId="11100" builtinId="40" hidden="1"/>
    <cellStyle name="60% — akcent 3" xfId="11140" builtinId="40" hidden="1"/>
    <cellStyle name="60% — akcent 3" xfId="11180" builtinId="40" hidden="1"/>
    <cellStyle name="60% — akcent 3" xfId="11219" builtinId="40" hidden="1"/>
    <cellStyle name="60% — akcent 3" xfId="11258" builtinId="40" hidden="1"/>
    <cellStyle name="60% — akcent 3" xfId="11278" builtinId="40" hidden="1"/>
    <cellStyle name="60% — akcent 3" xfId="11291" builtinId="40" hidden="1"/>
    <cellStyle name="60% — akcent 3" xfId="11332" builtinId="40" hidden="1"/>
    <cellStyle name="60% — akcent 3" xfId="11371" builtinId="40" hidden="1"/>
    <cellStyle name="60% — akcent 3" xfId="11410" builtinId="40" hidden="1"/>
    <cellStyle name="60% — akcent 3" xfId="11449" builtinId="40" hidden="1"/>
    <cellStyle name="60% — akcent 3" xfId="11489" builtinId="40" hidden="1"/>
    <cellStyle name="60% — akcent 3" xfId="11528" builtinId="40" hidden="1"/>
    <cellStyle name="60% — akcent 3" xfId="11569" builtinId="40" hidden="1"/>
    <cellStyle name="60% — akcent 3" xfId="11608" builtinId="40" hidden="1"/>
    <cellStyle name="60% — akcent 3" xfId="11647" builtinId="40" hidden="1"/>
    <cellStyle name="60% — akcent 3" xfId="11686" builtinId="40" hidden="1"/>
    <cellStyle name="60% — akcent 3" xfId="11726" builtinId="40" hidden="1"/>
    <cellStyle name="60% — akcent 3" xfId="11766" builtinId="40" hidden="1"/>
    <cellStyle name="60% — akcent 3" xfId="11805" builtinId="40" hidden="1"/>
    <cellStyle name="60% — akcent 3" xfId="11845" builtinId="40" hidden="1"/>
    <cellStyle name="60% — akcent 3" xfId="11884" builtinId="40" hidden="1"/>
    <cellStyle name="60% — akcent 3" xfId="11924" builtinId="40" hidden="1"/>
    <cellStyle name="60% — akcent 3" xfId="11963" builtinId="40" hidden="1"/>
    <cellStyle name="60% — akcent 3" xfId="12002" builtinId="40" hidden="1"/>
    <cellStyle name="60% — akcent 3" xfId="12017" builtinId="40" hidden="1"/>
    <cellStyle name="60% — akcent 3" xfId="11275" builtinId="40" hidden="1"/>
    <cellStyle name="60% — akcent 3" xfId="12048" builtinId="40" hidden="1"/>
    <cellStyle name="60% — akcent 3" xfId="12087" builtinId="40" hidden="1"/>
    <cellStyle name="60% — akcent 3" xfId="12126" builtinId="40" hidden="1"/>
    <cellStyle name="60% — akcent 3" xfId="12165" builtinId="40" hidden="1"/>
    <cellStyle name="60% — akcent 3" xfId="12205" builtinId="40" hidden="1"/>
    <cellStyle name="60% — akcent 3" xfId="12244" builtinId="40" hidden="1"/>
    <cellStyle name="60% — akcent 3" xfId="12285" builtinId="40" hidden="1"/>
    <cellStyle name="60% — akcent 3" xfId="12324" builtinId="40" hidden="1"/>
    <cellStyle name="60% — akcent 3" xfId="12363" builtinId="40" hidden="1"/>
    <cellStyle name="60% — akcent 3" xfId="12402" builtinId="40" hidden="1"/>
    <cellStyle name="60% — akcent 3" xfId="12442" builtinId="40" hidden="1"/>
    <cellStyle name="60% — akcent 3" xfId="12482" builtinId="40" hidden="1"/>
    <cellStyle name="60% — akcent 3" xfId="12521" builtinId="40" hidden="1"/>
    <cellStyle name="60% — akcent 3" xfId="12561" builtinId="40" hidden="1"/>
    <cellStyle name="60% — akcent 3" xfId="12600" builtinId="40" hidden="1"/>
    <cellStyle name="60% — akcent 3" xfId="12640" builtinId="40" hidden="1"/>
    <cellStyle name="60% — akcent 3" xfId="12679" builtinId="40" hidden="1"/>
    <cellStyle name="60% — akcent 3" xfId="12718" builtinId="40" hidden="1"/>
    <cellStyle name="60% — akcent 3" xfId="12757" builtinId="40" hidden="1"/>
    <cellStyle name="60% — akcent 3" xfId="12797" builtinId="40" hidden="1"/>
    <cellStyle name="60% — akcent 3" xfId="12838" builtinId="40" hidden="1"/>
    <cellStyle name="60% — akcent 3" xfId="12877" builtinId="40" hidden="1"/>
    <cellStyle name="60% — akcent 3" xfId="12916" builtinId="40" hidden="1"/>
    <cellStyle name="60% — akcent 3" xfId="12955" builtinId="40" hidden="1"/>
    <cellStyle name="60% — akcent 3" xfId="12995" builtinId="40" hidden="1"/>
    <cellStyle name="60% — akcent 3" xfId="13034" builtinId="40" hidden="1"/>
    <cellStyle name="60% — akcent 3" xfId="13075" builtinId="40" hidden="1"/>
    <cellStyle name="60% — akcent 3" xfId="13114" builtinId="40" hidden="1"/>
    <cellStyle name="60% — akcent 3" xfId="13153" builtinId="40" hidden="1"/>
    <cellStyle name="60% — akcent 3" xfId="13192" builtinId="40" hidden="1"/>
    <cellStyle name="60% — akcent 3" xfId="13232" builtinId="40" hidden="1"/>
    <cellStyle name="60% — akcent 3" xfId="13272" builtinId="40" hidden="1"/>
    <cellStyle name="60% — akcent 3" xfId="13311" builtinId="40" hidden="1"/>
    <cellStyle name="60% — akcent 3" xfId="13351" builtinId="40" hidden="1"/>
    <cellStyle name="60% — akcent 3" xfId="13390" builtinId="40" hidden="1"/>
    <cellStyle name="60% — akcent 3" xfId="13430" builtinId="40" hidden="1"/>
    <cellStyle name="60% — akcent 3" xfId="13469" builtinId="40" hidden="1"/>
    <cellStyle name="60% — akcent 3" xfId="13508" builtinId="40" hidden="1"/>
    <cellStyle name="60% — akcent 3" xfId="13547" builtinId="40" hidden="1"/>
    <cellStyle name="60% — akcent 3" xfId="13706" builtinId="40" hidden="1"/>
    <cellStyle name="60% — akcent 3" xfId="13747" builtinId="40" hidden="1"/>
    <cellStyle name="60% — akcent 3" xfId="13786" builtinId="40" hidden="1"/>
    <cellStyle name="60% — akcent 3" xfId="13825" builtinId="40" hidden="1"/>
    <cellStyle name="60% — akcent 3" xfId="13864" builtinId="40" hidden="1"/>
    <cellStyle name="60% — akcent 3" xfId="13904" builtinId="40" hidden="1"/>
    <cellStyle name="60% — akcent 3" xfId="13943" builtinId="40" hidden="1"/>
    <cellStyle name="60% — akcent 3" xfId="13984" builtinId="40" hidden="1"/>
    <cellStyle name="60% — akcent 3" xfId="14023" builtinId="40" hidden="1"/>
    <cellStyle name="60% — akcent 3" xfId="14062" builtinId="40" hidden="1"/>
    <cellStyle name="60% — akcent 3" xfId="14101" builtinId="40" hidden="1"/>
    <cellStyle name="60% — akcent 3" xfId="14141" builtinId="40" hidden="1"/>
    <cellStyle name="60% — akcent 3" xfId="14181" builtinId="40" hidden="1"/>
    <cellStyle name="60% — akcent 3" xfId="14220" builtinId="40" hidden="1"/>
    <cellStyle name="60% — akcent 3" xfId="14260" builtinId="40" hidden="1"/>
    <cellStyle name="60% — akcent 3" xfId="14300" builtinId="40" hidden="1"/>
    <cellStyle name="60% — akcent 3" xfId="14340" builtinId="40" hidden="1"/>
    <cellStyle name="60% — akcent 3" xfId="14379" builtinId="40" hidden="1"/>
    <cellStyle name="60% — akcent 3" xfId="14418" builtinId="40" hidden="1"/>
    <cellStyle name="60% — akcent 3" xfId="14438" builtinId="40" hidden="1"/>
    <cellStyle name="60% — akcent 3" xfId="14451" builtinId="40" hidden="1"/>
    <cellStyle name="60% — akcent 3" xfId="14492" builtinId="40" hidden="1"/>
    <cellStyle name="60% — akcent 3" xfId="14531" builtinId="40" hidden="1"/>
    <cellStyle name="60% — akcent 3" xfId="14570" builtinId="40" hidden="1"/>
    <cellStyle name="60% — akcent 3" xfId="14609" builtinId="40" hidden="1"/>
    <cellStyle name="60% — akcent 3" xfId="14649" builtinId="40" hidden="1"/>
    <cellStyle name="60% — akcent 3" xfId="14688" builtinId="40" hidden="1"/>
    <cellStyle name="60% — akcent 3" xfId="14729" builtinId="40" hidden="1"/>
    <cellStyle name="60% — akcent 3" xfId="14768" builtinId="40" hidden="1"/>
    <cellStyle name="60% — akcent 3" xfId="14807" builtinId="40" hidden="1"/>
    <cellStyle name="60% — akcent 3" xfId="14846" builtinId="40" hidden="1"/>
    <cellStyle name="60% — akcent 3" xfId="14886" builtinId="40" hidden="1"/>
    <cellStyle name="60% — akcent 3" xfId="14926" builtinId="40" hidden="1"/>
    <cellStyle name="60% — akcent 3" xfId="14965" builtinId="40" hidden="1"/>
    <cellStyle name="60% — akcent 3" xfId="15005" builtinId="40" hidden="1"/>
    <cellStyle name="60% — akcent 3" xfId="15044" builtinId="40" hidden="1"/>
    <cellStyle name="60% — akcent 3" xfId="15084" builtinId="40" hidden="1"/>
    <cellStyle name="60% — akcent 3" xfId="15123" builtinId="40" hidden="1"/>
    <cellStyle name="60% — akcent 3" xfId="15162" builtinId="40" hidden="1"/>
    <cellStyle name="60% — akcent 3" xfId="15177" builtinId="40" hidden="1"/>
    <cellStyle name="60% — akcent 3" xfId="14435" builtinId="40" hidden="1"/>
    <cellStyle name="60% — akcent 3" xfId="15208" builtinId="40" hidden="1"/>
    <cellStyle name="60% — akcent 3" xfId="15247" builtinId="40" hidden="1"/>
    <cellStyle name="60% — akcent 3" xfId="15286" builtinId="40" hidden="1"/>
    <cellStyle name="60% — akcent 3" xfId="15325" builtinId="40" hidden="1"/>
    <cellStyle name="60% — akcent 3" xfId="15365" builtinId="40" hidden="1"/>
    <cellStyle name="60% — akcent 3" xfId="15404" builtinId="40" hidden="1"/>
    <cellStyle name="60% — akcent 3" xfId="15445" builtinId="40" hidden="1"/>
    <cellStyle name="60% — akcent 3" xfId="15484" builtinId="40" hidden="1"/>
    <cellStyle name="60% — akcent 3" xfId="15523" builtinId="40" hidden="1"/>
    <cellStyle name="60% — akcent 3" xfId="15562" builtinId="40" hidden="1"/>
    <cellStyle name="60% — akcent 3" xfId="15602" builtinId="40" hidden="1"/>
    <cellStyle name="60% — akcent 3" xfId="15642" builtinId="40" hidden="1"/>
    <cellStyle name="60% — akcent 3" xfId="15681" builtinId="40" hidden="1"/>
    <cellStyle name="60% — akcent 3" xfId="15721" builtinId="40" hidden="1"/>
    <cellStyle name="60% — akcent 3" xfId="15760" builtinId="40" hidden="1"/>
    <cellStyle name="60% — akcent 3" xfId="15800" builtinId="40" hidden="1"/>
    <cellStyle name="60% — akcent 3" xfId="15839" builtinId="40" hidden="1"/>
    <cellStyle name="60% — akcent 3" xfId="15878" builtinId="40" hidden="1"/>
    <cellStyle name="60% — akcent 3" xfId="7232" builtinId="40" hidden="1"/>
    <cellStyle name="60% — akcent 3" xfId="15891" builtinId="40" hidden="1"/>
    <cellStyle name="60% — akcent 3" xfId="15932" builtinId="40" hidden="1"/>
    <cellStyle name="60% — akcent 3" xfId="15971" builtinId="40" hidden="1"/>
    <cellStyle name="60% — akcent 3" xfId="16010" builtinId="40" hidden="1"/>
    <cellStyle name="60% — akcent 3" xfId="16049" builtinId="40" hidden="1"/>
    <cellStyle name="60% — akcent 3" xfId="16089" builtinId="40" hidden="1"/>
    <cellStyle name="60% — akcent 3" xfId="16128" builtinId="40" hidden="1"/>
    <cellStyle name="60% — akcent 3" xfId="16169" builtinId="40" hidden="1"/>
    <cellStyle name="60% — akcent 3" xfId="16208" builtinId="40" hidden="1"/>
    <cellStyle name="60% — akcent 3" xfId="16247" builtinId="40" hidden="1"/>
    <cellStyle name="60% — akcent 3" xfId="16286" builtinId="40" hidden="1"/>
    <cellStyle name="60% — akcent 3" xfId="16326" builtinId="40" hidden="1"/>
    <cellStyle name="60% — akcent 3" xfId="16366" builtinId="40" hidden="1"/>
    <cellStyle name="60% — akcent 3" xfId="16405" builtinId="40" hidden="1"/>
    <cellStyle name="60% — akcent 3" xfId="16445" builtinId="40" hidden="1"/>
    <cellStyle name="60% — akcent 3" xfId="16484" builtinId="40" hidden="1"/>
    <cellStyle name="60% — akcent 3" xfId="16524" builtinId="40" hidden="1"/>
    <cellStyle name="60% — akcent 3" xfId="16563" builtinId="40" hidden="1"/>
    <cellStyle name="60% — akcent 3" xfId="16602" builtinId="40" hidden="1"/>
    <cellStyle name="60% — akcent 3" xfId="16641" builtinId="40" hidden="1"/>
    <cellStyle name="60% — akcent 3" xfId="16800" builtinId="40" hidden="1"/>
    <cellStyle name="60% — akcent 3" xfId="16841" builtinId="40" hidden="1"/>
    <cellStyle name="60% — akcent 3" xfId="16880" builtinId="40" hidden="1"/>
    <cellStyle name="60% — akcent 3" xfId="16919" builtinId="40" hidden="1"/>
    <cellStyle name="60% — akcent 3" xfId="16958" builtinId="40" hidden="1"/>
    <cellStyle name="60% — akcent 3" xfId="16998" builtinId="40" hidden="1"/>
    <cellStyle name="60% — akcent 3" xfId="17037" builtinId="40" hidden="1"/>
    <cellStyle name="60% — akcent 3" xfId="17078" builtinId="40" hidden="1"/>
    <cellStyle name="60% — akcent 3" xfId="17117" builtinId="40" hidden="1"/>
    <cellStyle name="60% — akcent 3" xfId="17156" builtinId="40" hidden="1"/>
    <cellStyle name="60% — akcent 3" xfId="17195" builtinId="40" hidden="1"/>
    <cellStyle name="60% — akcent 3" xfId="17235" builtinId="40" hidden="1"/>
    <cellStyle name="60% — akcent 3" xfId="17275" builtinId="40" hidden="1"/>
    <cellStyle name="60% — akcent 3" xfId="17314" builtinId="40" hidden="1"/>
    <cellStyle name="60% — akcent 3" xfId="17354" builtinId="40" hidden="1"/>
    <cellStyle name="60% — akcent 3" xfId="17394" builtinId="40" hidden="1"/>
    <cellStyle name="60% — akcent 3" xfId="17434" builtinId="40" hidden="1"/>
    <cellStyle name="60% — akcent 3" xfId="17473" builtinId="40" hidden="1"/>
    <cellStyle name="60% — akcent 3" xfId="17512" builtinId="40" hidden="1"/>
    <cellStyle name="60% — akcent 3" xfId="17532" builtinId="40" hidden="1"/>
    <cellStyle name="60% — akcent 3" xfId="17545" builtinId="40" hidden="1"/>
    <cellStyle name="60% — akcent 3" xfId="17586" builtinId="40" hidden="1"/>
    <cellStyle name="60% — akcent 3" xfId="17625" builtinId="40" hidden="1"/>
    <cellStyle name="60% — akcent 3" xfId="17664" builtinId="40" hidden="1"/>
    <cellStyle name="60% — akcent 3" xfId="17703" builtinId="40" hidden="1"/>
    <cellStyle name="60% — akcent 3" xfId="17743" builtinId="40" hidden="1"/>
    <cellStyle name="60% — akcent 3" xfId="17782" builtinId="40" hidden="1"/>
    <cellStyle name="60% — akcent 3" xfId="17823" builtinId="40" hidden="1"/>
    <cellStyle name="60% — akcent 3" xfId="17862" builtinId="40" hidden="1"/>
    <cellStyle name="60% — akcent 3" xfId="17901" builtinId="40" hidden="1"/>
    <cellStyle name="60% — akcent 3" xfId="17940" builtinId="40" hidden="1"/>
    <cellStyle name="60% — akcent 3" xfId="17980" builtinId="40" hidden="1"/>
    <cellStyle name="60% — akcent 3" xfId="18020" builtinId="40" hidden="1"/>
    <cellStyle name="60% — akcent 3" xfId="18059" builtinId="40" hidden="1"/>
    <cellStyle name="60% — akcent 3" xfId="18099" builtinId="40" hidden="1"/>
    <cellStyle name="60% — akcent 3" xfId="18138" builtinId="40" hidden="1"/>
    <cellStyle name="60% — akcent 3" xfId="18178" builtinId="40" hidden="1"/>
    <cellStyle name="60% — akcent 3" xfId="18217" builtinId="40" hidden="1"/>
    <cellStyle name="60% — akcent 3" xfId="18256" builtinId="40" hidden="1"/>
    <cellStyle name="60% — akcent 3" xfId="18271" builtinId="40" hidden="1"/>
    <cellStyle name="60% — akcent 3" xfId="17529" builtinId="40" hidden="1"/>
    <cellStyle name="60% — akcent 3" xfId="18302" builtinId="40" hidden="1"/>
    <cellStyle name="60% — akcent 3" xfId="18341" builtinId="40" hidden="1"/>
    <cellStyle name="60% — akcent 3" xfId="18380" builtinId="40" hidden="1"/>
    <cellStyle name="60% — akcent 3" xfId="18419" builtinId="40" hidden="1"/>
    <cellStyle name="60% — akcent 3" xfId="18459" builtinId="40" hidden="1"/>
    <cellStyle name="60% — akcent 3" xfId="18498" builtinId="40" hidden="1"/>
    <cellStyle name="60% — akcent 3" xfId="18539" builtinId="40" hidden="1"/>
    <cellStyle name="60% — akcent 3" xfId="18578" builtinId="40" hidden="1"/>
    <cellStyle name="60% — akcent 3" xfId="18617" builtinId="40" hidden="1"/>
    <cellStyle name="60% — akcent 3" xfId="18656" builtinId="40" hidden="1"/>
    <cellStyle name="60% — akcent 3" xfId="18696" builtinId="40" hidden="1"/>
    <cellStyle name="60% — akcent 3" xfId="18736" builtinId="40" hidden="1"/>
    <cellStyle name="60% — akcent 3" xfId="18775" builtinId="40" hidden="1"/>
    <cellStyle name="60% — akcent 3" xfId="18815" builtinId="40" hidden="1"/>
    <cellStyle name="60% — akcent 3" xfId="18854" builtinId="40" hidden="1"/>
    <cellStyle name="60% — akcent 3" xfId="18894" builtinId="40" hidden="1"/>
    <cellStyle name="60% — akcent 3" xfId="18933" builtinId="40" hidden="1"/>
    <cellStyle name="60% — akcent 3" xfId="18972" builtinId="40" hidden="1"/>
    <cellStyle name="60% — akcent 3" xfId="3262" builtinId="40" hidden="1"/>
    <cellStyle name="60% — akcent 3" xfId="19094" builtinId="40" hidden="1"/>
    <cellStyle name="60% — akcent 3" xfId="19135" builtinId="40" hidden="1"/>
    <cellStyle name="60% — akcent 3" xfId="19174" builtinId="40" hidden="1"/>
    <cellStyle name="60% — akcent 3" xfId="19213" builtinId="40" hidden="1"/>
    <cellStyle name="60% — akcent 3" xfId="19252" builtinId="40" hidden="1"/>
    <cellStyle name="60% — akcent 3" xfId="19292" builtinId="40" hidden="1"/>
    <cellStyle name="60% — akcent 3" xfId="19331" builtinId="40" hidden="1"/>
    <cellStyle name="60% — akcent 3" xfId="19372" builtinId="40" hidden="1"/>
    <cellStyle name="60% — akcent 3" xfId="19411" builtinId="40" hidden="1"/>
    <cellStyle name="60% — akcent 3" xfId="19450" builtinId="40" hidden="1"/>
    <cellStyle name="60% — akcent 3" xfId="19489" builtinId="40" hidden="1"/>
    <cellStyle name="60% — akcent 3" xfId="19529" builtinId="40" hidden="1"/>
    <cellStyle name="60% — akcent 3" xfId="19569" builtinId="40" hidden="1"/>
    <cellStyle name="60% — akcent 3" xfId="19608" builtinId="40" hidden="1"/>
    <cellStyle name="60% — akcent 3" xfId="19648" builtinId="40" hidden="1"/>
    <cellStyle name="60% — akcent 3" xfId="19687" builtinId="40" hidden="1"/>
    <cellStyle name="60% — akcent 3" xfId="19727" builtinId="40" hidden="1"/>
    <cellStyle name="60% — akcent 3" xfId="19766" builtinId="40" hidden="1"/>
    <cellStyle name="60% — akcent 3" xfId="19805" builtinId="40" hidden="1"/>
    <cellStyle name="60% — akcent 3" xfId="19856" builtinId="40" hidden="1"/>
    <cellStyle name="60% — akcent 3" xfId="20015" builtinId="40" hidden="1"/>
    <cellStyle name="60% — akcent 3" xfId="20056" builtinId="40" hidden="1"/>
    <cellStyle name="60% — akcent 3" xfId="20095" builtinId="40" hidden="1"/>
    <cellStyle name="60% — akcent 3" xfId="20134" builtinId="40" hidden="1"/>
    <cellStyle name="60% — akcent 3" xfId="20173" builtinId="40" hidden="1"/>
    <cellStyle name="60% — akcent 3" xfId="20213" builtinId="40" hidden="1"/>
    <cellStyle name="60% — akcent 3" xfId="20252" builtinId="40" hidden="1"/>
    <cellStyle name="60% — akcent 3" xfId="20293" builtinId="40" hidden="1"/>
    <cellStyle name="60% — akcent 3" xfId="20332" builtinId="40" hidden="1"/>
    <cellStyle name="60% — akcent 3" xfId="20371" builtinId="40" hidden="1"/>
    <cellStyle name="60% — akcent 3" xfId="20410" builtinId="40" hidden="1"/>
    <cellStyle name="60% — akcent 3" xfId="20450" builtinId="40" hidden="1"/>
    <cellStyle name="60% — akcent 3" xfId="20490" builtinId="40" hidden="1"/>
    <cellStyle name="60% — akcent 3" xfId="20529" builtinId="40" hidden="1"/>
    <cellStyle name="60% — akcent 3" xfId="20569" builtinId="40" hidden="1"/>
    <cellStyle name="60% — akcent 3" xfId="20609" builtinId="40" hidden="1"/>
    <cellStyle name="60% — akcent 3" xfId="20649" builtinId="40" hidden="1"/>
    <cellStyle name="60% — akcent 3" xfId="20688" builtinId="40" hidden="1"/>
    <cellStyle name="60% — akcent 3" xfId="20727" builtinId="40" hidden="1"/>
    <cellStyle name="60% — akcent 3" xfId="20747" builtinId="40" hidden="1"/>
    <cellStyle name="60% — akcent 3" xfId="20760" builtinId="40" hidden="1"/>
    <cellStyle name="60% — akcent 3" xfId="20801" builtinId="40" hidden="1"/>
    <cellStyle name="60% — akcent 3" xfId="20840" builtinId="40" hidden="1"/>
    <cellStyle name="60% — akcent 3" xfId="20879" builtinId="40" hidden="1"/>
    <cellStyle name="60% — akcent 3" xfId="20918" builtinId="40" hidden="1"/>
    <cellStyle name="60% — akcent 3" xfId="20958" builtinId="40" hidden="1"/>
    <cellStyle name="60% — akcent 3" xfId="20997" builtinId="40" hidden="1"/>
    <cellStyle name="60% — akcent 3" xfId="21038" builtinId="40" hidden="1"/>
    <cellStyle name="60% — akcent 3" xfId="21077" builtinId="40" hidden="1"/>
    <cellStyle name="60% — akcent 3" xfId="21116" builtinId="40" hidden="1"/>
    <cellStyle name="60% — akcent 3" xfId="21155" builtinId="40" hidden="1"/>
    <cellStyle name="60% — akcent 3" xfId="21195" builtinId="40" hidden="1"/>
    <cellStyle name="60% — akcent 3" xfId="21235" builtinId="40" hidden="1"/>
    <cellStyle name="60% — akcent 3" xfId="21274" builtinId="40" hidden="1"/>
    <cellStyle name="60% — akcent 3" xfId="21314" builtinId="40" hidden="1"/>
    <cellStyle name="60% — akcent 3" xfId="21353" builtinId="40" hidden="1"/>
    <cellStyle name="60% — akcent 3" xfId="21393" builtinId="40" hidden="1"/>
    <cellStyle name="60% — akcent 3" xfId="21432" builtinId="40" hidden="1"/>
    <cellStyle name="60% — akcent 3" xfId="21471" builtinId="40" hidden="1"/>
    <cellStyle name="60% — akcent 3" xfId="21486" builtinId="40" hidden="1"/>
    <cellStyle name="60% — akcent 3" xfId="20744" builtinId="40" hidden="1"/>
    <cellStyle name="60% — akcent 3" xfId="21517" builtinId="40" hidden="1"/>
    <cellStyle name="60% — akcent 3" xfId="21556" builtinId="40" hidden="1"/>
    <cellStyle name="60% — akcent 3" xfId="21595" builtinId="40" hidden="1"/>
    <cellStyle name="60% — akcent 3" xfId="21634" builtinId="40" hidden="1"/>
    <cellStyle name="60% — akcent 3" xfId="21674" builtinId="40" hidden="1"/>
    <cellStyle name="60% — akcent 3" xfId="21713" builtinId="40" hidden="1"/>
    <cellStyle name="60% — akcent 3" xfId="21754" builtinId="40" hidden="1"/>
    <cellStyle name="60% — akcent 3" xfId="21793" builtinId="40" hidden="1"/>
    <cellStyle name="60% — akcent 3" xfId="21832" builtinId="40" hidden="1"/>
    <cellStyle name="60% — akcent 3" xfId="21871" builtinId="40" hidden="1"/>
    <cellStyle name="60% — akcent 3" xfId="21911" builtinId="40" hidden="1"/>
    <cellStyle name="60% — akcent 3" xfId="21951" builtinId="40" hidden="1"/>
    <cellStyle name="60% — akcent 3" xfId="21990" builtinId="40" hidden="1"/>
    <cellStyle name="60% — akcent 3" xfId="22030" builtinId="40" hidden="1"/>
    <cellStyle name="60% — akcent 3" xfId="22069" builtinId="40" hidden="1"/>
    <cellStyle name="60% — akcent 3" xfId="22109" builtinId="40" hidden="1"/>
    <cellStyle name="60% — akcent 3" xfId="22148" builtinId="40" hidden="1"/>
    <cellStyle name="60% — akcent 3" xfId="22187" builtinId="40" hidden="1"/>
    <cellStyle name="60% — akcent 3" xfId="22226" builtinId="40" hidden="1"/>
    <cellStyle name="60% — akcent 3" xfId="22266" builtinId="40" hidden="1"/>
    <cellStyle name="60% — akcent 3" xfId="22307" builtinId="40" hidden="1"/>
    <cellStyle name="60% — akcent 3" xfId="22346" builtinId="40" hidden="1"/>
    <cellStyle name="60% — akcent 3" xfId="22385" builtinId="40" hidden="1"/>
    <cellStyle name="60% — akcent 3" xfId="22424" builtinId="40" hidden="1"/>
    <cellStyle name="60% — akcent 3" xfId="22464" builtinId="40" hidden="1"/>
    <cellStyle name="60% — akcent 3" xfId="22503" builtinId="40" hidden="1"/>
    <cellStyle name="60% — akcent 3" xfId="22544" builtinId="40" hidden="1"/>
    <cellStyle name="60% — akcent 3" xfId="22583" builtinId="40" hidden="1"/>
    <cellStyle name="60% — akcent 3" xfId="22622" builtinId="40" hidden="1"/>
    <cellStyle name="60% — akcent 3" xfId="22661" builtinId="40" hidden="1"/>
    <cellStyle name="60% — akcent 3" xfId="22701" builtinId="40" hidden="1"/>
    <cellStyle name="60% — akcent 3" xfId="22741" builtinId="40" hidden="1"/>
    <cellStyle name="60% — akcent 3" xfId="22780" builtinId="40" hidden="1"/>
    <cellStyle name="60% — akcent 3" xfId="22820" builtinId="40" hidden="1"/>
    <cellStyle name="60% — akcent 3" xfId="22859" builtinId="40" hidden="1"/>
    <cellStyle name="60% — akcent 3" xfId="22899" builtinId="40" hidden="1"/>
    <cellStyle name="60% — akcent 3" xfId="22938" builtinId="40" hidden="1"/>
    <cellStyle name="60% — akcent 3" xfId="22977" builtinId="40" hidden="1"/>
    <cellStyle name="60% — akcent 3" xfId="23016" builtinId="40" hidden="1"/>
    <cellStyle name="60% — akcent 3" xfId="23175" builtinId="40" hidden="1"/>
    <cellStyle name="60% — akcent 3" xfId="23216" builtinId="40" hidden="1"/>
    <cellStyle name="60% — akcent 3" xfId="23255" builtinId="40" hidden="1"/>
    <cellStyle name="60% — akcent 3" xfId="23294" builtinId="40" hidden="1"/>
    <cellStyle name="60% — akcent 3" xfId="23333" builtinId="40" hidden="1"/>
    <cellStyle name="60% — akcent 3" xfId="23373" builtinId="40" hidden="1"/>
    <cellStyle name="60% — akcent 3" xfId="23412" builtinId="40" hidden="1"/>
    <cellStyle name="60% — akcent 3" xfId="23453" builtinId="40" hidden="1"/>
    <cellStyle name="60% — akcent 3" xfId="23492" builtinId="40" hidden="1"/>
    <cellStyle name="60% — akcent 3" xfId="23531" builtinId="40" hidden="1"/>
    <cellStyle name="60% — akcent 3" xfId="23570" builtinId="40" hidden="1"/>
    <cellStyle name="60% — akcent 3" xfId="23610" builtinId="40" hidden="1"/>
    <cellStyle name="60% — akcent 3" xfId="23650" builtinId="40" hidden="1"/>
    <cellStyle name="60% — akcent 3" xfId="23689" builtinId="40" hidden="1"/>
    <cellStyle name="60% — akcent 3" xfId="23729" builtinId="40" hidden="1"/>
    <cellStyle name="60% — akcent 3" xfId="23769" builtinId="40" hidden="1"/>
    <cellStyle name="60% — akcent 3" xfId="23809" builtinId="40" hidden="1"/>
    <cellStyle name="60% — akcent 3" xfId="23848" builtinId="40" hidden="1"/>
    <cellStyle name="60% — akcent 3" xfId="23887" builtinId="40" hidden="1"/>
    <cellStyle name="60% — akcent 3" xfId="23907" builtinId="40" hidden="1"/>
    <cellStyle name="60% — akcent 3" xfId="23920" builtinId="40" hidden="1"/>
    <cellStyle name="60% — akcent 3" xfId="23961" builtinId="40" hidden="1"/>
    <cellStyle name="60% — akcent 3" xfId="24000" builtinId="40" hidden="1"/>
    <cellStyle name="60% — akcent 3" xfId="24039" builtinId="40" hidden="1"/>
    <cellStyle name="60% — akcent 3" xfId="24078" builtinId="40" hidden="1"/>
    <cellStyle name="60% — akcent 3" xfId="24118" builtinId="40" hidden="1"/>
    <cellStyle name="60% — akcent 3" xfId="24157" builtinId="40" hidden="1"/>
    <cellStyle name="60% — akcent 3" xfId="24198" builtinId="40" hidden="1"/>
    <cellStyle name="60% — akcent 3" xfId="24237" builtinId="40" hidden="1"/>
    <cellStyle name="60% — akcent 3" xfId="24276" builtinId="40" hidden="1"/>
    <cellStyle name="60% — akcent 3" xfId="24315" builtinId="40" hidden="1"/>
    <cellStyle name="60% — akcent 3" xfId="24355" builtinId="40" hidden="1"/>
    <cellStyle name="60% — akcent 3" xfId="24395" builtinId="40" hidden="1"/>
    <cellStyle name="60% — akcent 3" xfId="24434" builtinId="40" hidden="1"/>
    <cellStyle name="60% — akcent 3" xfId="24474" builtinId="40" hidden="1"/>
    <cellStyle name="60% — akcent 3" xfId="24513" builtinId="40" hidden="1"/>
    <cellStyle name="60% — akcent 3" xfId="24553" builtinId="40" hidden="1"/>
    <cellStyle name="60% — akcent 3" xfId="24592" builtinId="40" hidden="1"/>
    <cellStyle name="60% — akcent 3" xfId="24631" builtinId="40" hidden="1"/>
    <cellStyle name="60% — akcent 3" xfId="24646" builtinId="40" hidden="1"/>
    <cellStyle name="60% — akcent 3" xfId="23904" builtinId="40" hidden="1"/>
    <cellStyle name="60% — akcent 3" xfId="24677" builtinId="40" hidden="1"/>
    <cellStyle name="60% — akcent 3" xfId="24716" builtinId="40" hidden="1"/>
    <cellStyle name="60% — akcent 3" xfId="24755" builtinId="40" hidden="1"/>
    <cellStyle name="60% — akcent 3" xfId="24794" builtinId="40" hidden="1"/>
    <cellStyle name="60% — akcent 3" xfId="24834" builtinId="40" hidden="1"/>
    <cellStyle name="60% — akcent 3" xfId="24873" builtinId="40" hidden="1"/>
    <cellStyle name="60% — akcent 3" xfId="24914" builtinId="40" hidden="1"/>
    <cellStyle name="60% — akcent 3" xfId="24953" builtinId="40" hidden="1"/>
    <cellStyle name="60% — akcent 3" xfId="24992" builtinId="40" hidden="1"/>
    <cellStyle name="60% — akcent 3" xfId="25031" builtinId="40" hidden="1"/>
    <cellStyle name="60% — akcent 3" xfId="25071" builtinId="40" hidden="1"/>
    <cellStyle name="60% — akcent 3" xfId="25111" builtinId="40" hidden="1"/>
    <cellStyle name="60% — akcent 3" xfId="25150" builtinId="40" hidden="1"/>
    <cellStyle name="60% — akcent 3" xfId="25190" builtinId="40" hidden="1"/>
    <cellStyle name="60% — akcent 3" xfId="25229" builtinId="40" hidden="1"/>
    <cellStyle name="60% — akcent 3" xfId="25269" builtinId="40" hidden="1"/>
    <cellStyle name="60% — akcent 3" xfId="25308" builtinId="40" hidden="1"/>
    <cellStyle name="60% — akcent 3" xfId="25347" builtinId="40" hidden="1"/>
    <cellStyle name="60% — akcent 3" xfId="19826" builtinId="40" hidden="1"/>
    <cellStyle name="60% — akcent 3" xfId="19012" builtinId="40" hidden="1"/>
    <cellStyle name="60% — akcent 3" xfId="25374" builtinId="40" hidden="1"/>
    <cellStyle name="60% — akcent 3" xfId="25413" builtinId="40" hidden="1"/>
    <cellStyle name="60% — akcent 3" xfId="25452" builtinId="40" hidden="1"/>
    <cellStyle name="60% — akcent 3" xfId="25491" builtinId="40" hidden="1"/>
    <cellStyle name="60% — akcent 3" xfId="25531" builtinId="40" hidden="1"/>
    <cellStyle name="60% — akcent 3" xfId="25570" builtinId="40" hidden="1"/>
    <cellStyle name="60% — akcent 3" xfId="25611" builtinId="40" hidden="1"/>
    <cellStyle name="60% — akcent 3" xfId="25650" builtinId="40" hidden="1"/>
    <cellStyle name="60% — akcent 3" xfId="25689" builtinId="40" hidden="1"/>
    <cellStyle name="60% — akcent 3" xfId="25728" builtinId="40" hidden="1"/>
    <cellStyle name="60% — akcent 3" xfId="25768" builtinId="40" hidden="1"/>
    <cellStyle name="60% — akcent 3" xfId="25808" builtinId="40" hidden="1"/>
    <cellStyle name="60% — akcent 3" xfId="25847" builtinId="40" hidden="1"/>
    <cellStyle name="60% — akcent 3" xfId="25887" builtinId="40" hidden="1"/>
    <cellStyle name="60% — akcent 3" xfId="25926" builtinId="40" hidden="1"/>
    <cellStyle name="60% — akcent 3" xfId="25966" builtinId="40" hidden="1"/>
    <cellStyle name="60% — akcent 3" xfId="26005" builtinId="40" hidden="1"/>
    <cellStyle name="60% — akcent 3" xfId="26044" builtinId="40" hidden="1"/>
    <cellStyle name="60% — akcent 3" xfId="26083" builtinId="40" hidden="1"/>
    <cellStyle name="60% — akcent 3" xfId="26242" builtinId="40" hidden="1"/>
    <cellStyle name="60% — akcent 3" xfId="26283" builtinId="40" hidden="1"/>
    <cellStyle name="60% — akcent 3" xfId="26322" builtinId="40" hidden="1"/>
    <cellStyle name="60% — akcent 3" xfId="26361" builtinId="40" hidden="1"/>
    <cellStyle name="60% — akcent 3" xfId="26400" builtinId="40" hidden="1"/>
    <cellStyle name="60% — akcent 3" xfId="26440" builtinId="40" hidden="1"/>
    <cellStyle name="60% — akcent 3" xfId="26479" builtinId="40" hidden="1"/>
    <cellStyle name="60% — akcent 3" xfId="26520" builtinId="40" hidden="1"/>
    <cellStyle name="60% — akcent 3" xfId="26559" builtinId="40" hidden="1"/>
    <cellStyle name="60% — akcent 3" xfId="26598" builtinId="40" hidden="1"/>
    <cellStyle name="60% — akcent 3" xfId="26637" builtinId="40" hidden="1"/>
    <cellStyle name="60% — akcent 3" xfId="26677" builtinId="40" hidden="1"/>
    <cellStyle name="60% — akcent 3" xfId="26717" builtinId="40" hidden="1"/>
    <cellStyle name="60% — akcent 3" xfId="26756" builtinId="40" hidden="1"/>
    <cellStyle name="60% — akcent 3" xfId="26796" builtinId="40" hidden="1"/>
    <cellStyle name="60% — akcent 3" xfId="26836" builtinId="40" hidden="1"/>
    <cellStyle name="60% — akcent 3" xfId="26876" builtinId="40" hidden="1"/>
    <cellStyle name="60% — akcent 3" xfId="26915" builtinId="40" hidden="1"/>
    <cellStyle name="60% — akcent 3" xfId="26954" builtinId="40" hidden="1"/>
    <cellStyle name="60% — akcent 3" xfId="26974" builtinId="40" hidden="1"/>
    <cellStyle name="60% — akcent 3" xfId="26987" builtinId="40" hidden="1"/>
    <cellStyle name="60% — akcent 3" xfId="27028" builtinId="40" hidden="1"/>
    <cellStyle name="60% — akcent 3" xfId="27067" builtinId="40" hidden="1"/>
    <cellStyle name="60% — akcent 3" xfId="27106" builtinId="40" hidden="1"/>
    <cellStyle name="60% — akcent 3" xfId="27145" builtinId="40" hidden="1"/>
    <cellStyle name="60% — akcent 3" xfId="27185" builtinId="40" hidden="1"/>
    <cellStyle name="60% — akcent 3" xfId="27224" builtinId="40" hidden="1"/>
    <cellStyle name="60% — akcent 3" xfId="27265" builtinId="40" hidden="1"/>
    <cellStyle name="60% — akcent 3" xfId="27304" builtinId="40" hidden="1"/>
    <cellStyle name="60% — akcent 3" xfId="27343" builtinId="40" hidden="1"/>
    <cellStyle name="60% — akcent 3" xfId="27382" builtinId="40" hidden="1"/>
    <cellStyle name="60% — akcent 3" xfId="27422" builtinId="40" hidden="1"/>
    <cellStyle name="60% — akcent 3" xfId="27462" builtinId="40" hidden="1"/>
    <cellStyle name="60% — akcent 3" xfId="27501" builtinId="40" hidden="1"/>
    <cellStyle name="60% — akcent 3" xfId="27541" builtinId="40" hidden="1"/>
    <cellStyle name="60% — akcent 3" xfId="27580" builtinId="40" hidden="1"/>
    <cellStyle name="60% — akcent 3" xfId="27620" builtinId="40" hidden="1"/>
    <cellStyle name="60% — akcent 3" xfId="27659" builtinId="40" hidden="1"/>
    <cellStyle name="60% — akcent 3" xfId="27698" builtinId="40" hidden="1"/>
    <cellStyle name="60% — akcent 3" xfId="27713" builtinId="40" hidden="1"/>
    <cellStyle name="60% — akcent 3" xfId="26971" builtinId="40" hidden="1"/>
    <cellStyle name="60% — akcent 3" xfId="27744" builtinId="40" hidden="1"/>
    <cellStyle name="60% — akcent 3" xfId="27783" builtinId="40" hidden="1"/>
    <cellStyle name="60% — akcent 3" xfId="27822" builtinId="40" hidden="1"/>
    <cellStyle name="60% — akcent 3" xfId="27861" builtinId="40" hidden="1"/>
    <cellStyle name="60% — akcent 3" xfId="27901" builtinId="40" hidden="1"/>
    <cellStyle name="60% — akcent 3" xfId="27940" builtinId="40" hidden="1"/>
    <cellStyle name="60% — akcent 3" xfId="27981" builtinId="40" hidden="1"/>
    <cellStyle name="60% — akcent 3" xfId="28020" builtinId="40" hidden="1"/>
    <cellStyle name="60% — akcent 3" xfId="28059" builtinId="40" hidden="1"/>
    <cellStyle name="60% — akcent 3" xfId="28098" builtinId="40" hidden="1"/>
    <cellStyle name="60% — akcent 3" xfId="28138" builtinId="40" hidden="1"/>
    <cellStyle name="60% — akcent 3" xfId="28178" builtinId="40" hidden="1"/>
    <cellStyle name="60% — akcent 3" xfId="28217" builtinId="40" hidden="1"/>
    <cellStyle name="60% — akcent 3" xfId="28257" builtinId="40" hidden="1"/>
    <cellStyle name="60% — akcent 3" xfId="28296" builtinId="40" hidden="1"/>
    <cellStyle name="60% — akcent 3" xfId="28336" builtinId="40" hidden="1"/>
    <cellStyle name="60% — akcent 3" xfId="28375" builtinId="40" hidden="1"/>
    <cellStyle name="60% — akcent 3" xfId="28414" builtinId="40" hidden="1"/>
    <cellStyle name="60% — akcent 3" xfId="28453" builtinId="40" hidden="1"/>
    <cellStyle name="60% — akcent 3" xfId="28577" builtinId="40" hidden="1"/>
    <cellStyle name="60% — akcent 3" xfId="28620" builtinId="40" hidden="1"/>
    <cellStyle name="60% — akcent 3" xfId="28659" builtinId="40" hidden="1"/>
    <cellStyle name="60% — akcent 3" xfId="28698" builtinId="40" hidden="1"/>
    <cellStyle name="60% — akcent 3" xfId="28737" builtinId="40" hidden="1"/>
    <cellStyle name="60% — akcent 3" xfId="28777" builtinId="40" hidden="1"/>
    <cellStyle name="60% — akcent 3" xfId="28816" builtinId="40" hidden="1"/>
    <cellStyle name="60% — akcent 3" xfId="28857" builtinId="40" hidden="1"/>
    <cellStyle name="60% — akcent 3" xfId="28896" builtinId="40" hidden="1"/>
    <cellStyle name="60% — akcent 3" xfId="28935" builtinId="40" hidden="1"/>
    <cellStyle name="60% — akcent 3" xfId="28974" builtinId="40" hidden="1"/>
    <cellStyle name="60% — akcent 3" xfId="29016" builtinId="40" hidden="1"/>
    <cellStyle name="60% — akcent 3" xfId="29056" builtinId="40" hidden="1"/>
    <cellStyle name="60% — akcent 3" xfId="29095" builtinId="40" hidden="1"/>
    <cellStyle name="60% — akcent 3" xfId="29135" builtinId="40" hidden="1"/>
    <cellStyle name="60% — akcent 3" xfId="29175" builtinId="40" hidden="1"/>
    <cellStyle name="60% — akcent 3" xfId="29215" builtinId="40" hidden="1"/>
    <cellStyle name="60% — akcent 3" xfId="29254" builtinId="40" hidden="1"/>
    <cellStyle name="60% — akcent 3" xfId="29293" builtinId="40" hidden="1"/>
    <cellStyle name="60% — akcent 3" xfId="29343" builtinId="40" hidden="1"/>
    <cellStyle name="60% — akcent 3" xfId="29502" builtinId="40" hidden="1"/>
    <cellStyle name="60% — akcent 3" xfId="29545" builtinId="40" hidden="1"/>
    <cellStyle name="60% — akcent 3" xfId="29584" builtinId="40" hidden="1"/>
    <cellStyle name="60% — akcent 3" xfId="29623" builtinId="40" hidden="1"/>
    <cellStyle name="60% — akcent 3" xfId="29662" builtinId="40" hidden="1"/>
    <cellStyle name="60% — akcent 3" xfId="29702" builtinId="40" hidden="1"/>
    <cellStyle name="60% — akcent 3" xfId="29741" builtinId="40" hidden="1"/>
    <cellStyle name="60% — akcent 3" xfId="29782" builtinId="40" hidden="1"/>
    <cellStyle name="60% — akcent 3" xfId="29821" builtinId="40" hidden="1"/>
    <cellStyle name="60% — akcent 3" xfId="29860" builtinId="40" hidden="1"/>
    <cellStyle name="60% — akcent 3" xfId="29899" builtinId="40" hidden="1"/>
    <cellStyle name="60% — akcent 3" xfId="29941" builtinId="40" hidden="1"/>
    <cellStyle name="60% — akcent 3" xfId="29981" builtinId="40" hidden="1"/>
    <cellStyle name="60% — akcent 3" xfId="30020" builtinId="40" hidden="1"/>
    <cellStyle name="60% — akcent 3" xfId="30060" builtinId="40" hidden="1"/>
    <cellStyle name="60% — akcent 3" xfId="30100" builtinId="40" hidden="1"/>
    <cellStyle name="60% — akcent 3" xfId="30140" builtinId="40" hidden="1"/>
    <cellStyle name="60% — akcent 3" xfId="30179" builtinId="40" hidden="1"/>
    <cellStyle name="60% — akcent 3" xfId="30218" builtinId="40" hidden="1"/>
    <cellStyle name="60% — akcent 3" xfId="30238" builtinId="40" hidden="1"/>
    <cellStyle name="60% — akcent 3" xfId="30251" builtinId="40" hidden="1"/>
    <cellStyle name="60% — akcent 3" xfId="30292" builtinId="40" hidden="1"/>
    <cellStyle name="60% — akcent 3" xfId="30331" builtinId="40" hidden="1"/>
    <cellStyle name="60% — akcent 3" xfId="30370" builtinId="40" hidden="1"/>
    <cellStyle name="60% — akcent 3" xfId="30409" builtinId="40" hidden="1"/>
    <cellStyle name="60% — akcent 3" xfId="30449" builtinId="40" hidden="1"/>
    <cellStyle name="60% — akcent 3" xfId="30488" builtinId="40" hidden="1"/>
    <cellStyle name="60% — akcent 3" xfId="30529" builtinId="40" hidden="1"/>
    <cellStyle name="60% — akcent 3" xfId="30568" builtinId="40" hidden="1"/>
    <cellStyle name="60% — akcent 3" xfId="30607" builtinId="40" hidden="1"/>
    <cellStyle name="60% — akcent 3" xfId="30646" builtinId="40" hidden="1"/>
    <cellStyle name="60% — akcent 3" xfId="30686" builtinId="40" hidden="1"/>
    <cellStyle name="60% — akcent 3" xfId="30726" builtinId="40" hidden="1"/>
    <cellStyle name="60% — akcent 3" xfId="30765" builtinId="40" hidden="1"/>
    <cellStyle name="60% — akcent 3" xfId="30805" builtinId="40" hidden="1"/>
    <cellStyle name="60% — akcent 3" xfId="30844" builtinId="40" hidden="1"/>
    <cellStyle name="60% — akcent 3" xfId="30884" builtinId="40" hidden="1"/>
    <cellStyle name="60% — akcent 3" xfId="30923" builtinId="40" hidden="1"/>
    <cellStyle name="60% — akcent 3" xfId="30962" builtinId="40" hidden="1"/>
    <cellStyle name="60% — akcent 3" xfId="30977" builtinId="40" hidden="1"/>
    <cellStyle name="60% — akcent 3" xfId="30235" builtinId="40" hidden="1"/>
    <cellStyle name="60% — akcent 3" xfId="31008" builtinId="40" hidden="1"/>
    <cellStyle name="60% — akcent 3" xfId="31047" builtinId="40" hidden="1"/>
    <cellStyle name="60% — akcent 3" xfId="31086" builtinId="40" hidden="1"/>
    <cellStyle name="60% — akcent 3" xfId="31125" builtinId="40" hidden="1"/>
    <cellStyle name="60% — akcent 3" xfId="31165" builtinId="40" hidden="1"/>
    <cellStyle name="60% — akcent 3" xfId="31204" builtinId="40" hidden="1"/>
    <cellStyle name="60% — akcent 3" xfId="31245" builtinId="40" hidden="1"/>
    <cellStyle name="60% — akcent 3" xfId="31284" builtinId="40" hidden="1"/>
    <cellStyle name="60% — akcent 3" xfId="31323" builtinId="40" hidden="1"/>
    <cellStyle name="60% — akcent 3" xfId="31362" builtinId="40" hidden="1"/>
    <cellStyle name="60% — akcent 3" xfId="31402" builtinId="40" hidden="1"/>
    <cellStyle name="60% — akcent 3" xfId="31442" builtinId="40" hidden="1"/>
    <cellStyle name="60% — akcent 3" xfId="31481" builtinId="40" hidden="1"/>
    <cellStyle name="60% — akcent 3" xfId="31521" builtinId="40" hidden="1"/>
    <cellStyle name="60% — akcent 3" xfId="31560" builtinId="40" hidden="1"/>
    <cellStyle name="60% — akcent 3" xfId="31600" builtinId="40" hidden="1"/>
    <cellStyle name="60% — akcent 3" xfId="31639" builtinId="40" hidden="1"/>
    <cellStyle name="60% — akcent 3" xfId="31678" builtinId="40" hidden="1"/>
    <cellStyle name="60% — akcent 3" xfId="29314" builtinId="40" hidden="1"/>
    <cellStyle name="60% — akcent 3" xfId="31691" builtinId="40" hidden="1"/>
    <cellStyle name="60% — akcent 3" xfId="31732" builtinId="40" hidden="1"/>
    <cellStyle name="60% — akcent 3" xfId="31771" builtinId="40" hidden="1"/>
    <cellStyle name="60% — akcent 3" xfId="31810" builtinId="40" hidden="1"/>
    <cellStyle name="60% — akcent 3" xfId="31849" builtinId="40" hidden="1"/>
    <cellStyle name="60% — akcent 3" xfId="31889" builtinId="40" hidden="1"/>
    <cellStyle name="60% — akcent 3" xfId="31928" builtinId="40" hidden="1"/>
    <cellStyle name="60% — akcent 3" xfId="31969" builtinId="40" hidden="1"/>
    <cellStyle name="60% — akcent 3" xfId="32008" builtinId="40" hidden="1"/>
    <cellStyle name="60% — akcent 3" xfId="32047" builtinId="40" hidden="1"/>
    <cellStyle name="60% — akcent 3" xfId="32086" builtinId="40" hidden="1"/>
    <cellStyle name="60% — akcent 3" xfId="32126" builtinId="40" hidden="1"/>
    <cellStyle name="60% — akcent 3" xfId="32166" builtinId="40" hidden="1"/>
    <cellStyle name="60% — akcent 3" xfId="32205" builtinId="40" hidden="1"/>
    <cellStyle name="60% — akcent 3" xfId="32245" builtinId="40" hidden="1"/>
    <cellStyle name="60% — akcent 3" xfId="32284" builtinId="40" hidden="1"/>
    <cellStyle name="60% — akcent 3" xfId="32324" builtinId="40" hidden="1"/>
    <cellStyle name="60% — akcent 3" xfId="32363" builtinId="40" hidden="1"/>
    <cellStyle name="60% — akcent 3" xfId="32402" builtinId="40" hidden="1"/>
    <cellStyle name="60% — akcent 3" xfId="32441" builtinId="40" hidden="1"/>
    <cellStyle name="60% — akcent 3" xfId="32600" builtinId="40" hidden="1"/>
    <cellStyle name="60% — akcent 3" xfId="32641" builtinId="40" hidden="1"/>
    <cellStyle name="60% — akcent 3" xfId="32680" builtinId="40" hidden="1"/>
    <cellStyle name="60% — akcent 3" xfId="32719" builtinId="40" hidden="1"/>
    <cellStyle name="60% — akcent 3" xfId="32758" builtinId="40" hidden="1"/>
    <cellStyle name="60% — akcent 3" xfId="32798" builtinId="40" hidden="1"/>
    <cellStyle name="60% — akcent 3" xfId="32837" builtinId="40" hidden="1"/>
    <cellStyle name="60% — akcent 3" xfId="32878" builtinId="40" hidden="1"/>
    <cellStyle name="60% — akcent 3" xfId="32917" builtinId="40" hidden="1"/>
    <cellStyle name="60% — akcent 3" xfId="32956" builtinId="40" hidden="1"/>
    <cellStyle name="60% — akcent 3" xfId="32995" builtinId="40" hidden="1"/>
    <cellStyle name="60% — akcent 3" xfId="33035" builtinId="40" hidden="1"/>
    <cellStyle name="60% — akcent 3" xfId="33075" builtinId="40" hidden="1"/>
    <cellStyle name="60% — akcent 3" xfId="33114" builtinId="40" hidden="1"/>
    <cellStyle name="60% — akcent 3" xfId="33154" builtinId="40" hidden="1"/>
    <cellStyle name="60% — akcent 3" xfId="33194" builtinId="40" hidden="1"/>
    <cellStyle name="60% — akcent 3" xfId="33234" builtinId="40" hidden="1"/>
    <cellStyle name="60% — akcent 3" xfId="33273" builtinId="40" hidden="1"/>
    <cellStyle name="60% — akcent 3" xfId="33312" builtinId="40" hidden="1"/>
    <cellStyle name="60% — akcent 3" xfId="33332" builtinId="40" hidden="1"/>
    <cellStyle name="60% — akcent 3" xfId="33345" builtinId="40" hidden="1"/>
    <cellStyle name="60% — akcent 3" xfId="33386" builtinId="40" hidden="1"/>
    <cellStyle name="60% — akcent 3" xfId="33425" builtinId="40" hidden="1"/>
    <cellStyle name="60% — akcent 3" xfId="33464" builtinId="40" hidden="1"/>
    <cellStyle name="60% — akcent 3" xfId="33503" builtinId="40" hidden="1"/>
    <cellStyle name="60% — akcent 3" xfId="33543" builtinId="40" hidden="1"/>
    <cellStyle name="60% — akcent 3" xfId="33582" builtinId="40" hidden="1"/>
    <cellStyle name="60% — akcent 3" xfId="33623" builtinId="40" hidden="1"/>
    <cellStyle name="60% — akcent 3" xfId="33662" builtinId="40" hidden="1"/>
    <cellStyle name="60% — akcent 3" xfId="33701" builtinId="40" hidden="1"/>
    <cellStyle name="60% — akcent 3" xfId="33740" builtinId="40" hidden="1"/>
    <cellStyle name="60% — akcent 3" xfId="33780" builtinId="40" hidden="1"/>
    <cellStyle name="60% — akcent 3" xfId="33820" builtinId="40" hidden="1"/>
    <cellStyle name="60% — akcent 3" xfId="33859" builtinId="40" hidden="1"/>
    <cellStyle name="60% — akcent 3" xfId="33899" builtinId="40" hidden="1"/>
    <cellStyle name="60% — akcent 3" xfId="33938" builtinId="40" hidden="1"/>
    <cellStyle name="60% — akcent 3" xfId="33978" builtinId="40" hidden="1"/>
    <cellStyle name="60% — akcent 3" xfId="34017" builtinId="40" hidden="1"/>
    <cellStyle name="60% — akcent 3" xfId="34056" builtinId="40" hidden="1"/>
    <cellStyle name="60% — akcent 3" xfId="34071" builtinId="40" hidden="1"/>
    <cellStyle name="60% — akcent 3" xfId="33329" builtinId="40" hidden="1"/>
    <cellStyle name="60% — akcent 3" xfId="34102" builtinId="40" hidden="1"/>
    <cellStyle name="60% — akcent 3" xfId="34141" builtinId="40" hidden="1"/>
    <cellStyle name="60% — akcent 3" xfId="34180" builtinId="40" hidden="1"/>
    <cellStyle name="60% — akcent 3" xfId="34219" builtinId="40" hidden="1"/>
    <cellStyle name="60% — akcent 3" xfId="34259" builtinId="40" hidden="1"/>
    <cellStyle name="60% — akcent 3" xfId="34298" builtinId="40" hidden="1"/>
    <cellStyle name="60% — akcent 3" xfId="34339" builtinId="40" hidden="1"/>
    <cellStyle name="60% — akcent 3" xfId="34378" builtinId="40" hidden="1"/>
    <cellStyle name="60% — akcent 3" xfId="34417" builtinId="40" hidden="1"/>
    <cellStyle name="60% — akcent 3" xfId="34456" builtinId="40" hidden="1"/>
    <cellStyle name="60% — akcent 3" xfId="34496" builtinId="40" hidden="1"/>
    <cellStyle name="60% — akcent 3" xfId="34536" builtinId="40" hidden="1"/>
    <cellStyle name="60% — akcent 3" xfId="34575" builtinId="40" hidden="1"/>
    <cellStyle name="60% — akcent 3" xfId="34615" builtinId="40" hidden="1"/>
    <cellStyle name="60% — akcent 3" xfId="34654" builtinId="40" hidden="1"/>
    <cellStyle name="60% — akcent 3" xfId="34694" builtinId="40" hidden="1"/>
    <cellStyle name="60% — akcent 3" xfId="34733" builtinId="40" hidden="1"/>
    <cellStyle name="60% — akcent 3" xfId="34772" builtinId="40" hidden="1"/>
    <cellStyle name="60% — akcent 3" xfId="28494" builtinId="40" hidden="1"/>
    <cellStyle name="60% — akcent 3" xfId="34813" builtinId="40" hidden="1"/>
    <cellStyle name="60% — akcent 3" xfId="34854" builtinId="40" hidden="1"/>
    <cellStyle name="60% — akcent 3" xfId="34893" builtinId="40" hidden="1"/>
    <cellStyle name="60% — akcent 3" xfId="34932" builtinId="40" hidden="1"/>
    <cellStyle name="60% — akcent 3" xfId="34971" builtinId="40" hidden="1"/>
    <cellStyle name="60% — akcent 3" xfId="35011" builtinId="40" hidden="1"/>
    <cellStyle name="60% — akcent 3" xfId="35050" builtinId="40" hidden="1"/>
    <cellStyle name="60% — akcent 3" xfId="35091" builtinId="40" hidden="1"/>
    <cellStyle name="60% — akcent 3" xfId="35130" builtinId="40" hidden="1"/>
    <cellStyle name="60% — akcent 3" xfId="35169" builtinId="40" hidden="1"/>
    <cellStyle name="60% — akcent 3" xfId="35208" builtinId="40" hidden="1"/>
    <cellStyle name="60% — akcent 3" xfId="35248" builtinId="40" hidden="1"/>
    <cellStyle name="60% — akcent 3" xfId="35288" builtinId="40" hidden="1"/>
    <cellStyle name="60% — akcent 3" xfId="35327" builtinId="40" hidden="1"/>
    <cellStyle name="60% — akcent 3" xfId="35367" builtinId="40" hidden="1"/>
    <cellStyle name="60% — akcent 3" xfId="35406" builtinId="40" hidden="1"/>
    <cellStyle name="60% — akcent 3" xfId="35446" builtinId="40" hidden="1"/>
    <cellStyle name="60% — akcent 3" xfId="35485" builtinId="40" hidden="1"/>
    <cellStyle name="60% — akcent 3" xfId="35524" builtinId="40" hidden="1"/>
    <cellStyle name="60% — akcent 3" xfId="35563" builtinId="40" hidden="1"/>
    <cellStyle name="60% — akcent 3" xfId="35722" builtinId="40" hidden="1"/>
    <cellStyle name="60% — akcent 3" xfId="35763" builtinId="40" hidden="1"/>
    <cellStyle name="60% — akcent 3" xfId="35802" builtinId="40" hidden="1"/>
    <cellStyle name="60% — akcent 3" xfId="35841" builtinId="40" hidden="1"/>
    <cellStyle name="60% — akcent 3" xfId="35880" builtinId="40" hidden="1"/>
    <cellStyle name="60% — akcent 3" xfId="35920" builtinId="40" hidden="1"/>
    <cellStyle name="60% — akcent 3" xfId="35959" builtinId="40" hidden="1"/>
    <cellStyle name="60% — akcent 3" xfId="36000" builtinId="40" hidden="1"/>
    <cellStyle name="60% — akcent 3" xfId="36039" builtinId="40" hidden="1"/>
    <cellStyle name="60% — akcent 3" xfId="36078" builtinId="40" hidden="1"/>
    <cellStyle name="60% — akcent 3" xfId="36117" builtinId="40" hidden="1"/>
    <cellStyle name="60% — akcent 3" xfId="36157" builtinId="40" hidden="1"/>
    <cellStyle name="60% — akcent 3" xfId="36197" builtinId="40" hidden="1"/>
    <cellStyle name="60% — akcent 3" xfId="36236" builtinId="40" hidden="1"/>
    <cellStyle name="60% — akcent 3" xfId="36276" builtinId="40" hidden="1"/>
    <cellStyle name="60% — akcent 3" xfId="36316" builtinId="40" hidden="1"/>
    <cellStyle name="60% — akcent 3" xfId="36356" builtinId="40" hidden="1"/>
    <cellStyle name="60% — akcent 3" xfId="36395" builtinId="40" hidden="1"/>
    <cellStyle name="60% — akcent 3" xfId="36434" builtinId="40" hidden="1"/>
    <cellStyle name="60% — akcent 3" xfId="36454" builtinId="40" hidden="1"/>
    <cellStyle name="60% — akcent 3" xfId="36467" builtinId="40" hidden="1"/>
    <cellStyle name="60% — akcent 3" xfId="36508" builtinId="40" hidden="1"/>
    <cellStyle name="60% — akcent 3" xfId="36547" builtinId="40" hidden="1"/>
    <cellStyle name="60% — akcent 3" xfId="36586" builtinId="40" hidden="1"/>
    <cellStyle name="60% — akcent 3" xfId="36625" builtinId="40" hidden="1"/>
    <cellStyle name="60% — akcent 3" xfId="36665" builtinId="40" hidden="1"/>
    <cellStyle name="60% — akcent 3" xfId="36704" builtinId="40" hidden="1"/>
    <cellStyle name="60% — akcent 3" xfId="36745" builtinId="40" hidden="1"/>
    <cellStyle name="60% — akcent 3" xfId="36784" builtinId="40" hidden="1"/>
    <cellStyle name="60% — akcent 3" xfId="36823" builtinId="40" hidden="1"/>
    <cellStyle name="60% — akcent 3" xfId="36862" builtinId="40" hidden="1"/>
    <cellStyle name="60% — akcent 3" xfId="36902" builtinId="40" hidden="1"/>
    <cellStyle name="60% — akcent 3" xfId="36942" builtinId="40" hidden="1"/>
    <cellStyle name="60% — akcent 3" xfId="36981" builtinId="40" hidden="1"/>
    <cellStyle name="60% — akcent 3" xfId="37021" builtinId="40" hidden="1"/>
    <cellStyle name="60% — akcent 3" xfId="37060" builtinId="40" hidden="1"/>
    <cellStyle name="60% — akcent 3" xfId="37100" builtinId="40" hidden="1"/>
    <cellStyle name="60% — akcent 3" xfId="37139" builtinId="40" hidden="1"/>
    <cellStyle name="60% — akcent 3" xfId="37178" builtinId="40" hidden="1"/>
    <cellStyle name="60% — akcent 3" xfId="37193" builtinId="40" hidden="1"/>
    <cellStyle name="60% — akcent 3" xfId="36451" builtinId="40" hidden="1"/>
    <cellStyle name="60% — akcent 3" xfId="37224" builtinId="40" hidden="1"/>
    <cellStyle name="60% — akcent 3" xfId="37263" builtinId="40" hidden="1"/>
    <cellStyle name="60% — akcent 3" xfId="37302" builtinId="40" hidden="1"/>
    <cellStyle name="60% — akcent 3" xfId="37341" builtinId="40" hidden="1"/>
    <cellStyle name="60% — akcent 3" xfId="37381" builtinId="40" hidden="1"/>
    <cellStyle name="60% — akcent 3" xfId="37420" builtinId="40" hidden="1"/>
    <cellStyle name="60% — akcent 3" xfId="37461" builtinId="40" hidden="1"/>
    <cellStyle name="60% — akcent 3" xfId="37500" builtinId="40" hidden="1"/>
    <cellStyle name="60% — akcent 3" xfId="37539" builtinId="40" hidden="1"/>
    <cellStyle name="60% — akcent 3" xfId="37578" builtinId="40" hidden="1"/>
    <cellStyle name="60% — akcent 3" xfId="37618" builtinId="40" hidden="1"/>
    <cellStyle name="60% — akcent 3" xfId="37658" builtinId="40" hidden="1"/>
    <cellStyle name="60% — akcent 3" xfId="37697" builtinId="40" hidden="1"/>
    <cellStyle name="60% — akcent 3" xfId="37737" builtinId="40" hidden="1"/>
    <cellStyle name="60% — akcent 3" xfId="37776" builtinId="40" hidden="1"/>
    <cellStyle name="60% — akcent 3" xfId="37816" builtinId="40" hidden="1"/>
    <cellStyle name="60% — akcent 3" xfId="37855" builtinId="40" hidden="1"/>
    <cellStyle name="60% — akcent 3" xfId="37894" builtinId="40" hidden="1"/>
    <cellStyle name="60% — akcent 3" xfId="37933" builtinId="40" hidden="1"/>
    <cellStyle name="60% — akcent 3" xfId="37973" builtinId="40" hidden="1"/>
    <cellStyle name="60% — akcent 3" xfId="38014" builtinId="40" hidden="1"/>
    <cellStyle name="60% — akcent 3" xfId="38053" builtinId="40" hidden="1"/>
    <cellStyle name="60% — akcent 3" xfId="38092" builtinId="40" hidden="1"/>
    <cellStyle name="60% — akcent 3" xfId="38131" builtinId="40" hidden="1"/>
    <cellStyle name="60% — akcent 3" xfId="38171" builtinId="40" hidden="1"/>
    <cellStyle name="60% — akcent 3" xfId="38210" builtinId="40" hidden="1"/>
    <cellStyle name="60% — akcent 3" xfId="38251" builtinId="40" hidden="1"/>
    <cellStyle name="60% — akcent 3" xfId="38290" builtinId="40" hidden="1"/>
    <cellStyle name="60% — akcent 3" xfId="38329" builtinId="40" hidden="1"/>
    <cellStyle name="60% — akcent 3" xfId="38368" builtinId="40" hidden="1"/>
    <cellStyle name="60% — akcent 3" xfId="38408" builtinId="40" hidden="1"/>
    <cellStyle name="60% — akcent 3" xfId="38448" builtinId="40" hidden="1"/>
    <cellStyle name="60% — akcent 3" xfId="38487" builtinId="40" hidden="1"/>
    <cellStyle name="60% — akcent 3" xfId="38527" builtinId="40" hidden="1"/>
    <cellStyle name="60% — akcent 3" xfId="38566" builtinId="40" hidden="1"/>
    <cellStyle name="60% — akcent 3" xfId="38606" builtinId="40" hidden="1"/>
    <cellStyle name="60% — akcent 3" xfId="38645" builtinId="40" hidden="1"/>
    <cellStyle name="60% — akcent 3" xfId="38684" builtinId="40" hidden="1"/>
    <cellStyle name="60% — akcent 3" xfId="38723" builtinId="40" hidden="1"/>
    <cellStyle name="60% — akcent 3" xfId="38882" builtinId="40" hidden="1"/>
    <cellStyle name="60% — akcent 3" xfId="38923" builtinId="40" hidden="1"/>
    <cellStyle name="60% — akcent 3" xfId="38962" builtinId="40" hidden="1"/>
    <cellStyle name="60% — akcent 3" xfId="39001" builtinId="40" hidden="1"/>
    <cellStyle name="60% — akcent 3" xfId="39040" builtinId="40" hidden="1"/>
    <cellStyle name="60% — akcent 3" xfId="39080" builtinId="40" hidden="1"/>
    <cellStyle name="60% — akcent 3" xfId="39119" builtinId="40" hidden="1"/>
    <cellStyle name="60% — akcent 3" xfId="39160" builtinId="40" hidden="1"/>
    <cellStyle name="60% — akcent 3" xfId="39199" builtinId="40" hidden="1"/>
    <cellStyle name="60% — akcent 3" xfId="39238" builtinId="40" hidden="1"/>
    <cellStyle name="60% — akcent 3" xfId="39277" builtinId="40" hidden="1"/>
    <cellStyle name="60% — akcent 3" xfId="39317" builtinId="40" hidden="1"/>
    <cellStyle name="60% — akcent 3" xfId="39357" builtinId="40" hidden="1"/>
    <cellStyle name="60% — akcent 3" xfId="39396" builtinId="40" hidden="1"/>
    <cellStyle name="60% — akcent 3" xfId="39436" builtinId="40" hidden="1"/>
    <cellStyle name="60% — akcent 3" xfId="39476" builtinId="40" hidden="1"/>
    <cellStyle name="60% — akcent 3" xfId="39516" builtinId="40" hidden="1"/>
    <cellStyle name="60% — akcent 3" xfId="39555" builtinId="40" hidden="1"/>
    <cellStyle name="60% — akcent 3" xfId="39594" builtinId="40" hidden="1"/>
    <cellStyle name="60% — akcent 3" xfId="39614" builtinId="40" hidden="1"/>
    <cellStyle name="60% — akcent 3" xfId="39627" builtinId="40" hidden="1"/>
    <cellStyle name="60% — akcent 3" xfId="39668" builtinId="40" hidden="1"/>
    <cellStyle name="60% — akcent 3" xfId="39707" builtinId="40" hidden="1"/>
    <cellStyle name="60% — akcent 3" xfId="39746" builtinId="40" hidden="1"/>
    <cellStyle name="60% — akcent 3" xfId="39785" builtinId="40" hidden="1"/>
    <cellStyle name="60% — akcent 3" xfId="39825" builtinId="40" hidden="1"/>
    <cellStyle name="60% — akcent 3" xfId="39864" builtinId="40" hidden="1"/>
    <cellStyle name="60% — akcent 3" xfId="39905" builtinId="40" hidden="1"/>
    <cellStyle name="60% — akcent 3" xfId="39944" builtinId="40" hidden="1"/>
    <cellStyle name="60% — akcent 3" xfId="39983" builtinId="40" hidden="1"/>
    <cellStyle name="60% — akcent 3" xfId="40022" builtinId="40" hidden="1"/>
    <cellStyle name="60% — akcent 3" xfId="40062" builtinId="40" hidden="1"/>
    <cellStyle name="60% — akcent 3" xfId="40102" builtinId="40" hidden="1"/>
    <cellStyle name="60% — akcent 3" xfId="40141" builtinId="40" hidden="1"/>
    <cellStyle name="60% — akcent 3" xfId="40181" builtinId="40" hidden="1"/>
    <cellStyle name="60% — akcent 3" xfId="40220" builtinId="40" hidden="1"/>
    <cellStyle name="60% — akcent 3" xfId="40260" builtinId="40" hidden="1"/>
    <cellStyle name="60% — akcent 3" xfId="40299" builtinId="40" hidden="1"/>
    <cellStyle name="60% — akcent 3" xfId="40338" builtinId="40" hidden="1"/>
    <cellStyle name="60% — akcent 3" xfId="40353" builtinId="40" hidden="1"/>
    <cellStyle name="60% — akcent 3" xfId="39611" builtinId="40" hidden="1"/>
    <cellStyle name="60% — akcent 3" xfId="40384" builtinId="40" hidden="1"/>
    <cellStyle name="60% — akcent 3" xfId="40423" builtinId="40" hidden="1"/>
    <cellStyle name="60% — akcent 3" xfId="40462" builtinId="40" hidden="1"/>
    <cellStyle name="60% — akcent 3" xfId="40501" builtinId="40" hidden="1"/>
    <cellStyle name="60% — akcent 3" xfId="40541" builtinId="40" hidden="1"/>
    <cellStyle name="60% — akcent 3" xfId="40580" builtinId="40" hidden="1"/>
    <cellStyle name="60% — akcent 3" xfId="40621" builtinId="40" hidden="1"/>
    <cellStyle name="60% — akcent 3" xfId="40660" builtinId="40" hidden="1"/>
    <cellStyle name="60% — akcent 3" xfId="40699" builtinId="40" hidden="1"/>
    <cellStyle name="60% — akcent 3" xfId="40738" builtinId="40" hidden="1"/>
    <cellStyle name="60% — akcent 3" xfId="40778" builtinId="40" hidden="1"/>
    <cellStyle name="60% — akcent 3" xfId="40818" builtinId="40" hidden="1"/>
    <cellStyle name="60% — akcent 3" xfId="40857" builtinId="40" hidden="1"/>
    <cellStyle name="60% — akcent 3" xfId="40897" builtinId="40" hidden="1"/>
    <cellStyle name="60% — akcent 3" xfId="40936" builtinId="40" hidden="1"/>
    <cellStyle name="60% — akcent 3" xfId="40976" builtinId="40" hidden="1"/>
    <cellStyle name="60% — akcent 3" xfId="41015" builtinId="40" hidden="1"/>
    <cellStyle name="60% — akcent 3" xfId="41054" builtinId="40" hidden="1"/>
    <cellStyle name="60% — akcent 3" xfId="41114" builtinId="40" hidden="1"/>
    <cellStyle name="60% — akcent 3" xfId="41172" builtinId="40" hidden="1"/>
    <cellStyle name="60% — akcent 3" xfId="41213" builtinId="40" hidden="1"/>
    <cellStyle name="60% — akcent 3" xfId="41252" builtinId="40" hidden="1"/>
    <cellStyle name="60% — akcent 3" xfId="41291" builtinId="40" hidden="1"/>
    <cellStyle name="60% — akcent 3" xfId="41330" builtinId="40" hidden="1"/>
    <cellStyle name="60% — akcent 3" xfId="41370" builtinId="40" hidden="1"/>
    <cellStyle name="60% — akcent 3" xfId="41409" builtinId="40" hidden="1"/>
    <cellStyle name="60% — akcent 3" xfId="41450" builtinId="40" hidden="1"/>
    <cellStyle name="60% — akcent 3" xfId="41489" builtinId="40" hidden="1"/>
    <cellStyle name="60% — akcent 3" xfId="41528" builtinId="40" hidden="1"/>
    <cellStyle name="60% — akcent 3" xfId="41567" builtinId="40" hidden="1"/>
    <cellStyle name="60% — akcent 3" xfId="41607" builtinId="40" hidden="1"/>
    <cellStyle name="60% — akcent 3" xfId="41647" builtinId="40" hidden="1"/>
    <cellStyle name="60% — akcent 3" xfId="41686" builtinId="40" hidden="1"/>
    <cellStyle name="60% — akcent 3" xfId="41726" builtinId="40" hidden="1"/>
    <cellStyle name="60% — akcent 3" xfId="41765" builtinId="40" hidden="1"/>
    <cellStyle name="60% — akcent 3" xfId="41805" builtinId="40" hidden="1"/>
    <cellStyle name="60% — akcent 3" xfId="41844" builtinId="40" hidden="1"/>
    <cellStyle name="60% — akcent 3" xfId="41883" builtinId="40" hidden="1"/>
    <cellStyle name="60% — akcent 3" xfId="41132" builtinId="40" hidden="1"/>
    <cellStyle name="60% — akcent 3" xfId="41923" builtinId="40" hidden="1"/>
    <cellStyle name="60% — akcent 3" xfId="41964" builtinId="40" hidden="1"/>
    <cellStyle name="60% — akcent 3" xfId="42003" builtinId="40" hidden="1"/>
    <cellStyle name="60% — akcent 3" xfId="42042" builtinId="40" hidden="1"/>
    <cellStyle name="60% — akcent 3" xfId="42081" builtinId="40" hidden="1"/>
    <cellStyle name="60% — akcent 3" xfId="42121" builtinId="40" hidden="1"/>
    <cellStyle name="60% — akcent 3" xfId="42160" builtinId="40" hidden="1"/>
    <cellStyle name="60% — akcent 3" xfId="42201" builtinId="40" hidden="1"/>
    <cellStyle name="60% — akcent 3" xfId="42240" builtinId="40" hidden="1"/>
    <cellStyle name="60% — akcent 3" xfId="42279" builtinId="40" hidden="1"/>
    <cellStyle name="60% — akcent 3" xfId="42318" builtinId="40" hidden="1"/>
    <cellStyle name="60% — akcent 3" xfId="42358" builtinId="40" hidden="1"/>
    <cellStyle name="60% — akcent 3" xfId="42398" builtinId="40" hidden="1"/>
    <cellStyle name="60% — akcent 3" xfId="42437" builtinId="40" hidden="1"/>
    <cellStyle name="60% — akcent 3" xfId="42477" builtinId="40" hidden="1"/>
    <cellStyle name="60% — akcent 3" xfId="42516" builtinId="40" hidden="1"/>
    <cellStyle name="60% — akcent 3" xfId="42556" builtinId="40" hidden="1"/>
    <cellStyle name="60% — akcent 3" xfId="42595" builtinId="40" hidden="1"/>
    <cellStyle name="60% — akcent 3" xfId="42634" builtinId="40" hidden="1"/>
    <cellStyle name="60% — akcent 3" xfId="42698" builtinId="40" hidden="1"/>
    <cellStyle name="60% — akcent 3" xfId="42752" builtinId="40" hidden="1"/>
    <cellStyle name="60% — akcent 3" xfId="42793" builtinId="40" hidden="1"/>
    <cellStyle name="60% — akcent 3" xfId="42832" builtinId="40" hidden="1"/>
    <cellStyle name="60% — akcent 3" xfId="42871" builtinId="40" hidden="1"/>
    <cellStyle name="60% — akcent 3" xfId="42910" builtinId="40" hidden="1"/>
    <cellStyle name="60% — akcent 3" xfId="42950" builtinId="40" hidden="1"/>
    <cellStyle name="60% — akcent 3" xfId="42989" builtinId="40" hidden="1"/>
    <cellStyle name="60% — akcent 3" xfId="43030" builtinId="40" hidden="1"/>
    <cellStyle name="60% — akcent 3" xfId="43069" builtinId="40" hidden="1"/>
    <cellStyle name="60% — akcent 3" xfId="43108" builtinId="40" hidden="1"/>
    <cellStyle name="60% — akcent 3" xfId="43147" builtinId="40" hidden="1"/>
    <cellStyle name="60% — akcent 3" xfId="43187" builtinId="40" hidden="1"/>
    <cellStyle name="60% — akcent 3" xfId="43227" builtinId="40" hidden="1"/>
    <cellStyle name="60% — akcent 3" xfId="43266" builtinId="40" hidden="1"/>
    <cellStyle name="60% — akcent 3" xfId="43306" builtinId="40" hidden="1"/>
    <cellStyle name="60% — akcent 3" xfId="43345" builtinId="40" hidden="1"/>
    <cellStyle name="60% — akcent 3" xfId="43385" builtinId="40" hidden="1"/>
    <cellStyle name="60% — akcent 3" xfId="43424" builtinId="40" hidden="1"/>
    <cellStyle name="60% — akcent 3" xfId="43463" builtinId="40" hidden="1"/>
    <cellStyle name="60% — akcent 3" xfId="42717" builtinId="40" hidden="1"/>
    <cellStyle name="60% — akcent 3" xfId="43503" builtinId="40" hidden="1"/>
    <cellStyle name="60% — akcent 3" xfId="43544" builtinId="40" hidden="1"/>
    <cellStyle name="60% — akcent 3" xfId="43583" builtinId="40" hidden="1"/>
    <cellStyle name="60% — akcent 3" xfId="43622" builtinId="40" hidden="1"/>
    <cellStyle name="60% — akcent 3" xfId="43661" builtinId="40" hidden="1"/>
    <cellStyle name="60% — akcent 3" xfId="43701" builtinId="40" hidden="1"/>
    <cellStyle name="60% — akcent 3" xfId="43740" builtinId="40" hidden="1"/>
    <cellStyle name="60% — akcent 3" xfId="43781" builtinId="40" hidden="1"/>
    <cellStyle name="60% — akcent 3" xfId="43820" builtinId="40" hidden="1"/>
    <cellStyle name="60% — akcent 3" xfId="43859" builtinId="40" hidden="1"/>
    <cellStyle name="60% — akcent 3" xfId="43898" builtinId="40" hidden="1"/>
    <cellStyle name="60% — akcent 3" xfId="43938" builtinId="40" hidden="1"/>
    <cellStyle name="60% — akcent 3" xfId="43978" builtinId="40" hidden="1"/>
    <cellStyle name="60% — akcent 3" xfId="44017" builtinId="40" hidden="1"/>
    <cellStyle name="60% — akcent 3" xfId="44057" builtinId="40" hidden="1"/>
    <cellStyle name="60% — akcent 3" xfId="44096" builtinId="40" hidden="1"/>
    <cellStyle name="60% — akcent 3" xfId="44136" builtinId="40" hidden="1"/>
    <cellStyle name="60% — akcent 3" xfId="44175" builtinId="40" hidden="1"/>
    <cellStyle name="60% — akcent 3" xfId="44214" builtinId="40" hidden="1"/>
    <cellStyle name="60% — akcent 3" xfId="44278" builtinId="40" hidden="1"/>
    <cellStyle name="60% — akcent 3" xfId="44332" builtinId="40" hidden="1"/>
    <cellStyle name="60% — akcent 3" xfId="44373" builtinId="40" hidden="1"/>
    <cellStyle name="60% — akcent 3" xfId="44412" builtinId="40" hidden="1"/>
    <cellStyle name="60% — akcent 3" xfId="44451" builtinId="40" hidden="1"/>
    <cellStyle name="60% — akcent 3" xfId="44490" builtinId="40" hidden="1"/>
    <cellStyle name="60% — akcent 3" xfId="44530" builtinId="40" hidden="1"/>
    <cellStyle name="60% — akcent 3" xfId="44569" builtinId="40" hidden="1"/>
    <cellStyle name="60% — akcent 3" xfId="44610" builtinId="40" hidden="1"/>
    <cellStyle name="60% — akcent 3" xfId="44649" builtinId="40" hidden="1"/>
    <cellStyle name="60% — akcent 3" xfId="44688" builtinId="40" hidden="1"/>
    <cellStyle name="60% — akcent 3" xfId="44727" builtinId="40" hidden="1"/>
    <cellStyle name="60% — akcent 3" xfId="44767" builtinId="40" hidden="1"/>
    <cellStyle name="60% — akcent 3" xfId="44807" builtinId="40" hidden="1"/>
    <cellStyle name="60% — akcent 3" xfId="44846" builtinId="40" hidden="1"/>
    <cellStyle name="60% — akcent 3" xfId="44886" builtinId="40" hidden="1"/>
    <cellStyle name="60% — akcent 3" xfId="44925" builtinId="40" hidden="1"/>
    <cellStyle name="60% — akcent 3" xfId="44965" builtinId="40" hidden="1"/>
    <cellStyle name="60% — akcent 3" xfId="45004" builtinId="40" hidden="1"/>
    <cellStyle name="60% — akcent 3" xfId="45043" builtinId="40" hidden="1"/>
    <cellStyle name="60% — akcent 3" xfId="44297" builtinId="40" hidden="1"/>
    <cellStyle name="60% — akcent 3" xfId="45083" builtinId="40" hidden="1"/>
    <cellStyle name="60% — akcent 3" xfId="45124" builtinId="40" hidden="1"/>
    <cellStyle name="60% — akcent 3" xfId="45163" builtinId="40" hidden="1"/>
    <cellStyle name="60% — akcent 3" xfId="45202" builtinId="40" hidden="1"/>
    <cellStyle name="60% — akcent 3" xfId="45241" builtinId="40" hidden="1"/>
    <cellStyle name="60% — akcent 3" xfId="45281" builtinId="40" hidden="1"/>
    <cellStyle name="60% — akcent 3" xfId="45320" builtinId="40" hidden="1"/>
    <cellStyle name="60% — akcent 3" xfId="45361" builtinId="40" hidden="1"/>
    <cellStyle name="60% — akcent 3" xfId="45400" builtinId="40" hidden="1"/>
    <cellStyle name="60% — akcent 3" xfId="45439" builtinId="40" hidden="1"/>
    <cellStyle name="60% — akcent 3" xfId="45478" builtinId="40" hidden="1"/>
    <cellStyle name="60% — akcent 3" xfId="45518" builtinId="40" hidden="1"/>
    <cellStyle name="60% — akcent 3" xfId="45558" builtinId="40" hidden="1"/>
    <cellStyle name="60% — akcent 3" xfId="45597" builtinId="40" hidden="1"/>
    <cellStyle name="60% — akcent 3" xfId="45637" builtinId="40" hidden="1"/>
    <cellStyle name="60% — akcent 3" xfId="45676" builtinId="40" hidden="1"/>
    <cellStyle name="60% — akcent 3" xfId="45716" builtinId="40" hidden="1"/>
    <cellStyle name="60% — akcent 3" xfId="45755" builtinId="40" hidden="1"/>
    <cellStyle name="60% — akcent 3" xfId="45794" builtinId="40" hidden="1"/>
    <cellStyle name="60% — akcent 4" xfId="98" builtinId="44" hidden="1"/>
    <cellStyle name="60% — akcent 4" xfId="137" builtinId="44" hidden="1"/>
    <cellStyle name="60% — akcent 4" xfId="176" builtinId="44" hidden="1"/>
    <cellStyle name="60% — akcent 4" xfId="215" builtinId="44" hidden="1"/>
    <cellStyle name="60% — akcent 4" xfId="255" builtinId="44" hidden="1"/>
    <cellStyle name="60% — akcent 4" xfId="294" builtinId="44" hidden="1"/>
    <cellStyle name="60% — akcent 4" xfId="335" builtinId="44" hidden="1"/>
    <cellStyle name="60% — akcent 4" xfId="374" builtinId="44" hidden="1"/>
    <cellStyle name="60% — akcent 4" xfId="413" builtinId="44" hidden="1"/>
    <cellStyle name="60% — akcent 4" xfId="452" builtinId="44" hidden="1"/>
    <cellStyle name="60% — akcent 4" xfId="492" builtinId="44" hidden="1"/>
    <cellStyle name="60% — akcent 4" xfId="532" builtinId="44" hidden="1"/>
    <cellStyle name="60% — akcent 4" xfId="571" builtinId="44" hidden="1"/>
    <cellStyle name="60% — akcent 4" xfId="611" builtinId="44" hidden="1"/>
    <cellStyle name="60% — akcent 4" xfId="650" builtinId="44" hidden="1"/>
    <cellStyle name="60% — akcent 4" xfId="690" builtinId="44" hidden="1"/>
    <cellStyle name="60% — akcent 4" xfId="729" builtinId="44" hidden="1"/>
    <cellStyle name="60% — akcent 4" xfId="768" builtinId="44" hidden="1"/>
    <cellStyle name="60% — akcent 4" xfId="807" builtinId="44" hidden="1"/>
    <cellStyle name="60% — akcent 4" xfId="966" builtinId="44" hidden="1"/>
    <cellStyle name="60% — akcent 4" xfId="1007" builtinId="44" hidden="1"/>
    <cellStyle name="60% — akcent 4" xfId="1046" builtinId="44" hidden="1"/>
    <cellStyle name="60% — akcent 4" xfId="1085" builtinId="44" hidden="1"/>
    <cellStyle name="60% — akcent 4" xfId="1124" builtinId="44" hidden="1"/>
    <cellStyle name="60% — akcent 4" xfId="1164" builtinId="44" hidden="1"/>
    <cellStyle name="60% — akcent 4" xfId="1203" builtinId="44" hidden="1"/>
    <cellStyle name="60% — akcent 4" xfId="1244" builtinId="44" hidden="1"/>
    <cellStyle name="60% — akcent 4" xfId="1283" builtinId="44" hidden="1"/>
    <cellStyle name="60% — akcent 4" xfId="1322" builtinId="44" hidden="1"/>
    <cellStyle name="60% — akcent 4" xfId="1361" builtinId="44" hidden="1"/>
    <cellStyle name="60% — akcent 4" xfId="1401" builtinId="44" hidden="1"/>
    <cellStyle name="60% — akcent 4" xfId="1441" builtinId="44" hidden="1"/>
    <cellStyle name="60% — akcent 4" xfId="1480" builtinId="44" hidden="1"/>
    <cellStyle name="60% — akcent 4" xfId="1520" builtinId="44" hidden="1"/>
    <cellStyle name="60% — akcent 4" xfId="1560" builtinId="44" hidden="1"/>
    <cellStyle name="60% — akcent 4" xfId="1600" builtinId="44" hidden="1"/>
    <cellStyle name="60% — akcent 4" xfId="1639" builtinId="44" hidden="1"/>
    <cellStyle name="60% — akcent 4" xfId="1678" builtinId="44" hidden="1"/>
    <cellStyle name="60% — akcent 4" xfId="909" builtinId="44" hidden="1"/>
    <cellStyle name="60% — akcent 4" xfId="1711" builtinId="44" hidden="1"/>
    <cellStyle name="60% — akcent 4" xfId="1752" builtinId="44" hidden="1"/>
    <cellStyle name="60% — akcent 4" xfId="1791" builtinId="44" hidden="1"/>
    <cellStyle name="60% — akcent 4" xfId="1830" builtinId="44" hidden="1"/>
    <cellStyle name="60% — akcent 4" xfId="1869" builtinId="44" hidden="1"/>
    <cellStyle name="60% — akcent 4" xfId="1909" builtinId="44" hidden="1"/>
    <cellStyle name="60% — akcent 4" xfId="1948" builtinId="44" hidden="1"/>
    <cellStyle name="60% — akcent 4" xfId="1989" builtinId="44" hidden="1"/>
    <cellStyle name="60% — akcent 4" xfId="2028" builtinId="44" hidden="1"/>
    <cellStyle name="60% — akcent 4" xfId="2067" builtinId="44" hidden="1"/>
    <cellStyle name="60% — akcent 4" xfId="2106" builtinId="44" hidden="1"/>
    <cellStyle name="60% — akcent 4" xfId="2146" builtinId="44" hidden="1"/>
    <cellStyle name="60% — akcent 4" xfId="2186" builtinId="44" hidden="1"/>
    <cellStyle name="60% — akcent 4" xfId="2225" builtinId="44" hidden="1"/>
    <cellStyle name="60% — akcent 4" xfId="2265" builtinId="44" hidden="1"/>
    <cellStyle name="60% — akcent 4" xfId="2304" builtinId="44" hidden="1"/>
    <cellStyle name="60% — akcent 4" xfId="2344" builtinId="44" hidden="1"/>
    <cellStyle name="60% — akcent 4" xfId="2383" builtinId="44" hidden="1"/>
    <cellStyle name="60% — akcent 4" xfId="2422" builtinId="44" hidden="1"/>
    <cellStyle name="60% — akcent 4" xfId="858" builtinId="44" hidden="1"/>
    <cellStyle name="60% — akcent 4" xfId="893" builtinId="44" hidden="1"/>
    <cellStyle name="60% — akcent 4" xfId="2468" builtinId="44" hidden="1"/>
    <cellStyle name="60% — akcent 4" xfId="2507" builtinId="44" hidden="1"/>
    <cellStyle name="60% — akcent 4" xfId="2546" builtinId="44" hidden="1"/>
    <cellStyle name="60% — akcent 4" xfId="2585" builtinId="44" hidden="1"/>
    <cellStyle name="60% — akcent 4" xfId="2625" builtinId="44" hidden="1"/>
    <cellStyle name="60% — akcent 4" xfId="2664" builtinId="44" hidden="1"/>
    <cellStyle name="60% — akcent 4" xfId="2705" builtinId="44" hidden="1"/>
    <cellStyle name="60% — akcent 4" xfId="2744" builtinId="44" hidden="1"/>
    <cellStyle name="60% — akcent 4" xfId="2783" builtinId="44" hidden="1"/>
    <cellStyle name="60% — akcent 4" xfId="2822" builtinId="44" hidden="1"/>
    <cellStyle name="60% — akcent 4" xfId="2862" builtinId="44" hidden="1"/>
    <cellStyle name="60% — akcent 4" xfId="2902" builtinId="44" hidden="1"/>
    <cellStyle name="60% — akcent 4" xfId="2941" builtinId="44" hidden="1"/>
    <cellStyle name="60% — akcent 4" xfId="2981" builtinId="44" hidden="1"/>
    <cellStyle name="60% — akcent 4" xfId="3020" builtinId="44" hidden="1"/>
    <cellStyle name="60% — akcent 4" xfId="3060" builtinId="44" hidden="1"/>
    <cellStyle name="60% — akcent 4" xfId="3099" builtinId="44" hidden="1"/>
    <cellStyle name="60% — akcent 4" xfId="3138" builtinId="44" hidden="1"/>
    <cellStyle name="60% — akcent 4" xfId="3177" builtinId="44" hidden="1"/>
    <cellStyle name="60% — akcent 4" xfId="3370" builtinId="44" hidden="1"/>
    <cellStyle name="60% — akcent 4" xfId="3415" builtinId="44" hidden="1"/>
    <cellStyle name="60% — akcent 4" xfId="3454" builtinId="44" hidden="1"/>
    <cellStyle name="60% — akcent 4" xfId="3493" builtinId="44" hidden="1"/>
    <cellStyle name="60% — akcent 4" xfId="3532" builtinId="44" hidden="1"/>
    <cellStyle name="60% — akcent 4" xfId="3572" builtinId="44" hidden="1"/>
    <cellStyle name="60% — akcent 4" xfId="3611" builtinId="44" hidden="1"/>
    <cellStyle name="60% — akcent 4" xfId="3652" builtinId="44" hidden="1"/>
    <cellStyle name="60% — akcent 4" xfId="3691" builtinId="44" hidden="1"/>
    <cellStyle name="60% — akcent 4" xfId="3730" builtinId="44" hidden="1"/>
    <cellStyle name="60% — akcent 4" xfId="3769" builtinId="44" hidden="1"/>
    <cellStyle name="60% — akcent 4" xfId="3813" builtinId="44" hidden="1"/>
    <cellStyle name="60% — akcent 4" xfId="3853" builtinId="44" hidden="1"/>
    <cellStyle name="60% — akcent 4" xfId="3892" builtinId="44" hidden="1"/>
    <cellStyle name="60% — akcent 4" xfId="3932" builtinId="44" hidden="1"/>
    <cellStyle name="60% — akcent 4" xfId="3972" builtinId="44" hidden="1"/>
    <cellStyle name="60% — akcent 4" xfId="4012" builtinId="44" hidden="1"/>
    <cellStyle name="60% — akcent 4" xfId="4051" builtinId="44" hidden="1"/>
    <cellStyle name="60% — akcent 4" xfId="4090" builtinId="44" hidden="1"/>
    <cellStyle name="60% — akcent 4" xfId="4147" builtinId="44" hidden="1"/>
    <cellStyle name="60% — akcent 4" xfId="4306" builtinId="44" hidden="1"/>
    <cellStyle name="60% — akcent 4" xfId="4351" builtinId="44" hidden="1"/>
    <cellStyle name="60% — akcent 4" xfId="4390" builtinId="44" hidden="1"/>
    <cellStyle name="60% — akcent 4" xfId="4429" builtinId="44" hidden="1"/>
    <cellStyle name="60% — akcent 4" xfId="4468" builtinId="44" hidden="1"/>
    <cellStyle name="60% — akcent 4" xfId="4508" builtinId="44" hidden="1"/>
    <cellStyle name="60% — akcent 4" xfId="4547" builtinId="44" hidden="1"/>
    <cellStyle name="60% — akcent 4" xfId="4588" builtinId="44" hidden="1"/>
    <cellStyle name="60% — akcent 4" xfId="4627" builtinId="44" hidden="1"/>
    <cellStyle name="60% — akcent 4" xfId="4666" builtinId="44" hidden="1"/>
    <cellStyle name="60% — akcent 4" xfId="4705" builtinId="44" hidden="1"/>
    <cellStyle name="60% — akcent 4" xfId="4749" builtinId="44" hidden="1"/>
    <cellStyle name="60% — akcent 4" xfId="4789" builtinId="44" hidden="1"/>
    <cellStyle name="60% — akcent 4" xfId="4828" builtinId="44" hidden="1"/>
    <cellStyle name="60% — akcent 4" xfId="4868" builtinId="44" hidden="1"/>
    <cellStyle name="60% — akcent 4" xfId="4908" builtinId="44" hidden="1"/>
    <cellStyle name="60% — akcent 4" xfId="4948" builtinId="44" hidden="1"/>
    <cellStyle name="60% — akcent 4" xfId="4987" builtinId="44" hidden="1"/>
    <cellStyle name="60% — akcent 4" xfId="5026" builtinId="44" hidden="1"/>
    <cellStyle name="60% — akcent 4" xfId="4249" builtinId="44" hidden="1"/>
    <cellStyle name="60% — akcent 4" xfId="5059" builtinId="44" hidden="1"/>
    <cellStyle name="60% — akcent 4" xfId="5100" builtinId="44" hidden="1"/>
    <cellStyle name="60% — akcent 4" xfId="5139" builtinId="44" hidden="1"/>
    <cellStyle name="60% — akcent 4" xfId="5178" builtinId="44" hidden="1"/>
    <cellStyle name="60% — akcent 4" xfId="5217" builtinId="44" hidden="1"/>
    <cellStyle name="60% — akcent 4" xfId="5257" builtinId="44" hidden="1"/>
    <cellStyle name="60% — akcent 4" xfId="5296" builtinId="44" hidden="1"/>
    <cellStyle name="60% — akcent 4" xfId="5337" builtinId="44" hidden="1"/>
    <cellStyle name="60% — akcent 4" xfId="5376" builtinId="44" hidden="1"/>
    <cellStyle name="60% — akcent 4" xfId="5415" builtinId="44" hidden="1"/>
    <cellStyle name="60% — akcent 4" xfId="5454" builtinId="44" hidden="1"/>
    <cellStyle name="60% — akcent 4" xfId="5494" builtinId="44" hidden="1"/>
    <cellStyle name="60% — akcent 4" xfId="5534" builtinId="44" hidden="1"/>
    <cellStyle name="60% — akcent 4" xfId="5573" builtinId="44" hidden="1"/>
    <cellStyle name="60% — akcent 4" xfId="5613" builtinId="44" hidden="1"/>
    <cellStyle name="60% — akcent 4" xfId="5652" builtinId="44" hidden="1"/>
    <cellStyle name="60% — akcent 4" xfId="5692" builtinId="44" hidden="1"/>
    <cellStyle name="60% — akcent 4" xfId="5731" builtinId="44" hidden="1"/>
    <cellStyle name="60% — akcent 4" xfId="5770" builtinId="44" hidden="1"/>
    <cellStyle name="60% — akcent 4" xfId="4198" builtinId="44" hidden="1"/>
    <cellStyle name="60% — akcent 4" xfId="4233" builtinId="44" hidden="1"/>
    <cellStyle name="60% — akcent 4" xfId="5816" builtinId="44" hidden="1"/>
    <cellStyle name="60% — akcent 4" xfId="5855" builtinId="44" hidden="1"/>
    <cellStyle name="60% — akcent 4" xfId="5894" builtinId="44" hidden="1"/>
    <cellStyle name="60% — akcent 4" xfId="5933" builtinId="44" hidden="1"/>
    <cellStyle name="60% — akcent 4" xfId="5973" builtinId="44" hidden="1"/>
    <cellStyle name="60% — akcent 4" xfId="6012" builtinId="44" hidden="1"/>
    <cellStyle name="60% — akcent 4" xfId="6053" builtinId="44" hidden="1"/>
    <cellStyle name="60% — akcent 4" xfId="6092" builtinId="44" hidden="1"/>
    <cellStyle name="60% — akcent 4" xfId="6131" builtinId="44" hidden="1"/>
    <cellStyle name="60% — akcent 4" xfId="6170" builtinId="44" hidden="1"/>
    <cellStyle name="60% — akcent 4" xfId="6210" builtinId="44" hidden="1"/>
    <cellStyle name="60% — akcent 4" xfId="6250" builtinId="44" hidden="1"/>
    <cellStyle name="60% — akcent 4" xfId="6289" builtinId="44" hidden="1"/>
    <cellStyle name="60% — akcent 4" xfId="6329" builtinId="44" hidden="1"/>
    <cellStyle name="60% — akcent 4" xfId="6368" builtinId="44" hidden="1"/>
    <cellStyle name="60% — akcent 4" xfId="6408" builtinId="44" hidden="1"/>
    <cellStyle name="60% — akcent 4" xfId="6447" builtinId="44" hidden="1"/>
    <cellStyle name="60% — akcent 4" xfId="6486" builtinId="44" hidden="1"/>
    <cellStyle name="60% — akcent 4" xfId="3313" builtinId="44" hidden="1"/>
    <cellStyle name="60% — akcent 4" xfId="6499" builtinId="44" hidden="1"/>
    <cellStyle name="60% — akcent 4" xfId="6542" builtinId="44" hidden="1"/>
    <cellStyle name="60% — akcent 4" xfId="6581" builtinId="44" hidden="1"/>
    <cellStyle name="60% — akcent 4" xfId="6620" builtinId="44" hidden="1"/>
    <cellStyle name="60% — akcent 4" xfId="6659" builtinId="44" hidden="1"/>
    <cellStyle name="60% — akcent 4" xfId="6699" builtinId="44" hidden="1"/>
    <cellStyle name="60% — akcent 4" xfId="6738" builtinId="44" hidden="1"/>
    <cellStyle name="60% — akcent 4" xfId="6779" builtinId="44" hidden="1"/>
    <cellStyle name="60% — akcent 4" xfId="6818" builtinId="44" hidden="1"/>
    <cellStyle name="60% — akcent 4" xfId="6857" builtinId="44" hidden="1"/>
    <cellStyle name="60% — akcent 4" xfId="6896" builtinId="44" hidden="1"/>
    <cellStyle name="60% — akcent 4" xfId="6938" builtinId="44" hidden="1"/>
    <cellStyle name="60% — akcent 4" xfId="6978" builtinId="44" hidden="1"/>
    <cellStyle name="60% — akcent 4" xfId="7017" builtinId="44" hidden="1"/>
    <cellStyle name="60% — akcent 4" xfId="7057" builtinId="44" hidden="1"/>
    <cellStyle name="60% — akcent 4" xfId="7097" builtinId="44" hidden="1"/>
    <cellStyle name="60% — akcent 4" xfId="7137" builtinId="44" hidden="1"/>
    <cellStyle name="60% — akcent 4" xfId="7176" builtinId="44" hidden="1"/>
    <cellStyle name="60% — akcent 4" xfId="7215" builtinId="44" hidden="1"/>
    <cellStyle name="60% — akcent 4" xfId="7265" builtinId="44" hidden="1"/>
    <cellStyle name="60% — akcent 4" xfId="7424" builtinId="44" hidden="1"/>
    <cellStyle name="60% — akcent 4" xfId="7467" builtinId="44" hidden="1"/>
    <cellStyle name="60% — akcent 4" xfId="7506" builtinId="44" hidden="1"/>
    <cellStyle name="60% — akcent 4" xfId="7545" builtinId="44" hidden="1"/>
    <cellStyle name="60% — akcent 4" xfId="7584" builtinId="44" hidden="1"/>
    <cellStyle name="60% — akcent 4" xfId="7624" builtinId="44" hidden="1"/>
    <cellStyle name="60% — akcent 4" xfId="7663" builtinId="44" hidden="1"/>
    <cellStyle name="60% — akcent 4" xfId="7704" builtinId="44" hidden="1"/>
    <cellStyle name="60% — akcent 4" xfId="7743" builtinId="44" hidden="1"/>
    <cellStyle name="60% — akcent 4" xfId="7782" builtinId="44" hidden="1"/>
    <cellStyle name="60% — akcent 4" xfId="7821" builtinId="44" hidden="1"/>
    <cellStyle name="60% — akcent 4" xfId="7863" builtinId="44" hidden="1"/>
    <cellStyle name="60% — akcent 4" xfId="7903" builtinId="44" hidden="1"/>
    <cellStyle name="60% — akcent 4" xfId="7942" builtinId="44" hidden="1"/>
    <cellStyle name="60% — akcent 4" xfId="7982" builtinId="44" hidden="1"/>
    <cellStyle name="60% — akcent 4" xfId="8022" builtinId="44" hidden="1"/>
    <cellStyle name="60% — akcent 4" xfId="8062" builtinId="44" hidden="1"/>
    <cellStyle name="60% — akcent 4" xfId="8101" builtinId="44" hidden="1"/>
    <cellStyle name="60% — akcent 4" xfId="8140" builtinId="44" hidden="1"/>
    <cellStyle name="60% — akcent 4" xfId="7367" builtinId="44" hidden="1"/>
    <cellStyle name="60% — akcent 4" xfId="8173" builtinId="44" hidden="1"/>
    <cellStyle name="60% — akcent 4" xfId="8214" builtinId="44" hidden="1"/>
    <cellStyle name="60% — akcent 4" xfId="8253" builtinId="44" hidden="1"/>
    <cellStyle name="60% — akcent 4" xfId="8292" builtinId="44" hidden="1"/>
    <cellStyle name="60% — akcent 4" xfId="8331" builtinId="44" hidden="1"/>
    <cellStyle name="60% — akcent 4" xfId="8371" builtinId="44" hidden="1"/>
    <cellStyle name="60% — akcent 4" xfId="8410" builtinId="44" hidden="1"/>
    <cellStyle name="60% — akcent 4" xfId="8451" builtinId="44" hidden="1"/>
    <cellStyle name="60% — akcent 4" xfId="8490" builtinId="44" hidden="1"/>
    <cellStyle name="60% — akcent 4" xfId="8529" builtinId="44" hidden="1"/>
    <cellStyle name="60% — akcent 4" xfId="8568" builtinId="44" hidden="1"/>
    <cellStyle name="60% — akcent 4" xfId="8608" builtinId="44" hidden="1"/>
    <cellStyle name="60% — akcent 4" xfId="8648" builtinId="44" hidden="1"/>
    <cellStyle name="60% — akcent 4" xfId="8687" builtinId="44" hidden="1"/>
    <cellStyle name="60% — akcent 4" xfId="8727" builtinId="44" hidden="1"/>
    <cellStyle name="60% — akcent 4" xfId="8766" builtinId="44" hidden="1"/>
    <cellStyle name="60% — akcent 4" xfId="8806" builtinId="44" hidden="1"/>
    <cellStyle name="60% — akcent 4" xfId="8845" builtinId="44" hidden="1"/>
    <cellStyle name="60% — akcent 4" xfId="8884" builtinId="44" hidden="1"/>
    <cellStyle name="60% — akcent 4" xfId="7316" builtinId="44" hidden="1"/>
    <cellStyle name="60% — akcent 4" xfId="7351" builtinId="44" hidden="1"/>
    <cellStyle name="60% — akcent 4" xfId="8930" builtinId="44" hidden="1"/>
    <cellStyle name="60% — akcent 4" xfId="8969" builtinId="44" hidden="1"/>
    <cellStyle name="60% — akcent 4" xfId="9008" builtinId="44" hidden="1"/>
    <cellStyle name="60% — akcent 4" xfId="9047" builtinId="44" hidden="1"/>
    <cellStyle name="60% — akcent 4" xfId="9087" builtinId="44" hidden="1"/>
    <cellStyle name="60% — akcent 4" xfId="9126" builtinId="44" hidden="1"/>
    <cellStyle name="60% — akcent 4" xfId="9167" builtinId="44" hidden="1"/>
    <cellStyle name="60% — akcent 4" xfId="9206" builtinId="44" hidden="1"/>
    <cellStyle name="60% — akcent 4" xfId="9245" builtinId="44" hidden="1"/>
    <cellStyle name="60% — akcent 4" xfId="9284" builtinId="44" hidden="1"/>
    <cellStyle name="60% — akcent 4" xfId="9324" builtinId="44" hidden="1"/>
    <cellStyle name="60% — akcent 4" xfId="9364" builtinId="44" hidden="1"/>
    <cellStyle name="60% — akcent 4" xfId="9403" builtinId="44" hidden="1"/>
    <cellStyle name="60% — akcent 4" xfId="9443" builtinId="44" hidden="1"/>
    <cellStyle name="60% — akcent 4" xfId="9482" builtinId="44" hidden="1"/>
    <cellStyle name="60% — akcent 4" xfId="9522" builtinId="44" hidden="1"/>
    <cellStyle name="60% — akcent 4" xfId="9561" builtinId="44" hidden="1"/>
    <cellStyle name="60% — akcent 4" xfId="9600" builtinId="44" hidden="1"/>
    <cellStyle name="60% — akcent 4" xfId="3291" builtinId="44" hidden="1"/>
    <cellStyle name="60% — akcent 4" xfId="9641" builtinId="44" hidden="1"/>
    <cellStyle name="60% — akcent 4" xfId="9682" builtinId="44" hidden="1"/>
    <cellStyle name="60% — akcent 4" xfId="9721" builtinId="44" hidden="1"/>
    <cellStyle name="60% — akcent 4" xfId="9760" builtinId="44" hidden="1"/>
    <cellStyle name="60% — akcent 4" xfId="9799" builtinId="44" hidden="1"/>
    <cellStyle name="60% — akcent 4" xfId="9839" builtinId="44" hidden="1"/>
    <cellStyle name="60% — akcent 4" xfId="9878" builtinId="44" hidden="1"/>
    <cellStyle name="60% — akcent 4" xfId="9919" builtinId="44" hidden="1"/>
    <cellStyle name="60% — akcent 4" xfId="9958" builtinId="44" hidden="1"/>
    <cellStyle name="60% — akcent 4" xfId="9997" builtinId="44" hidden="1"/>
    <cellStyle name="60% — akcent 4" xfId="10036" builtinId="44" hidden="1"/>
    <cellStyle name="60% — akcent 4" xfId="10076" builtinId="44" hidden="1"/>
    <cellStyle name="60% — akcent 4" xfId="10116" builtinId="44" hidden="1"/>
    <cellStyle name="60% — akcent 4" xfId="10155" builtinId="44" hidden="1"/>
    <cellStyle name="60% — akcent 4" xfId="10195" builtinId="44" hidden="1"/>
    <cellStyle name="60% — akcent 4" xfId="10234" builtinId="44" hidden="1"/>
    <cellStyle name="60% — akcent 4" xfId="10274" builtinId="44" hidden="1"/>
    <cellStyle name="60% — akcent 4" xfId="10313" builtinId="44" hidden="1"/>
    <cellStyle name="60% — akcent 4" xfId="10352" builtinId="44" hidden="1"/>
    <cellStyle name="60% — akcent 4" xfId="10391" builtinId="44" hidden="1"/>
    <cellStyle name="60% — akcent 4" xfId="10550" builtinId="44" hidden="1"/>
    <cellStyle name="60% — akcent 4" xfId="10591" builtinId="44" hidden="1"/>
    <cellStyle name="60% — akcent 4" xfId="10630" builtinId="44" hidden="1"/>
    <cellStyle name="60% — akcent 4" xfId="10669" builtinId="44" hidden="1"/>
    <cellStyle name="60% — akcent 4" xfId="10708" builtinId="44" hidden="1"/>
    <cellStyle name="60% — akcent 4" xfId="10748" builtinId="44" hidden="1"/>
    <cellStyle name="60% — akcent 4" xfId="10787" builtinId="44" hidden="1"/>
    <cellStyle name="60% — akcent 4" xfId="10828" builtinId="44" hidden="1"/>
    <cellStyle name="60% — akcent 4" xfId="10867" builtinId="44" hidden="1"/>
    <cellStyle name="60% — akcent 4" xfId="10906" builtinId="44" hidden="1"/>
    <cellStyle name="60% — akcent 4" xfId="10945" builtinId="44" hidden="1"/>
    <cellStyle name="60% — akcent 4" xfId="10985" builtinId="44" hidden="1"/>
    <cellStyle name="60% — akcent 4" xfId="11025" builtinId="44" hidden="1"/>
    <cellStyle name="60% — akcent 4" xfId="11064" builtinId="44" hidden="1"/>
    <cellStyle name="60% — akcent 4" xfId="11104" builtinId="44" hidden="1"/>
    <cellStyle name="60% — akcent 4" xfId="11144" builtinId="44" hidden="1"/>
    <cellStyle name="60% — akcent 4" xfId="11184" builtinId="44" hidden="1"/>
    <cellStyle name="60% — akcent 4" xfId="11223" builtinId="44" hidden="1"/>
    <cellStyle name="60% — akcent 4" xfId="11262" builtinId="44" hidden="1"/>
    <cellStyle name="60% — akcent 4" xfId="10493" builtinId="44" hidden="1"/>
    <cellStyle name="60% — akcent 4" xfId="11295" builtinId="44" hidden="1"/>
    <cellStyle name="60% — akcent 4" xfId="11336" builtinId="44" hidden="1"/>
    <cellStyle name="60% — akcent 4" xfId="11375" builtinId="44" hidden="1"/>
    <cellStyle name="60% — akcent 4" xfId="11414" builtinId="44" hidden="1"/>
    <cellStyle name="60% — akcent 4" xfId="11453" builtinId="44" hidden="1"/>
    <cellStyle name="60% — akcent 4" xfId="11493" builtinId="44" hidden="1"/>
    <cellStyle name="60% — akcent 4" xfId="11532" builtinId="44" hidden="1"/>
    <cellStyle name="60% — akcent 4" xfId="11573" builtinId="44" hidden="1"/>
    <cellStyle name="60% — akcent 4" xfId="11612" builtinId="44" hidden="1"/>
    <cellStyle name="60% — akcent 4" xfId="11651" builtinId="44" hidden="1"/>
    <cellStyle name="60% — akcent 4" xfId="11690" builtinId="44" hidden="1"/>
    <cellStyle name="60% — akcent 4" xfId="11730" builtinId="44" hidden="1"/>
    <cellStyle name="60% — akcent 4" xfId="11770" builtinId="44" hidden="1"/>
    <cellStyle name="60% — akcent 4" xfId="11809" builtinId="44" hidden="1"/>
    <cellStyle name="60% — akcent 4" xfId="11849" builtinId="44" hidden="1"/>
    <cellStyle name="60% — akcent 4" xfId="11888" builtinId="44" hidden="1"/>
    <cellStyle name="60% — akcent 4" xfId="11928" builtinId="44" hidden="1"/>
    <cellStyle name="60% — akcent 4" xfId="11967" builtinId="44" hidden="1"/>
    <cellStyle name="60% — akcent 4" xfId="12006" builtinId="44" hidden="1"/>
    <cellStyle name="60% — akcent 4" xfId="10442" builtinId="44" hidden="1"/>
    <cellStyle name="60% — akcent 4" xfId="10477" builtinId="44" hidden="1"/>
    <cellStyle name="60% — akcent 4" xfId="12052" builtinId="44" hidden="1"/>
    <cellStyle name="60% — akcent 4" xfId="12091" builtinId="44" hidden="1"/>
    <cellStyle name="60% — akcent 4" xfId="12130" builtinId="44" hidden="1"/>
    <cellStyle name="60% — akcent 4" xfId="12169" builtinId="44" hidden="1"/>
    <cellStyle name="60% — akcent 4" xfId="12209" builtinId="44" hidden="1"/>
    <cellStyle name="60% — akcent 4" xfId="12248" builtinId="44" hidden="1"/>
    <cellStyle name="60% — akcent 4" xfId="12289" builtinId="44" hidden="1"/>
    <cellStyle name="60% — akcent 4" xfId="12328" builtinId="44" hidden="1"/>
    <cellStyle name="60% — akcent 4" xfId="12367" builtinId="44" hidden="1"/>
    <cellStyle name="60% — akcent 4" xfId="12406" builtinId="44" hidden="1"/>
    <cellStyle name="60% — akcent 4" xfId="12446" builtinId="44" hidden="1"/>
    <cellStyle name="60% — akcent 4" xfId="12486" builtinId="44" hidden="1"/>
    <cellStyle name="60% — akcent 4" xfId="12525" builtinId="44" hidden="1"/>
    <cellStyle name="60% — akcent 4" xfId="12565" builtinId="44" hidden="1"/>
    <cellStyle name="60% — akcent 4" xfId="12604" builtinId="44" hidden="1"/>
    <cellStyle name="60% — akcent 4" xfId="12644" builtinId="44" hidden="1"/>
    <cellStyle name="60% — akcent 4" xfId="12683" builtinId="44" hidden="1"/>
    <cellStyle name="60% — akcent 4" xfId="12722" builtinId="44" hidden="1"/>
    <cellStyle name="60% — akcent 4" xfId="12761" builtinId="44" hidden="1"/>
    <cellStyle name="60% — akcent 4" xfId="12801" builtinId="44" hidden="1"/>
    <cellStyle name="60% — akcent 4" xfId="12842" builtinId="44" hidden="1"/>
    <cellStyle name="60% — akcent 4" xfId="12881" builtinId="44" hidden="1"/>
    <cellStyle name="60% — akcent 4" xfId="12920" builtinId="44" hidden="1"/>
    <cellStyle name="60% — akcent 4" xfId="12959" builtinId="44" hidden="1"/>
    <cellStyle name="60% — akcent 4" xfId="12999" builtinId="44" hidden="1"/>
    <cellStyle name="60% — akcent 4" xfId="13038" builtinId="44" hidden="1"/>
    <cellStyle name="60% — akcent 4" xfId="13079" builtinId="44" hidden="1"/>
    <cellStyle name="60% — akcent 4" xfId="13118" builtinId="44" hidden="1"/>
    <cellStyle name="60% — akcent 4" xfId="13157" builtinId="44" hidden="1"/>
    <cellStyle name="60% — akcent 4" xfId="13196" builtinId="44" hidden="1"/>
    <cellStyle name="60% — akcent 4" xfId="13236" builtinId="44" hidden="1"/>
    <cellStyle name="60% — akcent 4" xfId="13276" builtinId="44" hidden="1"/>
    <cellStyle name="60% — akcent 4" xfId="13315" builtinId="44" hidden="1"/>
    <cellStyle name="60% — akcent 4" xfId="13355" builtinId="44" hidden="1"/>
    <cellStyle name="60% — akcent 4" xfId="13394" builtinId="44" hidden="1"/>
    <cellStyle name="60% — akcent 4" xfId="13434" builtinId="44" hidden="1"/>
    <cellStyle name="60% — akcent 4" xfId="13473" builtinId="44" hidden="1"/>
    <cellStyle name="60% — akcent 4" xfId="13512" builtinId="44" hidden="1"/>
    <cellStyle name="60% — akcent 4" xfId="13551" builtinId="44" hidden="1"/>
    <cellStyle name="60% — akcent 4" xfId="13710" builtinId="44" hidden="1"/>
    <cellStyle name="60% — akcent 4" xfId="13751" builtinId="44" hidden="1"/>
    <cellStyle name="60% — akcent 4" xfId="13790" builtinId="44" hidden="1"/>
    <cellStyle name="60% — akcent 4" xfId="13829" builtinId="44" hidden="1"/>
    <cellStyle name="60% — akcent 4" xfId="13868" builtinId="44" hidden="1"/>
    <cellStyle name="60% — akcent 4" xfId="13908" builtinId="44" hidden="1"/>
    <cellStyle name="60% — akcent 4" xfId="13947" builtinId="44" hidden="1"/>
    <cellStyle name="60% — akcent 4" xfId="13988" builtinId="44" hidden="1"/>
    <cellStyle name="60% — akcent 4" xfId="14027" builtinId="44" hidden="1"/>
    <cellStyle name="60% — akcent 4" xfId="14066" builtinId="44" hidden="1"/>
    <cellStyle name="60% — akcent 4" xfId="14105" builtinId="44" hidden="1"/>
    <cellStyle name="60% — akcent 4" xfId="14145" builtinId="44" hidden="1"/>
    <cellStyle name="60% — akcent 4" xfId="14185" builtinId="44" hidden="1"/>
    <cellStyle name="60% — akcent 4" xfId="14224" builtinId="44" hidden="1"/>
    <cellStyle name="60% — akcent 4" xfId="14264" builtinId="44" hidden="1"/>
    <cellStyle name="60% — akcent 4" xfId="14304" builtinId="44" hidden="1"/>
    <cellStyle name="60% — akcent 4" xfId="14344" builtinId="44" hidden="1"/>
    <cellStyle name="60% — akcent 4" xfId="14383" builtinId="44" hidden="1"/>
    <cellStyle name="60% — akcent 4" xfId="14422" builtinId="44" hidden="1"/>
    <cellStyle name="60% — akcent 4" xfId="13653" builtinId="44" hidden="1"/>
    <cellStyle name="60% — akcent 4" xfId="14455" builtinId="44" hidden="1"/>
    <cellStyle name="60% — akcent 4" xfId="14496" builtinId="44" hidden="1"/>
    <cellStyle name="60% — akcent 4" xfId="14535" builtinId="44" hidden="1"/>
    <cellStyle name="60% — akcent 4" xfId="14574" builtinId="44" hidden="1"/>
    <cellStyle name="60% — akcent 4" xfId="14613" builtinId="44" hidden="1"/>
    <cellStyle name="60% — akcent 4" xfId="14653" builtinId="44" hidden="1"/>
    <cellStyle name="60% — akcent 4" xfId="14692" builtinId="44" hidden="1"/>
    <cellStyle name="60% — akcent 4" xfId="14733" builtinId="44" hidden="1"/>
    <cellStyle name="60% — akcent 4" xfId="14772" builtinId="44" hidden="1"/>
    <cellStyle name="60% — akcent 4" xfId="14811" builtinId="44" hidden="1"/>
    <cellStyle name="60% — akcent 4" xfId="14850" builtinId="44" hidden="1"/>
    <cellStyle name="60% — akcent 4" xfId="14890" builtinId="44" hidden="1"/>
    <cellStyle name="60% — akcent 4" xfId="14930" builtinId="44" hidden="1"/>
    <cellStyle name="60% — akcent 4" xfId="14969" builtinId="44" hidden="1"/>
    <cellStyle name="60% — akcent 4" xfId="15009" builtinId="44" hidden="1"/>
    <cellStyle name="60% — akcent 4" xfId="15048" builtinId="44" hidden="1"/>
    <cellStyle name="60% — akcent 4" xfId="15088" builtinId="44" hidden="1"/>
    <cellStyle name="60% — akcent 4" xfId="15127" builtinId="44" hidden="1"/>
    <cellStyle name="60% — akcent 4" xfId="15166" builtinId="44" hidden="1"/>
    <cellStyle name="60% — akcent 4" xfId="13602" builtinId="44" hidden="1"/>
    <cellStyle name="60% — akcent 4" xfId="13637" builtinId="44" hidden="1"/>
    <cellStyle name="60% — akcent 4" xfId="15212" builtinId="44" hidden="1"/>
    <cellStyle name="60% — akcent 4" xfId="15251" builtinId="44" hidden="1"/>
    <cellStyle name="60% — akcent 4" xfId="15290" builtinId="44" hidden="1"/>
    <cellStyle name="60% — akcent 4" xfId="15329" builtinId="44" hidden="1"/>
    <cellStyle name="60% — akcent 4" xfId="15369" builtinId="44" hidden="1"/>
    <cellStyle name="60% — akcent 4" xfId="15408" builtinId="44" hidden="1"/>
    <cellStyle name="60% — akcent 4" xfId="15449" builtinId="44" hidden="1"/>
    <cellStyle name="60% — akcent 4" xfId="15488" builtinId="44" hidden="1"/>
    <cellStyle name="60% — akcent 4" xfId="15527" builtinId="44" hidden="1"/>
    <cellStyle name="60% — akcent 4" xfId="15566" builtinId="44" hidden="1"/>
    <cellStyle name="60% — akcent 4" xfId="15606" builtinId="44" hidden="1"/>
    <cellStyle name="60% — akcent 4" xfId="15646" builtinId="44" hidden="1"/>
    <cellStyle name="60% — akcent 4" xfId="15685" builtinId="44" hidden="1"/>
    <cellStyle name="60% — akcent 4" xfId="15725" builtinId="44" hidden="1"/>
    <cellStyle name="60% — akcent 4" xfId="15764" builtinId="44" hidden="1"/>
    <cellStyle name="60% — akcent 4" xfId="15804" builtinId="44" hidden="1"/>
    <cellStyle name="60% — akcent 4" xfId="15843" builtinId="44" hidden="1"/>
    <cellStyle name="60% — akcent 4" xfId="15882" builtinId="44" hidden="1"/>
    <cellStyle name="60% — akcent 4" xfId="3238" builtinId="44" hidden="1"/>
    <cellStyle name="60% — akcent 4" xfId="15895" builtinId="44" hidden="1"/>
    <cellStyle name="60% — akcent 4" xfId="15936" builtinId="44" hidden="1"/>
    <cellStyle name="60% — akcent 4" xfId="15975" builtinId="44" hidden="1"/>
    <cellStyle name="60% — akcent 4" xfId="16014" builtinId="44" hidden="1"/>
    <cellStyle name="60% — akcent 4" xfId="16053" builtinId="44" hidden="1"/>
    <cellStyle name="60% — akcent 4" xfId="16093" builtinId="44" hidden="1"/>
    <cellStyle name="60% — akcent 4" xfId="16132" builtinId="44" hidden="1"/>
    <cellStyle name="60% — akcent 4" xfId="16173" builtinId="44" hidden="1"/>
    <cellStyle name="60% — akcent 4" xfId="16212" builtinId="44" hidden="1"/>
    <cellStyle name="60% — akcent 4" xfId="16251" builtinId="44" hidden="1"/>
    <cellStyle name="60% — akcent 4" xfId="16290" builtinId="44" hidden="1"/>
    <cellStyle name="60% — akcent 4" xfId="16330" builtinId="44" hidden="1"/>
    <cellStyle name="60% — akcent 4" xfId="16370" builtinId="44" hidden="1"/>
    <cellStyle name="60% — akcent 4" xfId="16409" builtinId="44" hidden="1"/>
    <cellStyle name="60% — akcent 4" xfId="16449" builtinId="44" hidden="1"/>
    <cellStyle name="60% — akcent 4" xfId="16488" builtinId="44" hidden="1"/>
    <cellStyle name="60% — akcent 4" xfId="16528" builtinId="44" hidden="1"/>
    <cellStyle name="60% — akcent 4" xfId="16567" builtinId="44" hidden="1"/>
    <cellStyle name="60% — akcent 4" xfId="16606" builtinId="44" hidden="1"/>
    <cellStyle name="60% — akcent 4" xfId="16645" builtinId="44" hidden="1"/>
    <cellStyle name="60% — akcent 4" xfId="16804" builtinId="44" hidden="1"/>
    <cellStyle name="60% — akcent 4" xfId="16845" builtinId="44" hidden="1"/>
    <cellStyle name="60% — akcent 4" xfId="16884" builtinId="44" hidden="1"/>
    <cellStyle name="60% — akcent 4" xfId="16923" builtinId="44" hidden="1"/>
    <cellStyle name="60% — akcent 4" xfId="16962" builtinId="44" hidden="1"/>
    <cellStyle name="60% — akcent 4" xfId="17002" builtinId="44" hidden="1"/>
    <cellStyle name="60% — akcent 4" xfId="17041" builtinId="44" hidden="1"/>
    <cellStyle name="60% — akcent 4" xfId="17082" builtinId="44" hidden="1"/>
    <cellStyle name="60% — akcent 4" xfId="17121" builtinId="44" hidden="1"/>
    <cellStyle name="60% — akcent 4" xfId="17160" builtinId="44" hidden="1"/>
    <cellStyle name="60% — akcent 4" xfId="17199" builtinId="44" hidden="1"/>
    <cellStyle name="60% — akcent 4" xfId="17239" builtinId="44" hidden="1"/>
    <cellStyle name="60% — akcent 4" xfId="17279" builtinId="44" hidden="1"/>
    <cellStyle name="60% — akcent 4" xfId="17318" builtinId="44" hidden="1"/>
    <cellStyle name="60% — akcent 4" xfId="17358" builtinId="44" hidden="1"/>
    <cellStyle name="60% — akcent 4" xfId="17398" builtinId="44" hidden="1"/>
    <cellStyle name="60% — akcent 4" xfId="17438" builtinId="44" hidden="1"/>
    <cellStyle name="60% — akcent 4" xfId="17477" builtinId="44" hidden="1"/>
    <cellStyle name="60% — akcent 4" xfId="17516" builtinId="44" hidden="1"/>
    <cellStyle name="60% — akcent 4" xfId="16747" builtinId="44" hidden="1"/>
    <cellStyle name="60% — akcent 4" xfId="17549" builtinId="44" hidden="1"/>
    <cellStyle name="60% — akcent 4" xfId="17590" builtinId="44" hidden="1"/>
    <cellStyle name="60% — akcent 4" xfId="17629" builtinId="44" hidden="1"/>
    <cellStyle name="60% — akcent 4" xfId="17668" builtinId="44" hidden="1"/>
    <cellStyle name="60% — akcent 4" xfId="17707" builtinId="44" hidden="1"/>
    <cellStyle name="60% — akcent 4" xfId="17747" builtinId="44" hidden="1"/>
    <cellStyle name="60% — akcent 4" xfId="17786" builtinId="44" hidden="1"/>
    <cellStyle name="60% — akcent 4" xfId="17827" builtinId="44" hidden="1"/>
    <cellStyle name="60% — akcent 4" xfId="17866" builtinId="44" hidden="1"/>
    <cellStyle name="60% — akcent 4" xfId="17905" builtinId="44" hidden="1"/>
    <cellStyle name="60% — akcent 4" xfId="17944" builtinId="44" hidden="1"/>
    <cellStyle name="60% — akcent 4" xfId="17984" builtinId="44" hidden="1"/>
    <cellStyle name="60% — akcent 4" xfId="18024" builtinId="44" hidden="1"/>
    <cellStyle name="60% — akcent 4" xfId="18063" builtinId="44" hidden="1"/>
    <cellStyle name="60% — akcent 4" xfId="18103" builtinId="44" hidden="1"/>
    <cellStyle name="60% — akcent 4" xfId="18142" builtinId="44" hidden="1"/>
    <cellStyle name="60% — akcent 4" xfId="18182" builtinId="44" hidden="1"/>
    <cellStyle name="60% — akcent 4" xfId="18221" builtinId="44" hidden="1"/>
    <cellStyle name="60% — akcent 4" xfId="18260" builtinId="44" hidden="1"/>
    <cellStyle name="60% — akcent 4" xfId="16696" builtinId="44" hidden="1"/>
    <cellStyle name="60% — akcent 4" xfId="16731" builtinId="44" hidden="1"/>
    <cellStyle name="60% — akcent 4" xfId="18306" builtinId="44" hidden="1"/>
    <cellStyle name="60% — akcent 4" xfId="18345" builtinId="44" hidden="1"/>
    <cellStyle name="60% — akcent 4" xfId="18384" builtinId="44" hidden="1"/>
    <cellStyle name="60% — akcent 4" xfId="18423" builtinId="44" hidden="1"/>
    <cellStyle name="60% — akcent 4" xfId="18463" builtinId="44" hidden="1"/>
    <cellStyle name="60% — akcent 4" xfId="18502" builtinId="44" hidden="1"/>
    <cellStyle name="60% — akcent 4" xfId="18543" builtinId="44" hidden="1"/>
    <cellStyle name="60% — akcent 4" xfId="18582" builtinId="44" hidden="1"/>
    <cellStyle name="60% — akcent 4" xfId="18621" builtinId="44" hidden="1"/>
    <cellStyle name="60% — akcent 4" xfId="18660" builtinId="44" hidden="1"/>
    <cellStyle name="60% — akcent 4" xfId="18700" builtinId="44" hidden="1"/>
    <cellStyle name="60% — akcent 4" xfId="18740" builtinId="44" hidden="1"/>
    <cellStyle name="60% — akcent 4" xfId="18779" builtinId="44" hidden="1"/>
    <cellStyle name="60% — akcent 4" xfId="18819" builtinId="44" hidden="1"/>
    <cellStyle name="60% — akcent 4" xfId="18858" builtinId="44" hidden="1"/>
    <cellStyle name="60% — akcent 4" xfId="18898" builtinId="44" hidden="1"/>
    <cellStyle name="60% — akcent 4" xfId="18937" builtinId="44" hidden="1"/>
    <cellStyle name="60% — akcent 4" xfId="18976" builtinId="44" hidden="1"/>
    <cellStyle name="60% — akcent 4" xfId="3254" builtinId="44" hidden="1"/>
    <cellStyle name="60% — akcent 4" xfId="19098" builtinId="44" hidden="1"/>
    <cellStyle name="60% — akcent 4" xfId="19139" builtinId="44" hidden="1"/>
    <cellStyle name="60% — akcent 4" xfId="19178" builtinId="44" hidden="1"/>
    <cellStyle name="60% — akcent 4" xfId="19217" builtinId="44" hidden="1"/>
    <cellStyle name="60% — akcent 4" xfId="19256" builtinId="44" hidden="1"/>
    <cellStyle name="60% — akcent 4" xfId="19296" builtinId="44" hidden="1"/>
    <cellStyle name="60% — akcent 4" xfId="19335" builtinId="44" hidden="1"/>
    <cellStyle name="60% — akcent 4" xfId="19376" builtinId="44" hidden="1"/>
    <cellStyle name="60% — akcent 4" xfId="19415" builtinId="44" hidden="1"/>
    <cellStyle name="60% — akcent 4" xfId="19454" builtinId="44" hidden="1"/>
    <cellStyle name="60% — akcent 4" xfId="19493" builtinId="44" hidden="1"/>
    <cellStyle name="60% — akcent 4" xfId="19533" builtinId="44" hidden="1"/>
    <cellStyle name="60% — akcent 4" xfId="19573" builtinId="44" hidden="1"/>
    <cellStyle name="60% — akcent 4" xfId="19612" builtinId="44" hidden="1"/>
    <cellStyle name="60% — akcent 4" xfId="19652" builtinId="44" hidden="1"/>
    <cellStyle name="60% — akcent 4" xfId="19691" builtinId="44" hidden="1"/>
    <cellStyle name="60% — akcent 4" xfId="19731" builtinId="44" hidden="1"/>
    <cellStyle name="60% — akcent 4" xfId="19770" builtinId="44" hidden="1"/>
    <cellStyle name="60% — akcent 4" xfId="19809" builtinId="44" hidden="1"/>
    <cellStyle name="60% — akcent 4" xfId="19860" builtinId="44" hidden="1"/>
    <cellStyle name="60% — akcent 4" xfId="20019" builtinId="44" hidden="1"/>
    <cellStyle name="60% — akcent 4" xfId="20060" builtinId="44" hidden="1"/>
    <cellStyle name="60% — akcent 4" xfId="20099" builtinId="44" hidden="1"/>
    <cellStyle name="60% — akcent 4" xfId="20138" builtinId="44" hidden="1"/>
    <cellStyle name="60% — akcent 4" xfId="20177" builtinId="44" hidden="1"/>
    <cellStyle name="60% — akcent 4" xfId="20217" builtinId="44" hidden="1"/>
    <cellStyle name="60% — akcent 4" xfId="20256" builtinId="44" hidden="1"/>
    <cellStyle name="60% — akcent 4" xfId="20297" builtinId="44" hidden="1"/>
    <cellStyle name="60% — akcent 4" xfId="20336" builtinId="44" hidden="1"/>
    <cellStyle name="60% — akcent 4" xfId="20375" builtinId="44" hidden="1"/>
    <cellStyle name="60% — akcent 4" xfId="20414" builtinId="44" hidden="1"/>
    <cellStyle name="60% — akcent 4" xfId="20454" builtinId="44" hidden="1"/>
    <cellStyle name="60% — akcent 4" xfId="20494" builtinId="44" hidden="1"/>
    <cellStyle name="60% — akcent 4" xfId="20533" builtinId="44" hidden="1"/>
    <cellStyle name="60% — akcent 4" xfId="20573" builtinId="44" hidden="1"/>
    <cellStyle name="60% — akcent 4" xfId="20613" builtinId="44" hidden="1"/>
    <cellStyle name="60% — akcent 4" xfId="20653" builtinId="44" hidden="1"/>
    <cellStyle name="60% — akcent 4" xfId="20692" builtinId="44" hidden="1"/>
    <cellStyle name="60% — akcent 4" xfId="20731" builtinId="44" hidden="1"/>
    <cellStyle name="60% — akcent 4" xfId="19962" builtinId="44" hidden="1"/>
    <cellStyle name="60% — akcent 4" xfId="20764" builtinId="44" hidden="1"/>
    <cellStyle name="60% — akcent 4" xfId="20805" builtinId="44" hidden="1"/>
    <cellStyle name="60% — akcent 4" xfId="20844" builtinId="44" hidden="1"/>
    <cellStyle name="60% — akcent 4" xfId="20883" builtinId="44" hidden="1"/>
    <cellStyle name="60% — akcent 4" xfId="20922" builtinId="44" hidden="1"/>
    <cellStyle name="60% — akcent 4" xfId="20962" builtinId="44" hidden="1"/>
    <cellStyle name="60% — akcent 4" xfId="21001" builtinId="44" hidden="1"/>
    <cellStyle name="60% — akcent 4" xfId="21042" builtinId="44" hidden="1"/>
    <cellStyle name="60% — akcent 4" xfId="21081" builtinId="44" hidden="1"/>
    <cellStyle name="60% — akcent 4" xfId="21120" builtinId="44" hidden="1"/>
    <cellStyle name="60% — akcent 4" xfId="21159" builtinId="44" hidden="1"/>
    <cellStyle name="60% — akcent 4" xfId="21199" builtinId="44" hidden="1"/>
    <cellStyle name="60% — akcent 4" xfId="21239" builtinId="44" hidden="1"/>
    <cellStyle name="60% — akcent 4" xfId="21278" builtinId="44" hidden="1"/>
    <cellStyle name="60% — akcent 4" xfId="21318" builtinId="44" hidden="1"/>
    <cellStyle name="60% — akcent 4" xfId="21357" builtinId="44" hidden="1"/>
    <cellStyle name="60% — akcent 4" xfId="21397" builtinId="44" hidden="1"/>
    <cellStyle name="60% — akcent 4" xfId="21436" builtinId="44" hidden="1"/>
    <cellStyle name="60% — akcent 4" xfId="21475" builtinId="44" hidden="1"/>
    <cellStyle name="60% — akcent 4" xfId="19911" builtinId="44" hidden="1"/>
    <cellStyle name="60% — akcent 4" xfId="19946" builtinId="44" hidden="1"/>
    <cellStyle name="60% — akcent 4" xfId="21521" builtinId="44" hidden="1"/>
    <cellStyle name="60% — akcent 4" xfId="21560" builtinId="44" hidden="1"/>
    <cellStyle name="60% — akcent 4" xfId="21599" builtinId="44" hidden="1"/>
    <cellStyle name="60% — akcent 4" xfId="21638" builtinId="44" hidden="1"/>
    <cellStyle name="60% — akcent 4" xfId="21678" builtinId="44" hidden="1"/>
    <cellStyle name="60% — akcent 4" xfId="21717" builtinId="44" hidden="1"/>
    <cellStyle name="60% — akcent 4" xfId="21758" builtinId="44" hidden="1"/>
    <cellStyle name="60% — akcent 4" xfId="21797" builtinId="44" hidden="1"/>
    <cellStyle name="60% — akcent 4" xfId="21836" builtinId="44" hidden="1"/>
    <cellStyle name="60% — akcent 4" xfId="21875" builtinId="44" hidden="1"/>
    <cellStyle name="60% — akcent 4" xfId="21915" builtinId="44" hidden="1"/>
    <cellStyle name="60% — akcent 4" xfId="21955" builtinId="44" hidden="1"/>
    <cellStyle name="60% — akcent 4" xfId="21994" builtinId="44" hidden="1"/>
    <cellStyle name="60% — akcent 4" xfId="22034" builtinId="44" hidden="1"/>
    <cellStyle name="60% — akcent 4" xfId="22073" builtinId="44" hidden="1"/>
    <cellStyle name="60% — akcent 4" xfId="22113" builtinId="44" hidden="1"/>
    <cellStyle name="60% — akcent 4" xfId="22152" builtinId="44" hidden="1"/>
    <cellStyle name="60% — akcent 4" xfId="22191" builtinId="44" hidden="1"/>
    <cellStyle name="60% — akcent 4" xfId="22230" builtinId="44" hidden="1"/>
    <cellStyle name="60% — akcent 4" xfId="22270" builtinId="44" hidden="1"/>
    <cellStyle name="60% — akcent 4" xfId="22311" builtinId="44" hidden="1"/>
    <cellStyle name="60% — akcent 4" xfId="22350" builtinId="44" hidden="1"/>
    <cellStyle name="60% — akcent 4" xfId="22389" builtinId="44" hidden="1"/>
    <cellStyle name="60% — akcent 4" xfId="22428" builtinId="44" hidden="1"/>
    <cellStyle name="60% — akcent 4" xfId="22468" builtinId="44" hidden="1"/>
    <cellStyle name="60% — akcent 4" xfId="22507" builtinId="44" hidden="1"/>
    <cellStyle name="60% — akcent 4" xfId="22548" builtinId="44" hidden="1"/>
    <cellStyle name="60% — akcent 4" xfId="22587" builtinId="44" hidden="1"/>
    <cellStyle name="60% — akcent 4" xfId="22626" builtinId="44" hidden="1"/>
    <cellStyle name="60% — akcent 4" xfId="22665" builtinId="44" hidden="1"/>
    <cellStyle name="60% — akcent 4" xfId="22705" builtinId="44" hidden="1"/>
    <cellStyle name="60% — akcent 4" xfId="22745" builtinId="44" hidden="1"/>
    <cellStyle name="60% — akcent 4" xfId="22784" builtinId="44" hidden="1"/>
    <cellStyle name="60% — akcent 4" xfId="22824" builtinId="44" hidden="1"/>
    <cellStyle name="60% — akcent 4" xfId="22863" builtinId="44" hidden="1"/>
    <cellStyle name="60% — akcent 4" xfId="22903" builtinId="44" hidden="1"/>
    <cellStyle name="60% — akcent 4" xfId="22942" builtinId="44" hidden="1"/>
    <cellStyle name="60% — akcent 4" xfId="22981" builtinId="44" hidden="1"/>
    <cellStyle name="60% — akcent 4" xfId="23020" builtinId="44" hidden="1"/>
    <cellStyle name="60% — akcent 4" xfId="23179" builtinId="44" hidden="1"/>
    <cellStyle name="60% — akcent 4" xfId="23220" builtinId="44" hidden="1"/>
    <cellStyle name="60% — akcent 4" xfId="23259" builtinId="44" hidden="1"/>
    <cellStyle name="60% — akcent 4" xfId="23298" builtinId="44" hidden="1"/>
    <cellStyle name="60% — akcent 4" xfId="23337" builtinId="44" hidden="1"/>
    <cellStyle name="60% — akcent 4" xfId="23377" builtinId="44" hidden="1"/>
    <cellStyle name="60% — akcent 4" xfId="23416" builtinId="44" hidden="1"/>
    <cellStyle name="60% — akcent 4" xfId="23457" builtinId="44" hidden="1"/>
    <cellStyle name="60% — akcent 4" xfId="23496" builtinId="44" hidden="1"/>
    <cellStyle name="60% — akcent 4" xfId="23535" builtinId="44" hidden="1"/>
    <cellStyle name="60% — akcent 4" xfId="23574" builtinId="44" hidden="1"/>
    <cellStyle name="60% — akcent 4" xfId="23614" builtinId="44" hidden="1"/>
    <cellStyle name="60% — akcent 4" xfId="23654" builtinId="44" hidden="1"/>
    <cellStyle name="60% — akcent 4" xfId="23693" builtinId="44" hidden="1"/>
    <cellStyle name="60% — akcent 4" xfId="23733" builtinId="44" hidden="1"/>
    <cellStyle name="60% — akcent 4" xfId="23773" builtinId="44" hidden="1"/>
    <cellStyle name="60% — akcent 4" xfId="23813" builtinId="44" hidden="1"/>
    <cellStyle name="60% — akcent 4" xfId="23852" builtinId="44" hidden="1"/>
    <cellStyle name="60% — akcent 4" xfId="23891" builtinId="44" hidden="1"/>
    <cellStyle name="60% — akcent 4" xfId="23122" builtinId="44" hidden="1"/>
    <cellStyle name="60% — akcent 4" xfId="23924" builtinId="44" hidden="1"/>
    <cellStyle name="60% — akcent 4" xfId="23965" builtinId="44" hidden="1"/>
    <cellStyle name="60% — akcent 4" xfId="24004" builtinId="44" hidden="1"/>
    <cellStyle name="60% — akcent 4" xfId="24043" builtinId="44" hidden="1"/>
    <cellStyle name="60% — akcent 4" xfId="24082" builtinId="44" hidden="1"/>
    <cellStyle name="60% — akcent 4" xfId="24122" builtinId="44" hidden="1"/>
    <cellStyle name="60% — akcent 4" xfId="24161" builtinId="44" hidden="1"/>
    <cellStyle name="60% — akcent 4" xfId="24202" builtinId="44" hidden="1"/>
    <cellStyle name="60% — akcent 4" xfId="24241" builtinId="44" hidden="1"/>
    <cellStyle name="60% — akcent 4" xfId="24280" builtinId="44" hidden="1"/>
    <cellStyle name="60% — akcent 4" xfId="24319" builtinId="44" hidden="1"/>
    <cellStyle name="60% — akcent 4" xfId="24359" builtinId="44" hidden="1"/>
    <cellStyle name="60% — akcent 4" xfId="24399" builtinId="44" hidden="1"/>
    <cellStyle name="60% — akcent 4" xfId="24438" builtinId="44" hidden="1"/>
    <cellStyle name="60% — akcent 4" xfId="24478" builtinId="44" hidden="1"/>
    <cellStyle name="60% — akcent 4" xfId="24517" builtinId="44" hidden="1"/>
    <cellStyle name="60% — akcent 4" xfId="24557" builtinId="44" hidden="1"/>
    <cellStyle name="60% — akcent 4" xfId="24596" builtinId="44" hidden="1"/>
    <cellStyle name="60% — akcent 4" xfId="24635" builtinId="44" hidden="1"/>
    <cellStyle name="60% — akcent 4" xfId="23071" builtinId="44" hidden="1"/>
    <cellStyle name="60% — akcent 4" xfId="23106" builtinId="44" hidden="1"/>
    <cellStyle name="60% — akcent 4" xfId="24681" builtinId="44" hidden="1"/>
    <cellStyle name="60% — akcent 4" xfId="24720" builtinId="44" hidden="1"/>
    <cellStyle name="60% — akcent 4" xfId="24759" builtinId="44" hidden="1"/>
    <cellStyle name="60% — akcent 4" xfId="24798" builtinId="44" hidden="1"/>
    <cellStyle name="60% — akcent 4" xfId="24838" builtinId="44" hidden="1"/>
    <cellStyle name="60% — akcent 4" xfId="24877" builtinId="44" hidden="1"/>
    <cellStyle name="60% — akcent 4" xfId="24918" builtinId="44" hidden="1"/>
    <cellStyle name="60% — akcent 4" xfId="24957" builtinId="44" hidden="1"/>
    <cellStyle name="60% — akcent 4" xfId="24996" builtinId="44" hidden="1"/>
    <cellStyle name="60% — akcent 4" xfId="25035" builtinId="44" hidden="1"/>
    <cellStyle name="60% — akcent 4" xfId="25075" builtinId="44" hidden="1"/>
    <cellStyle name="60% — akcent 4" xfId="25115" builtinId="44" hidden="1"/>
    <cellStyle name="60% — akcent 4" xfId="25154" builtinId="44" hidden="1"/>
    <cellStyle name="60% — akcent 4" xfId="25194" builtinId="44" hidden="1"/>
    <cellStyle name="60% — akcent 4" xfId="25233" builtinId="44" hidden="1"/>
    <cellStyle name="60% — akcent 4" xfId="25273" builtinId="44" hidden="1"/>
    <cellStyle name="60% — akcent 4" xfId="25312" builtinId="44" hidden="1"/>
    <cellStyle name="60% — akcent 4" xfId="25351" builtinId="44" hidden="1"/>
    <cellStyle name="60% — akcent 4" xfId="19041" builtinId="44" hidden="1"/>
    <cellStyle name="60% — akcent 4" xfId="19008" builtinId="44" hidden="1"/>
    <cellStyle name="60% — akcent 4" xfId="25378" builtinId="44" hidden="1"/>
    <cellStyle name="60% — akcent 4" xfId="25417" builtinId="44" hidden="1"/>
    <cellStyle name="60% — akcent 4" xfId="25456" builtinId="44" hidden="1"/>
    <cellStyle name="60% — akcent 4" xfId="25495" builtinId="44" hidden="1"/>
    <cellStyle name="60% — akcent 4" xfId="25535" builtinId="44" hidden="1"/>
    <cellStyle name="60% — akcent 4" xfId="25574" builtinId="44" hidden="1"/>
    <cellStyle name="60% — akcent 4" xfId="25615" builtinId="44" hidden="1"/>
    <cellStyle name="60% — akcent 4" xfId="25654" builtinId="44" hidden="1"/>
    <cellStyle name="60% — akcent 4" xfId="25693" builtinId="44" hidden="1"/>
    <cellStyle name="60% — akcent 4" xfId="25732" builtinId="44" hidden="1"/>
    <cellStyle name="60% — akcent 4" xfId="25772" builtinId="44" hidden="1"/>
    <cellStyle name="60% — akcent 4" xfId="25812" builtinId="44" hidden="1"/>
    <cellStyle name="60% — akcent 4" xfId="25851" builtinId="44" hidden="1"/>
    <cellStyle name="60% — akcent 4" xfId="25891" builtinId="44" hidden="1"/>
    <cellStyle name="60% — akcent 4" xfId="25930" builtinId="44" hidden="1"/>
    <cellStyle name="60% — akcent 4" xfId="25970" builtinId="44" hidden="1"/>
    <cellStyle name="60% — akcent 4" xfId="26009" builtinId="44" hidden="1"/>
    <cellStyle name="60% — akcent 4" xfId="26048" builtinId="44" hidden="1"/>
    <cellStyle name="60% — akcent 4" xfId="26087" builtinId="44" hidden="1"/>
    <cellStyle name="60% — akcent 4" xfId="26246" builtinId="44" hidden="1"/>
    <cellStyle name="60% — akcent 4" xfId="26287" builtinId="44" hidden="1"/>
    <cellStyle name="60% — akcent 4" xfId="26326" builtinId="44" hidden="1"/>
    <cellStyle name="60% — akcent 4" xfId="26365" builtinId="44" hidden="1"/>
    <cellStyle name="60% — akcent 4" xfId="26404" builtinId="44" hidden="1"/>
    <cellStyle name="60% — akcent 4" xfId="26444" builtinId="44" hidden="1"/>
    <cellStyle name="60% — akcent 4" xfId="26483" builtinId="44" hidden="1"/>
    <cellStyle name="60% — akcent 4" xfId="26524" builtinId="44" hidden="1"/>
    <cellStyle name="60% — akcent 4" xfId="26563" builtinId="44" hidden="1"/>
    <cellStyle name="60% — akcent 4" xfId="26602" builtinId="44" hidden="1"/>
    <cellStyle name="60% — akcent 4" xfId="26641" builtinId="44" hidden="1"/>
    <cellStyle name="60% — akcent 4" xfId="26681" builtinId="44" hidden="1"/>
    <cellStyle name="60% — akcent 4" xfId="26721" builtinId="44" hidden="1"/>
    <cellStyle name="60% — akcent 4" xfId="26760" builtinId="44" hidden="1"/>
    <cellStyle name="60% — akcent 4" xfId="26800" builtinId="44" hidden="1"/>
    <cellStyle name="60% — akcent 4" xfId="26840" builtinId="44" hidden="1"/>
    <cellStyle name="60% — akcent 4" xfId="26880" builtinId="44" hidden="1"/>
    <cellStyle name="60% — akcent 4" xfId="26919" builtinId="44" hidden="1"/>
    <cellStyle name="60% — akcent 4" xfId="26958" builtinId="44" hidden="1"/>
    <cellStyle name="60% — akcent 4" xfId="26189" builtinId="44" hidden="1"/>
    <cellStyle name="60% — akcent 4" xfId="26991" builtinId="44" hidden="1"/>
    <cellStyle name="60% — akcent 4" xfId="27032" builtinId="44" hidden="1"/>
    <cellStyle name="60% — akcent 4" xfId="27071" builtinId="44" hidden="1"/>
    <cellStyle name="60% — akcent 4" xfId="27110" builtinId="44" hidden="1"/>
    <cellStyle name="60% — akcent 4" xfId="27149" builtinId="44" hidden="1"/>
    <cellStyle name="60% — akcent 4" xfId="27189" builtinId="44" hidden="1"/>
    <cellStyle name="60% — akcent 4" xfId="27228" builtinId="44" hidden="1"/>
    <cellStyle name="60% — akcent 4" xfId="27269" builtinId="44" hidden="1"/>
    <cellStyle name="60% — akcent 4" xfId="27308" builtinId="44" hidden="1"/>
    <cellStyle name="60% — akcent 4" xfId="27347" builtinId="44" hidden="1"/>
    <cellStyle name="60% — akcent 4" xfId="27386" builtinId="44" hidden="1"/>
    <cellStyle name="60% — akcent 4" xfId="27426" builtinId="44" hidden="1"/>
    <cellStyle name="60% — akcent 4" xfId="27466" builtinId="44" hidden="1"/>
    <cellStyle name="60% — akcent 4" xfId="27505" builtinId="44" hidden="1"/>
    <cellStyle name="60% — akcent 4" xfId="27545" builtinId="44" hidden="1"/>
    <cellStyle name="60% — akcent 4" xfId="27584" builtinId="44" hidden="1"/>
    <cellStyle name="60% — akcent 4" xfId="27624" builtinId="44" hidden="1"/>
    <cellStyle name="60% — akcent 4" xfId="27663" builtinId="44" hidden="1"/>
    <cellStyle name="60% — akcent 4" xfId="27702" builtinId="44" hidden="1"/>
    <cellStyle name="60% — akcent 4" xfId="26138" builtinId="44" hidden="1"/>
    <cellStyle name="60% — akcent 4" xfId="26173" builtinId="44" hidden="1"/>
    <cellStyle name="60% — akcent 4" xfId="27748" builtinId="44" hidden="1"/>
    <cellStyle name="60% — akcent 4" xfId="27787" builtinId="44" hidden="1"/>
    <cellStyle name="60% — akcent 4" xfId="27826" builtinId="44" hidden="1"/>
    <cellStyle name="60% — akcent 4" xfId="27865" builtinId="44" hidden="1"/>
    <cellStyle name="60% — akcent 4" xfId="27905" builtinId="44" hidden="1"/>
    <cellStyle name="60% — akcent 4" xfId="27944" builtinId="44" hidden="1"/>
    <cellStyle name="60% — akcent 4" xfId="27985" builtinId="44" hidden="1"/>
    <cellStyle name="60% — akcent 4" xfId="28024" builtinId="44" hidden="1"/>
    <cellStyle name="60% — akcent 4" xfId="28063" builtinId="44" hidden="1"/>
    <cellStyle name="60% — akcent 4" xfId="28102" builtinId="44" hidden="1"/>
    <cellStyle name="60% — akcent 4" xfId="28142" builtinId="44" hidden="1"/>
    <cellStyle name="60% — akcent 4" xfId="28182" builtinId="44" hidden="1"/>
    <cellStyle name="60% — akcent 4" xfId="28221" builtinId="44" hidden="1"/>
    <cellStyle name="60% — akcent 4" xfId="28261" builtinId="44" hidden="1"/>
    <cellStyle name="60% — akcent 4" xfId="28300" builtinId="44" hidden="1"/>
    <cellStyle name="60% — akcent 4" xfId="28340" builtinId="44" hidden="1"/>
    <cellStyle name="60% — akcent 4" xfId="28379" builtinId="44" hidden="1"/>
    <cellStyle name="60% — akcent 4" xfId="28418" builtinId="44" hidden="1"/>
    <cellStyle name="60% — akcent 4" xfId="28457" builtinId="44" hidden="1"/>
    <cellStyle name="60% — akcent 4" xfId="28581" builtinId="44" hidden="1"/>
    <cellStyle name="60% — akcent 4" xfId="28624" builtinId="44" hidden="1"/>
    <cellStyle name="60% — akcent 4" xfId="28663" builtinId="44" hidden="1"/>
    <cellStyle name="60% — akcent 4" xfId="28702" builtinId="44" hidden="1"/>
    <cellStyle name="60% — akcent 4" xfId="28741" builtinId="44" hidden="1"/>
    <cellStyle name="60% — akcent 4" xfId="28781" builtinId="44" hidden="1"/>
    <cellStyle name="60% — akcent 4" xfId="28820" builtinId="44" hidden="1"/>
    <cellStyle name="60% — akcent 4" xfId="28861" builtinId="44" hidden="1"/>
    <cellStyle name="60% — akcent 4" xfId="28900" builtinId="44" hidden="1"/>
    <cellStyle name="60% — akcent 4" xfId="28939" builtinId="44" hidden="1"/>
    <cellStyle name="60% — akcent 4" xfId="28978" builtinId="44" hidden="1"/>
    <cellStyle name="60% — akcent 4" xfId="29020" builtinId="44" hidden="1"/>
    <cellStyle name="60% — akcent 4" xfId="29060" builtinId="44" hidden="1"/>
    <cellStyle name="60% — akcent 4" xfId="29099" builtinId="44" hidden="1"/>
    <cellStyle name="60% — akcent 4" xfId="29139" builtinId="44" hidden="1"/>
    <cellStyle name="60% — akcent 4" xfId="29179" builtinId="44" hidden="1"/>
    <cellStyle name="60% — akcent 4" xfId="29219" builtinId="44" hidden="1"/>
    <cellStyle name="60% — akcent 4" xfId="29258" builtinId="44" hidden="1"/>
    <cellStyle name="60% — akcent 4" xfId="29297" builtinId="44" hidden="1"/>
    <cellStyle name="60% — akcent 4" xfId="29347" builtinId="44" hidden="1"/>
    <cellStyle name="60% — akcent 4" xfId="29506" builtinId="44" hidden="1"/>
    <cellStyle name="60% — akcent 4" xfId="29549" builtinId="44" hidden="1"/>
    <cellStyle name="60% — akcent 4" xfId="29588" builtinId="44" hidden="1"/>
    <cellStyle name="60% — akcent 4" xfId="29627" builtinId="44" hidden="1"/>
    <cellStyle name="60% — akcent 4" xfId="29666" builtinId="44" hidden="1"/>
    <cellStyle name="60% — akcent 4" xfId="29706" builtinId="44" hidden="1"/>
    <cellStyle name="60% — akcent 4" xfId="29745" builtinId="44" hidden="1"/>
    <cellStyle name="60% — akcent 4" xfId="29786" builtinId="44" hidden="1"/>
    <cellStyle name="60% — akcent 4" xfId="29825" builtinId="44" hidden="1"/>
    <cellStyle name="60% — akcent 4" xfId="29864" builtinId="44" hidden="1"/>
    <cellStyle name="60% — akcent 4" xfId="29903" builtinId="44" hidden="1"/>
    <cellStyle name="60% — akcent 4" xfId="29945" builtinId="44" hidden="1"/>
    <cellStyle name="60% — akcent 4" xfId="29985" builtinId="44" hidden="1"/>
    <cellStyle name="60% — akcent 4" xfId="30024" builtinId="44" hidden="1"/>
    <cellStyle name="60% — akcent 4" xfId="30064" builtinId="44" hidden="1"/>
    <cellStyle name="60% — akcent 4" xfId="30104" builtinId="44" hidden="1"/>
    <cellStyle name="60% — akcent 4" xfId="30144" builtinId="44" hidden="1"/>
    <cellStyle name="60% — akcent 4" xfId="30183" builtinId="44" hidden="1"/>
    <cellStyle name="60% — akcent 4" xfId="30222" builtinId="44" hidden="1"/>
    <cellStyle name="60% — akcent 4" xfId="29449" builtinId="44" hidden="1"/>
    <cellStyle name="60% — akcent 4" xfId="30255" builtinId="44" hidden="1"/>
    <cellStyle name="60% — akcent 4" xfId="30296" builtinId="44" hidden="1"/>
    <cellStyle name="60% — akcent 4" xfId="30335" builtinId="44" hidden="1"/>
    <cellStyle name="60% — akcent 4" xfId="30374" builtinId="44" hidden="1"/>
    <cellStyle name="60% — akcent 4" xfId="30413" builtinId="44" hidden="1"/>
    <cellStyle name="60% — akcent 4" xfId="30453" builtinId="44" hidden="1"/>
    <cellStyle name="60% — akcent 4" xfId="30492" builtinId="44" hidden="1"/>
    <cellStyle name="60% — akcent 4" xfId="30533" builtinId="44" hidden="1"/>
    <cellStyle name="60% — akcent 4" xfId="30572" builtinId="44" hidden="1"/>
    <cellStyle name="60% — akcent 4" xfId="30611" builtinId="44" hidden="1"/>
    <cellStyle name="60% — akcent 4" xfId="30650" builtinId="44" hidden="1"/>
    <cellStyle name="60% — akcent 4" xfId="30690" builtinId="44" hidden="1"/>
    <cellStyle name="60% — akcent 4" xfId="30730" builtinId="44" hidden="1"/>
    <cellStyle name="60% — akcent 4" xfId="30769" builtinId="44" hidden="1"/>
    <cellStyle name="60% — akcent 4" xfId="30809" builtinId="44" hidden="1"/>
    <cellStyle name="60% — akcent 4" xfId="30848" builtinId="44" hidden="1"/>
    <cellStyle name="60% — akcent 4" xfId="30888" builtinId="44" hidden="1"/>
    <cellStyle name="60% — akcent 4" xfId="30927" builtinId="44" hidden="1"/>
    <cellStyle name="60% — akcent 4" xfId="30966" builtinId="44" hidden="1"/>
    <cellStyle name="60% — akcent 4" xfId="29398" builtinId="44" hidden="1"/>
    <cellStyle name="60% — akcent 4" xfId="29433" builtinId="44" hidden="1"/>
    <cellStyle name="60% — akcent 4" xfId="31012" builtinId="44" hidden="1"/>
    <cellStyle name="60% — akcent 4" xfId="31051" builtinId="44" hidden="1"/>
    <cellStyle name="60% — akcent 4" xfId="31090" builtinId="44" hidden="1"/>
    <cellStyle name="60% — akcent 4" xfId="31129" builtinId="44" hidden="1"/>
    <cellStyle name="60% — akcent 4" xfId="31169" builtinId="44" hidden="1"/>
    <cellStyle name="60% — akcent 4" xfId="31208" builtinId="44" hidden="1"/>
    <cellStyle name="60% — akcent 4" xfId="31249" builtinId="44" hidden="1"/>
    <cellStyle name="60% — akcent 4" xfId="31288" builtinId="44" hidden="1"/>
    <cellStyle name="60% — akcent 4" xfId="31327" builtinId="44" hidden="1"/>
    <cellStyle name="60% — akcent 4" xfId="31366" builtinId="44" hidden="1"/>
    <cellStyle name="60% — akcent 4" xfId="31406" builtinId="44" hidden="1"/>
    <cellStyle name="60% — akcent 4" xfId="31446" builtinId="44" hidden="1"/>
    <cellStyle name="60% — akcent 4" xfId="31485" builtinId="44" hidden="1"/>
    <cellStyle name="60% — akcent 4" xfId="31525" builtinId="44" hidden="1"/>
    <cellStyle name="60% — akcent 4" xfId="31564" builtinId="44" hidden="1"/>
    <cellStyle name="60% — akcent 4" xfId="31604" builtinId="44" hidden="1"/>
    <cellStyle name="60% — akcent 4" xfId="31643" builtinId="44" hidden="1"/>
    <cellStyle name="60% — akcent 4" xfId="31682" builtinId="44" hidden="1"/>
    <cellStyle name="60% — akcent 4" xfId="28524" builtinId="44" hidden="1"/>
    <cellStyle name="60% — akcent 4" xfId="31695" builtinId="44" hidden="1"/>
    <cellStyle name="60% — akcent 4" xfId="31736" builtinId="44" hidden="1"/>
    <cellStyle name="60% — akcent 4" xfId="31775" builtinId="44" hidden="1"/>
    <cellStyle name="60% — akcent 4" xfId="31814" builtinId="44" hidden="1"/>
    <cellStyle name="60% — akcent 4" xfId="31853" builtinId="44" hidden="1"/>
    <cellStyle name="60% — akcent 4" xfId="31893" builtinId="44" hidden="1"/>
    <cellStyle name="60% — akcent 4" xfId="31932" builtinId="44" hidden="1"/>
    <cellStyle name="60% — akcent 4" xfId="31973" builtinId="44" hidden="1"/>
    <cellStyle name="60% — akcent 4" xfId="32012" builtinId="44" hidden="1"/>
    <cellStyle name="60% — akcent 4" xfId="32051" builtinId="44" hidden="1"/>
    <cellStyle name="60% — akcent 4" xfId="32090" builtinId="44" hidden="1"/>
    <cellStyle name="60% — akcent 4" xfId="32130" builtinId="44" hidden="1"/>
    <cellStyle name="60% — akcent 4" xfId="32170" builtinId="44" hidden="1"/>
    <cellStyle name="60% — akcent 4" xfId="32209" builtinId="44" hidden="1"/>
    <cellStyle name="60% — akcent 4" xfId="32249" builtinId="44" hidden="1"/>
    <cellStyle name="60% — akcent 4" xfId="32288" builtinId="44" hidden="1"/>
    <cellStyle name="60% — akcent 4" xfId="32328" builtinId="44" hidden="1"/>
    <cellStyle name="60% — akcent 4" xfId="32367" builtinId="44" hidden="1"/>
    <cellStyle name="60% — akcent 4" xfId="32406" builtinId="44" hidden="1"/>
    <cellStyle name="60% — akcent 4" xfId="32445" builtinId="44" hidden="1"/>
    <cellStyle name="60% — akcent 4" xfId="32604" builtinId="44" hidden="1"/>
    <cellStyle name="60% — akcent 4" xfId="32645" builtinId="44" hidden="1"/>
    <cellStyle name="60% — akcent 4" xfId="32684" builtinId="44" hidden="1"/>
    <cellStyle name="60% — akcent 4" xfId="32723" builtinId="44" hidden="1"/>
    <cellStyle name="60% — akcent 4" xfId="32762" builtinId="44" hidden="1"/>
    <cellStyle name="60% — akcent 4" xfId="32802" builtinId="44" hidden="1"/>
    <cellStyle name="60% — akcent 4" xfId="32841" builtinId="44" hidden="1"/>
    <cellStyle name="60% — akcent 4" xfId="32882" builtinId="44" hidden="1"/>
    <cellStyle name="60% — akcent 4" xfId="32921" builtinId="44" hidden="1"/>
    <cellStyle name="60% — akcent 4" xfId="32960" builtinId="44" hidden="1"/>
    <cellStyle name="60% — akcent 4" xfId="32999" builtinId="44" hidden="1"/>
    <cellStyle name="60% — akcent 4" xfId="33039" builtinId="44" hidden="1"/>
    <cellStyle name="60% — akcent 4" xfId="33079" builtinId="44" hidden="1"/>
    <cellStyle name="60% — akcent 4" xfId="33118" builtinId="44" hidden="1"/>
    <cellStyle name="60% — akcent 4" xfId="33158" builtinId="44" hidden="1"/>
    <cellStyle name="60% — akcent 4" xfId="33198" builtinId="44" hidden="1"/>
    <cellStyle name="60% — akcent 4" xfId="33238" builtinId="44" hidden="1"/>
    <cellStyle name="60% — akcent 4" xfId="33277" builtinId="44" hidden="1"/>
    <cellStyle name="60% — akcent 4" xfId="33316" builtinId="44" hidden="1"/>
    <cellStyle name="60% — akcent 4" xfId="32547" builtinId="44" hidden="1"/>
    <cellStyle name="60% — akcent 4" xfId="33349" builtinId="44" hidden="1"/>
    <cellStyle name="60% — akcent 4" xfId="33390" builtinId="44" hidden="1"/>
    <cellStyle name="60% — akcent 4" xfId="33429" builtinId="44" hidden="1"/>
    <cellStyle name="60% — akcent 4" xfId="33468" builtinId="44" hidden="1"/>
    <cellStyle name="60% — akcent 4" xfId="33507" builtinId="44" hidden="1"/>
    <cellStyle name="60% — akcent 4" xfId="33547" builtinId="44" hidden="1"/>
    <cellStyle name="60% — akcent 4" xfId="33586" builtinId="44" hidden="1"/>
    <cellStyle name="60% — akcent 4" xfId="33627" builtinId="44" hidden="1"/>
    <cellStyle name="60% — akcent 4" xfId="33666" builtinId="44" hidden="1"/>
    <cellStyle name="60% — akcent 4" xfId="33705" builtinId="44" hidden="1"/>
    <cellStyle name="60% — akcent 4" xfId="33744" builtinId="44" hidden="1"/>
    <cellStyle name="60% — akcent 4" xfId="33784" builtinId="44" hidden="1"/>
    <cellStyle name="60% — akcent 4" xfId="33824" builtinId="44" hidden="1"/>
    <cellStyle name="60% — akcent 4" xfId="33863" builtinId="44" hidden="1"/>
    <cellStyle name="60% — akcent 4" xfId="33903" builtinId="44" hidden="1"/>
    <cellStyle name="60% — akcent 4" xfId="33942" builtinId="44" hidden="1"/>
    <cellStyle name="60% — akcent 4" xfId="33982" builtinId="44" hidden="1"/>
    <cellStyle name="60% — akcent 4" xfId="34021" builtinId="44" hidden="1"/>
    <cellStyle name="60% — akcent 4" xfId="34060" builtinId="44" hidden="1"/>
    <cellStyle name="60% — akcent 4" xfId="32496" builtinId="44" hidden="1"/>
    <cellStyle name="60% — akcent 4" xfId="32531" builtinId="44" hidden="1"/>
    <cellStyle name="60% — akcent 4" xfId="34106" builtinId="44" hidden="1"/>
    <cellStyle name="60% — akcent 4" xfId="34145" builtinId="44" hidden="1"/>
    <cellStyle name="60% — akcent 4" xfId="34184" builtinId="44" hidden="1"/>
    <cellStyle name="60% — akcent 4" xfId="34223" builtinId="44" hidden="1"/>
    <cellStyle name="60% — akcent 4" xfId="34263" builtinId="44" hidden="1"/>
    <cellStyle name="60% — akcent 4" xfId="34302" builtinId="44" hidden="1"/>
    <cellStyle name="60% — akcent 4" xfId="34343" builtinId="44" hidden="1"/>
    <cellStyle name="60% — akcent 4" xfId="34382" builtinId="44" hidden="1"/>
    <cellStyle name="60% — akcent 4" xfId="34421" builtinId="44" hidden="1"/>
    <cellStyle name="60% — akcent 4" xfId="34460" builtinId="44" hidden="1"/>
    <cellStyle name="60% — akcent 4" xfId="34500" builtinId="44" hidden="1"/>
    <cellStyle name="60% — akcent 4" xfId="34540" builtinId="44" hidden="1"/>
    <cellStyle name="60% — akcent 4" xfId="34579" builtinId="44" hidden="1"/>
    <cellStyle name="60% — akcent 4" xfId="34619" builtinId="44" hidden="1"/>
    <cellStyle name="60% — akcent 4" xfId="34658" builtinId="44" hidden="1"/>
    <cellStyle name="60% — akcent 4" xfId="34698" builtinId="44" hidden="1"/>
    <cellStyle name="60% — akcent 4" xfId="34737" builtinId="44" hidden="1"/>
    <cellStyle name="60% — akcent 4" xfId="34776" builtinId="44" hidden="1"/>
    <cellStyle name="60% — akcent 4" xfId="28502" builtinId="44" hidden="1"/>
    <cellStyle name="60% — akcent 4" xfId="34817" builtinId="44" hidden="1"/>
    <cellStyle name="60% — akcent 4" xfId="34858" builtinId="44" hidden="1"/>
    <cellStyle name="60% — akcent 4" xfId="34897" builtinId="44" hidden="1"/>
    <cellStyle name="60% — akcent 4" xfId="34936" builtinId="44" hidden="1"/>
    <cellStyle name="60% — akcent 4" xfId="34975" builtinId="44" hidden="1"/>
    <cellStyle name="60% — akcent 4" xfId="35015" builtinId="44" hidden="1"/>
    <cellStyle name="60% — akcent 4" xfId="35054" builtinId="44" hidden="1"/>
    <cellStyle name="60% — akcent 4" xfId="35095" builtinId="44" hidden="1"/>
    <cellStyle name="60% — akcent 4" xfId="35134" builtinId="44" hidden="1"/>
    <cellStyle name="60% — akcent 4" xfId="35173" builtinId="44" hidden="1"/>
    <cellStyle name="60% — akcent 4" xfId="35212" builtinId="44" hidden="1"/>
    <cellStyle name="60% — akcent 4" xfId="35252" builtinId="44" hidden="1"/>
    <cellStyle name="60% — akcent 4" xfId="35292" builtinId="44" hidden="1"/>
    <cellStyle name="60% — akcent 4" xfId="35331" builtinId="44" hidden="1"/>
    <cellStyle name="60% — akcent 4" xfId="35371" builtinId="44" hidden="1"/>
    <cellStyle name="60% — akcent 4" xfId="35410" builtinId="44" hidden="1"/>
    <cellStyle name="60% — akcent 4" xfId="35450" builtinId="44" hidden="1"/>
    <cellStyle name="60% — akcent 4" xfId="35489" builtinId="44" hidden="1"/>
    <cellStyle name="60% — akcent 4" xfId="35528" builtinId="44" hidden="1"/>
    <cellStyle name="60% — akcent 4" xfId="35567" builtinId="44" hidden="1"/>
    <cellStyle name="60% — akcent 4" xfId="35726" builtinId="44" hidden="1"/>
    <cellStyle name="60% — akcent 4" xfId="35767" builtinId="44" hidden="1"/>
    <cellStyle name="60% — akcent 4" xfId="35806" builtinId="44" hidden="1"/>
    <cellStyle name="60% — akcent 4" xfId="35845" builtinId="44" hidden="1"/>
    <cellStyle name="60% — akcent 4" xfId="35884" builtinId="44" hidden="1"/>
    <cellStyle name="60% — akcent 4" xfId="35924" builtinId="44" hidden="1"/>
    <cellStyle name="60% — akcent 4" xfId="35963" builtinId="44" hidden="1"/>
    <cellStyle name="60% — akcent 4" xfId="36004" builtinId="44" hidden="1"/>
    <cellStyle name="60% — akcent 4" xfId="36043" builtinId="44" hidden="1"/>
    <cellStyle name="60% — akcent 4" xfId="36082" builtinId="44" hidden="1"/>
    <cellStyle name="60% — akcent 4" xfId="36121" builtinId="44" hidden="1"/>
    <cellStyle name="60% — akcent 4" xfId="36161" builtinId="44" hidden="1"/>
    <cellStyle name="60% — akcent 4" xfId="36201" builtinId="44" hidden="1"/>
    <cellStyle name="60% — akcent 4" xfId="36240" builtinId="44" hidden="1"/>
    <cellStyle name="60% — akcent 4" xfId="36280" builtinId="44" hidden="1"/>
    <cellStyle name="60% — akcent 4" xfId="36320" builtinId="44" hidden="1"/>
    <cellStyle name="60% — akcent 4" xfId="36360" builtinId="44" hidden="1"/>
    <cellStyle name="60% — akcent 4" xfId="36399" builtinId="44" hidden="1"/>
    <cellStyle name="60% — akcent 4" xfId="36438" builtinId="44" hidden="1"/>
    <cellStyle name="60% — akcent 4" xfId="35669" builtinId="44" hidden="1"/>
    <cellStyle name="60% — akcent 4" xfId="36471" builtinId="44" hidden="1"/>
    <cellStyle name="60% — akcent 4" xfId="36512" builtinId="44" hidden="1"/>
    <cellStyle name="60% — akcent 4" xfId="36551" builtinId="44" hidden="1"/>
    <cellStyle name="60% — akcent 4" xfId="36590" builtinId="44" hidden="1"/>
    <cellStyle name="60% — akcent 4" xfId="36629" builtinId="44" hidden="1"/>
    <cellStyle name="60% — akcent 4" xfId="36669" builtinId="44" hidden="1"/>
    <cellStyle name="60% — akcent 4" xfId="36708" builtinId="44" hidden="1"/>
    <cellStyle name="60% — akcent 4" xfId="36749" builtinId="44" hidden="1"/>
    <cellStyle name="60% — akcent 4" xfId="36788" builtinId="44" hidden="1"/>
    <cellStyle name="60% — akcent 4" xfId="36827" builtinId="44" hidden="1"/>
    <cellStyle name="60% — akcent 4" xfId="36866" builtinId="44" hidden="1"/>
    <cellStyle name="60% — akcent 4" xfId="36906" builtinId="44" hidden="1"/>
    <cellStyle name="60% — akcent 4" xfId="36946" builtinId="44" hidden="1"/>
    <cellStyle name="60% — akcent 4" xfId="36985" builtinId="44" hidden="1"/>
    <cellStyle name="60% — akcent 4" xfId="37025" builtinId="44" hidden="1"/>
    <cellStyle name="60% — akcent 4" xfId="37064" builtinId="44" hidden="1"/>
    <cellStyle name="60% — akcent 4" xfId="37104" builtinId="44" hidden="1"/>
    <cellStyle name="60% — akcent 4" xfId="37143" builtinId="44" hidden="1"/>
    <cellStyle name="60% — akcent 4" xfId="37182" builtinId="44" hidden="1"/>
    <cellStyle name="60% — akcent 4" xfId="35618" builtinId="44" hidden="1"/>
    <cellStyle name="60% — akcent 4" xfId="35653" builtinId="44" hidden="1"/>
    <cellStyle name="60% — akcent 4" xfId="37228" builtinId="44" hidden="1"/>
    <cellStyle name="60% — akcent 4" xfId="37267" builtinId="44" hidden="1"/>
    <cellStyle name="60% — akcent 4" xfId="37306" builtinId="44" hidden="1"/>
    <cellStyle name="60% — akcent 4" xfId="37345" builtinId="44" hidden="1"/>
    <cellStyle name="60% — akcent 4" xfId="37385" builtinId="44" hidden="1"/>
    <cellStyle name="60% — akcent 4" xfId="37424" builtinId="44" hidden="1"/>
    <cellStyle name="60% — akcent 4" xfId="37465" builtinId="44" hidden="1"/>
    <cellStyle name="60% — akcent 4" xfId="37504" builtinId="44" hidden="1"/>
    <cellStyle name="60% — akcent 4" xfId="37543" builtinId="44" hidden="1"/>
    <cellStyle name="60% — akcent 4" xfId="37582" builtinId="44" hidden="1"/>
    <cellStyle name="60% — akcent 4" xfId="37622" builtinId="44" hidden="1"/>
    <cellStyle name="60% — akcent 4" xfId="37662" builtinId="44" hidden="1"/>
    <cellStyle name="60% — akcent 4" xfId="37701" builtinId="44" hidden="1"/>
    <cellStyle name="60% — akcent 4" xfId="37741" builtinId="44" hidden="1"/>
    <cellStyle name="60% — akcent 4" xfId="37780" builtinId="44" hidden="1"/>
    <cellStyle name="60% — akcent 4" xfId="37820" builtinId="44" hidden="1"/>
    <cellStyle name="60% — akcent 4" xfId="37859" builtinId="44" hidden="1"/>
    <cellStyle name="60% — akcent 4" xfId="37898" builtinId="44" hidden="1"/>
    <cellStyle name="60% — akcent 4" xfId="37937" builtinId="44" hidden="1"/>
    <cellStyle name="60% — akcent 4" xfId="37977" builtinId="44" hidden="1"/>
    <cellStyle name="60% — akcent 4" xfId="38018" builtinId="44" hidden="1"/>
    <cellStyle name="60% — akcent 4" xfId="38057" builtinId="44" hidden="1"/>
    <cellStyle name="60% — akcent 4" xfId="38096" builtinId="44" hidden="1"/>
    <cellStyle name="60% — akcent 4" xfId="38135" builtinId="44" hidden="1"/>
    <cellStyle name="60% — akcent 4" xfId="38175" builtinId="44" hidden="1"/>
    <cellStyle name="60% — akcent 4" xfId="38214" builtinId="44" hidden="1"/>
    <cellStyle name="60% — akcent 4" xfId="38255" builtinId="44" hidden="1"/>
    <cellStyle name="60% — akcent 4" xfId="38294" builtinId="44" hidden="1"/>
    <cellStyle name="60% — akcent 4" xfId="38333" builtinId="44" hidden="1"/>
    <cellStyle name="60% — akcent 4" xfId="38372" builtinId="44" hidden="1"/>
    <cellStyle name="60% — akcent 4" xfId="38412" builtinId="44" hidden="1"/>
    <cellStyle name="60% — akcent 4" xfId="38452" builtinId="44" hidden="1"/>
    <cellStyle name="60% — akcent 4" xfId="38491" builtinId="44" hidden="1"/>
    <cellStyle name="60% — akcent 4" xfId="38531" builtinId="44" hidden="1"/>
    <cellStyle name="60% — akcent 4" xfId="38570" builtinId="44" hidden="1"/>
    <cellStyle name="60% — akcent 4" xfId="38610" builtinId="44" hidden="1"/>
    <cellStyle name="60% — akcent 4" xfId="38649" builtinId="44" hidden="1"/>
    <cellStyle name="60% — akcent 4" xfId="38688" builtinId="44" hidden="1"/>
    <cellStyle name="60% — akcent 4" xfId="38727" builtinId="44" hidden="1"/>
    <cellStyle name="60% — akcent 4" xfId="38886" builtinId="44" hidden="1"/>
    <cellStyle name="60% — akcent 4" xfId="38927" builtinId="44" hidden="1"/>
    <cellStyle name="60% — akcent 4" xfId="38966" builtinId="44" hidden="1"/>
    <cellStyle name="60% — akcent 4" xfId="39005" builtinId="44" hidden="1"/>
    <cellStyle name="60% — akcent 4" xfId="39044" builtinId="44" hidden="1"/>
    <cellStyle name="60% — akcent 4" xfId="39084" builtinId="44" hidden="1"/>
    <cellStyle name="60% — akcent 4" xfId="39123" builtinId="44" hidden="1"/>
    <cellStyle name="60% — akcent 4" xfId="39164" builtinId="44" hidden="1"/>
    <cellStyle name="60% — akcent 4" xfId="39203" builtinId="44" hidden="1"/>
    <cellStyle name="60% — akcent 4" xfId="39242" builtinId="44" hidden="1"/>
    <cellStyle name="60% — akcent 4" xfId="39281" builtinId="44" hidden="1"/>
    <cellStyle name="60% — akcent 4" xfId="39321" builtinId="44" hidden="1"/>
    <cellStyle name="60% — akcent 4" xfId="39361" builtinId="44" hidden="1"/>
    <cellStyle name="60% — akcent 4" xfId="39400" builtinId="44" hidden="1"/>
    <cellStyle name="60% — akcent 4" xfId="39440" builtinId="44" hidden="1"/>
    <cellStyle name="60% — akcent 4" xfId="39480" builtinId="44" hidden="1"/>
    <cellStyle name="60% — akcent 4" xfId="39520" builtinId="44" hidden="1"/>
    <cellStyle name="60% — akcent 4" xfId="39559" builtinId="44" hidden="1"/>
    <cellStyle name="60% — akcent 4" xfId="39598" builtinId="44" hidden="1"/>
    <cellStyle name="60% — akcent 4" xfId="38829" builtinId="44" hidden="1"/>
    <cellStyle name="60% — akcent 4" xfId="39631" builtinId="44" hidden="1"/>
    <cellStyle name="60% — akcent 4" xfId="39672" builtinId="44" hidden="1"/>
    <cellStyle name="60% — akcent 4" xfId="39711" builtinId="44" hidden="1"/>
    <cellStyle name="60% — akcent 4" xfId="39750" builtinId="44" hidden="1"/>
    <cellStyle name="60% — akcent 4" xfId="39789" builtinId="44" hidden="1"/>
    <cellStyle name="60% — akcent 4" xfId="39829" builtinId="44" hidden="1"/>
    <cellStyle name="60% — akcent 4" xfId="39868" builtinId="44" hidden="1"/>
    <cellStyle name="60% — akcent 4" xfId="39909" builtinId="44" hidden="1"/>
    <cellStyle name="60% — akcent 4" xfId="39948" builtinId="44" hidden="1"/>
    <cellStyle name="60% — akcent 4" xfId="39987" builtinId="44" hidden="1"/>
    <cellStyle name="60% — akcent 4" xfId="40026" builtinId="44" hidden="1"/>
    <cellStyle name="60% — akcent 4" xfId="40066" builtinId="44" hidden="1"/>
    <cellStyle name="60% — akcent 4" xfId="40106" builtinId="44" hidden="1"/>
    <cellStyle name="60% — akcent 4" xfId="40145" builtinId="44" hidden="1"/>
    <cellStyle name="60% — akcent 4" xfId="40185" builtinId="44" hidden="1"/>
    <cellStyle name="60% — akcent 4" xfId="40224" builtinId="44" hidden="1"/>
    <cellStyle name="60% — akcent 4" xfId="40264" builtinId="44" hidden="1"/>
    <cellStyle name="60% — akcent 4" xfId="40303" builtinId="44" hidden="1"/>
    <cellStyle name="60% — akcent 4" xfId="40342" builtinId="44" hidden="1"/>
    <cellStyle name="60% — akcent 4" xfId="38778" builtinId="44" hidden="1"/>
    <cellStyle name="60% — akcent 4" xfId="38813" builtinId="44" hidden="1"/>
    <cellStyle name="60% — akcent 4" xfId="40388" builtinId="44" hidden="1"/>
    <cellStyle name="60% — akcent 4" xfId="40427" builtinId="44" hidden="1"/>
    <cellStyle name="60% — akcent 4" xfId="40466" builtinId="44" hidden="1"/>
    <cellStyle name="60% — akcent 4" xfId="40505" builtinId="44" hidden="1"/>
    <cellStyle name="60% — akcent 4" xfId="40545" builtinId="44" hidden="1"/>
    <cellStyle name="60% — akcent 4" xfId="40584" builtinId="44" hidden="1"/>
    <cellStyle name="60% — akcent 4" xfId="40625" builtinId="44" hidden="1"/>
    <cellStyle name="60% — akcent 4" xfId="40664" builtinId="44" hidden="1"/>
    <cellStyle name="60% — akcent 4" xfId="40703" builtinId="44" hidden="1"/>
    <cellStyle name="60% — akcent 4" xfId="40742" builtinId="44" hidden="1"/>
    <cellStyle name="60% — akcent 4" xfId="40782" builtinId="44" hidden="1"/>
    <cellStyle name="60% — akcent 4" xfId="40822" builtinId="44" hidden="1"/>
    <cellStyle name="60% — akcent 4" xfId="40861" builtinId="44" hidden="1"/>
    <cellStyle name="60% — akcent 4" xfId="40901" builtinId="44" hidden="1"/>
    <cellStyle name="60% — akcent 4" xfId="40940" builtinId="44" hidden="1"/>
    <cellStyle name="60% — akcent 4" xfId="40980" builtinId="44" hidden="1"/>
    <cellStyle name="60% — akcent 4" xfId="41019" builtinId="44" hidden="1"/>
    <cellStyle name="60% — akcent 4" xfId="41058" builtinId="44" hidden="1"/>
    <cellStyle name="60% — akcent 4" xfId="41118" builtinId="44" hidden="1"/>
    <cellStyle name="60% — akcent 4" xfId="41176" builtinId="44" hidden="1"/>
    <cellStyle name="60% — akcent 4" xfId="41217" builtinId="44" hidden="1"/>
    <cellStyle name="60% — akcent 4" xfId="41256" builtinId="44" hidden="1"/>
    <cellStyle name="60% — akcent 4" xfId="41295" builtinId="44" hidden="1"/>
    <cellStyle name="60% — akcent 4" xfId="41334" builtinId="44" hidden="1"/>
    <cellStyle name="60% — akcent 4" xfId="41374" builtinId="44" hidden="1"/>
    <cellStyle name="60% — akcent 4" xfId="41413" builtinId="44" hidden="1"/>
    <cellStyle name="60% — akcent 4" xfId="41454" builtinId="44" hidden="1"/>
    <cellStyle name="60% — akcent 4" xfId="41493" builtinId="44" hidden="1"/>
    <cellStyle name="60% — akcent 4" xfId="41532" builtinId="44" hidden="1"/>
    <cellStyle name="60% — akcent 4" xfId="41571" builtinId="44" hidden="1"/>
    <cellStyle name="60% — akcent 4" xfId="41611" builtinId="44" hidden="1"/>
    <cellStyle name="60% — akcent 4" xfId="41651" builtinId="44" hidden="1"/>
    <cellStyle name="60% — akcent 4" xfId="41690" builtinId="44" hidden="1"/>
    <cellStyle name="60% — akcent 4" xfId="41730" builtinId="44" hidden="1"/>
    <cellStyle name="60% — akcent 4" xfId="41769" builtinId="44" hidden="1"/>
    <cellStyle name="60% — akcent 4" xfId="41809" builtinId="44" hidden="1"/>
    <cellStyle name="60% — akcent 4" xfId="41848" builtinId="44" hidden="1"/>
    <cellStyle name="60% — akcent 4" xfId="41887" builtinId="44" hidden="1"/>
    <cellStyle name="60% — akcent 4" xfId="41130" builtinId="44" hidden="1"/>
    <cellStyle name="60% — akcent 4" xfId="41927" builtinId="44" hidden="1"/>
    <cellStyle name="60% — akcent 4" xfId="41968" builtinId="44" hidden="1"/>
    <cellStyle name="60% — akcent 4" xfId="42007" builtinId="44" hidden="1"/>
    <cellStyle name="60% — akcent 4" xfId="42046" builtinId="44" hidden="1"/>
    <cellStyle name="60% — akcent 4" xfId="42085" builtinId="44" hidden="1"/>
    <cellStyle name="60% — akcent 4" xfId="42125" builtinId="44" hidden="1"/>
    <cellStyle name="60% — akcent 4" xfId="42164" builtinId="44" hidden="1"/>
    <cellStyle name="60% — akcent 4" xfId="42205" builtinId="44" hidden="1"/>
    <cellStyle name="60% — akcent 4" xfId="42244" builtinId="44" hidden="1"/>
    <cellStyle name="60% — akcent 4" xfId="42283" builtinId="44" hidden="1"/>
    <cellStyle name="60% — akcent 4" xfId="42322" builtinId="44" hidden="1"/>
    <cellStyle name="60% — akcent 4" xfId="42362" builtinId="44" hidden="1"/>
    <cellStyle name="60% — akcent 4" xfId="42402" builtinId="44" hidden="1"/>
    <cellStyle name="60% — akcent 4" xfId="42441" builtinId="44" hidden="1"/>
    <cellStyle name="60% — akcent 4" xfId="42481" builtinId="44" hidden="1"/>
    <cellStyle name="60% — akcent 4" xfId="42520" builtinId="44" hidden="1"/>
    <cellStyle name="60% — akcent 4" xfId="42560" builtinId="44" hidden="1"/>
    <cellStyle name="60% — akcent 4" xfId="42599" builtinId="44" hidden="1"/>
    <cellStyle name="60% — akcent 4" xfId="42638" builtinId="44" hidden="1"/>
    <cellStyle name="60% — akcent 4" xfId="42702" builtinId="44" hidden="1"/>
    <cellStyle name="60% — akcent 4" xfId="42756" builtinId="44" hidden="1"/>
    <cellStyle name="60% — akcent 4" xfId="42797" builtinId="44" hidden="1"/>
    <cellStyle name="60% — akcent 4" xfId="42836" builtinId="44" hidden="1"/>
    <cellStyle name="60% — akcent 4" xfId="42875" builtinId="44" hidden="1"/>
    <cellStyle name="60% — akcent 4" xfId="42914" builtinId="44" hidden="1"/>
    <cellStyle name="60% — akcent 4" xfId="42954" builtinId="44" hidden="1"/>
    <cellStyle name="60% — akcent 4" xfId="42993" builtinId="44" hidden="1"/>
    <cellStyle name="60% — akcent 4" xfId="43034" builtinId="44" hidden="1"/>
    <cellStyle name="60% — akcent 4" xfId="43073" builtinId="44" hidden="1"/>
    <cellStyle name="60% — akcent 4" xfId="43112" builtinId="44" hidden="1"/>
    <cellStyle name="60% — akcent 4" xfId="43151" builtinId="44" hidden="1"/>
    <cellStyle name="60% — akcent 4" xfId="43191" builtinId="44" hidden="1"/>
    <cellStyle name="60% — akcent 4" xfId="43231" builtinId="44" hidden="1"/>
    <cellStyle name="60% — akcent 4" xfId="43270" builtinId="44" hidden="1"/>
    <cellStyle name="60% — akcent 4" xfId="43310" builtinId="44" hidden="1"/>
    <cellStyle name="60% — akcent 4" xfId="43349" builtinId="44" hidden="1"/>
    <cellStyle name="60% — akcent 4" xfId="43389" builtinId="44" hidden="1"/>
    <cellStyle name="60% — akcent 4" xfId="43428" builtinId="44" hidden="1"/>
    <cellStyle name="60% — akcent 4" xfId="43467" builtinId="44" hidden="1"/>
    <cellStyle name="60% — akcent 4" xfId="42715" builtinId="44" hidden="1"/>
    <cellStyle name="60% — akcent 4" xfId="43507" builtinId="44" hidden="1"/>
    <cellStyle name="60% — akcent 4" xfId="43548" builtinId="44" hidden="1"/>
    <cellStyle name="60% — akcent 4" xfId="43587" builtinId="44" hidden="1"/>
    <cellStyle name="60% — akcent 4" xfId="43626" builtinId="44" hidden="1"/>
    <cellStyle name="60% — akcent 4" xfId="43665" builtinId="44" hidden="1"/>
    <cellStyle name="60% — akcent 4" xfId="43705" builtinId="44" hidden="1"/>
    <cellStyle name="60% — akcent 4" xfId="43744" builtinId="44" hidden="1"/>
    <cellStyle name="60% — akcent 4" xfId="43785" builtinId="44" hidden="1"/>
    <cellStyle name="60% — akcent 4" xfId="43824" builtinId="44" hidden="1"/>
    <cellStyle name="60% — akcent 4" xfId="43863" builtinId="44" hidden="1"/>
    <cellStyle name="60% — akcent 4" xfId="43902" builtinId="44" hidden="1"/>
    <cellStyle name="60% — akcent 4" xfId="43942" builtinId="44" hidden="1"/>
    <cellStyle name="60% — akcent 4" xfId="43982" builtinId="44" hidden="1"/>
    <cellStyle name="60% — akcent 4" xfId="44021" builtinId="44" hidden="1"/>
    <cellStyle name="60% — akcent 4" xfId="44061" builtinId="44" hidden="1"/>
    <cellStyle name="60% — akcent 4" xfId="44100" builtinId="44" hidden="1"/>
    <cellStyle name="60% — akcent 4" xfId="44140" builtinId="44" hidden="1"/>
    <cellStyle name="60% — akcent 4" xfId="44179" builtinId="44" hidden="1"/>
    <cellStyle name="60% — akcent 4" xfId="44218" builtinId="44" hidden="1"/>
    <cellStyle name="60% — akcent 4" xfId="44282" builtinId="44" hidden="1"/>
    <cellStyle name="60% — akcent 4" xfId="44336" builtinId="44" hidden="1"/>
    <cellStyle name="60% — akcent 4" xfId="44377" builtinId="44" hidden="1"/>
    <cellStyle name="60% — akcent 4" xfId="44416" builtinId="44" hidden="1"/>
    <cellStyle name="60% — akcent 4" xfId="44455" builtinId="44" hidden="1"/>
    <cellStyle name="60% — akcent 4" xfId="44494" builtinId="44" hidden="1"/>
    <cellStyle name="60% — akcent 4" xfId="44534" builtinId="44" hidden="1"/>
    <cellStyle name="60% — akcent 4" xfId="44573" builtinId="44" hidden="1"/>
    <cellStyle name="60% — akcent 4" xfId="44614" builtinId="44" hidden="1"/>
    <cellStyle name="60% — akcent 4" xfId="44653" builtinId="44" hidden="1"/>
    <cellStyle name="60% — akcent 4" xfId="44692" builtinId="44" hidden="1"/>
    <cellStyle name="60% — akcent 4" xfId="44731" builtinId="44" hidden="1"/>
    <cellStyle name="60% — akcent 4" xfId="44771" builtinId="44" hidden="1"/>
    <cellStyle name="60% — akcent 4" xfId="44811" builtinId="44" hidden="1"/>
    <cellStyle name="60% — akcent 4" xfId="44850" builtinId="44" hidden="1"/>
    <cellStyle name="60% — akcent 4" xfId="44890" builtinId="44" hidden="1"/>
    <cellStyle name="60% — akcent 4" xfId="44929" builtinId="44" hidden="1"/>
    <cellStyle name="60% — akcent 4" xfId="44969" builtinId="44" hidden="1"/>
    <cellStyle name="60% — akcent 4" xfId="45008" builtinId="44" hidden="1"/>
    <cellStyle name="60% — akcent 4" xfId="45047" builtinId="44" hidden="1"/>
    <cellStyle name="60% — akcent 4" xfId="44295" builtinId="44" hidden="1"/>
    <cellStyle name="60% — akcent 4" xfId="45087" builtinId="44" hidden="1"/>
    <cellStyle name="60% — akcent 4" xfId="45128" builtinId="44" hidden="1"/>
    <cellStyle name="60% — akcent 4" xfId="45167" builtinId="44" hidden="1"/>
    <cellStyle name="60% — akcent 4" xfId="45206" builtinId="44" hidden="1"/>
    <cellStyle name="60% — akcent 4" xfId="45245" builtinId="44" hidden="1"/>
    <cellStyle name="60% — akcent 4" xfId="45285" builtinId="44" hidden="1"/>
    <cellStyle name="60% — akcent 4" xfId="45324" builtinId="44" hidden="1"/>
    <cellStyle name="60% — akcent 4" xfId="45365" builtinId="44" hidden="1"/>
    <cellStyle name="60% — akcent 4" xfId="45404" builtinId="44" hidden="1"/>
    <cellStyle name="60% — akcent 4" xfId="45443" builtinId="44" hidden="1"/>
    <cellStyle name="60% — akcent 4" xfId="45482" builtinId="44" hidden="1"/>
    <cellStyle name="60% — akcent 4" xfId="45522" builtinId="44" hidden="1"/>
    <cellStyle name="60% — akcent 4" xfId="45562" builtinId="44" hidden="1"/>
    <cellStyle name="60% — akcent 4" xfId="45601" builtinId="44" hidden="1"/>
    <cellStyle name="60% — akcent 4" xfId="45641" builtinId="44" hidden="1"/>
    <cellStyle name="60% — akcent 4" xfId="45680" builtinId="44" hidden="1"/>
    <cellStyle name="60% — akcent 4" xfId="45720" builtinId="44" hidden="1"/>
    <cellStyle name="60% — akcent 4" xfId="45759" builtinId="44" hidden="1"/>
    <cellStyle name="60% — akcent 4" xfId="45798" builtinId="44" hidden="1"/>
    <cellStyle name="60% — akcent 5" xfId="102" builtinId="48" hidden="1"/>
    <cellStyle name="60% — akcent 5" xfId="141" builtinId="48" hidden="1"/>
    <cellStyle name="60% — akcent 5" xfId="180" builtinId="48" hidden="1"/>
    <cellStyle name="60% — akcent 5" xfId="219" builtinId="48" hidden="1"/>
    <cellStyle name="60% — akcent 5" xfId="259" builtinId="48" hidden="1"/>
    <cellStyle name="60% — akcent 5" xfId="298" builtinId="48" hidden="1"/>
    <cellStyle name="60% — akcent 5" xfId="339" builtinId="48" hidden="1"/>
    <cellStyle name="60% — akcent 5" xfId="378" builtinId="48" hidden="1"/>
    <cellStyle name="60% — akcent 5" xfId="417" builtinId="48" hidden="1"/>
    <cellStyle name="60% — akcent 5" xfId="456" builtinId="48" hidden="1"/>
    <cellStyle name="60% — akcent 5" xfId="496" builtinId="48" hidden="1"/>
    <cellStyle name="60% — akcent 5" xfId="536" builtinId="48" hidden="1"/>
    <cellStyle name="60% — akcent 5" xfId="575" builtinId="48" hidden="1"/>
    <cellStyle name="60% — akcent 5" xfId="615" builtinId="48" hidden="1"/>
    <cellStyle name="60% — akcent 5" xfId="654" builtinId="48" hidden="1"/>
    <cellStyle name="60% — akcent 5" xfId="694" builtinId="48" hidden="1"/>
    <cellStyle name="60% — akcent 5" xfId="733" builtinId="48" hidden="1"/>
    <cellStyle name="60% — akcent 5" xfId="772" builtinId="48" hidden="1"/>
    <cellStyle name="60% — akcent 5" xfId="811" builtinId="48" hidden="1"/>
    <cellStyle name="60% — akcent 5" xfId="970" builtinId="48" hidden="1"/>
    <cellStyle name="60% — akcent 5" xfId="1011" builtinId="48" hidden="1"/>
    <cellStyle name="60% — akcent 5" xfId="1050" builtinId="48" hidden="1"/>
    <cellStyle name="60% — akcent 5" xfId="1089" builtinId="48" hidden="1"/>
    <cellStyle name="60% — akcent 5" xfId="1128" builtinId="48" hidden="1"/>
    <cellStyle name="60% — akcent 5" xfId="1168" builtinId="48" hidden="1"/>
    <cellStyle name="60% — akcent 5" xfId="1207" builtinId="48" hidden="1"/>
    <cellStyle name="60% — akcent 5" xfId="1248" builtinId="48" hidden="1"/>
    <cellStyle name="60% — akcent 5" xfId="1287" builtinId="48" hidden="1"/>
    <cellStyle name="60% — akcent 5" xfId="1326" builtinId="48" hidden="1"/>
    <cellStyle name="60% — akcent 5" xfId="1365" builtinId="48" hidden="1"/>
    <cellStyle name="60% — akcent 5" xfId="1405" builtinId="48" hidden="1"/>
    <cellStyle name="60% — akcent 5" xfId="1445" builtinId="48" hidden="1"/>
    <cellStyle name="60% — akcent 5" xfId="1484" builtinId="48" hidden="1"/>
    <cellStyle name="60% — akcent 5" xfId="1524" builtinId="48" hidden="1"/>
    <cellStyle name="60% — akcent 5" xfId="1564" builtinId="48" hidden="1"/>
    <cellStyle name="60% — akcent 5" xfId="1604" builtinId="48" hidden="1"/>
    <cellStyle name="60% — akcent 5" xfId="1643" builtinId="48" hidden="1"/>
    <cellStyle name="60% — akcent 5" xfId="1682" builtinId="48" hidden="1"/>
    <cellStyle name="60% — akcent 5" xfId="905" builtinId="48" hidden="1"/>
    <cellStyle name="60% — akcent 5" xfId="1715" builtinId="48" hidden="1"/>
    <cellStyle name="60% — akcent 5" xfId="1756" builtinId="48" hidden="1"/>
    <cellStyle name="60% — akcent 5" xfId="1795" builtinId="48" hidden="1"/>
    <cellStyle name="60% — akcent 5" xfId="1834" builtinId="48" hidden="1"/>
    <cellStyle name="60% — akcent 5" xfId="1873" builtinId="48" hidden="1"/>
    <cellStyle name="60% — akcent 5" xfId="1913" builtinId="48" hidden="1"/>
    <cellStyle name="60% — akcent 5" xfId="1952" builtinId="48" hidden="1"/>
    <cellStyle name="60% — akcent 5" xfId="1993" builtinId="48" hidden="1"/>
    <cellStyle name="60% — akcent 5" xfId="2032" builtinId="48" hidden="1"/>
    <cellStyle name="60% — akcent 5" xfId="2071" builtinId="48" hidden="1"/>
    <cellStyle name="60% — akcent 5" xfId="2110" builtinId="48" hidden="1"/>
    <cellStyle name="60% — akcent 5" xfId="2150" builtinId="48" hidden="1"/>
    <cellStyle name="60% — akcent 5" xfId="2190" builtinId="48" hidden="1"/>
    <cellStyle name="60% — akcent 5" xfId="2229" builtinId="48" hidden="1"/>
    <cellStyle name="60% — akcent 5" xfId="2269" builtinId="48" hidden="1"/>
    <cellStyle name="60% — akcent 5" xfId="2308" builtinId="48" hidden="1"/>
    <cellStyle name="60% — akcent 5" xfId="2348" builtinId="48" hidden="1"/>
    <cellStyle name="60% — akcent 5" xfId="2387" builtinId="48" hidden="1"/>
    <cellStyle name="60% — akcent 5" xfId="2426" builtinId="48" hidden="1"/>
    <cellStyle name="60% — akcent 5" xfId="862" builtinId="48" hidden="1"/>
    <cellStyle name="60% — akcent 5" xfId="896" builtinId="48" hidden="1"/>
    <cellStyle name="60% — akcent 5" xfId="2472" builtinId="48" hidden="1"/>
    <cellStyle name="60% — akcent 5" xfId="2511" builtinId="48" hidden="1"/>
    <cellStyle name="60% — akcent 5" xfId="2550" builtinId="48" hidden="1"/>
    <cellStyle name="60% — akcent 5" xfId="2589" builtinId="48" hidden="1"/>
    <cellStyle name="60% — akcent 5" xfId="2629" builtinId="48" hidden="1"/>
    <cellStyle name="60% — akcent 5" xfId="2668" builtinId="48" hidden="1"/>
    <cellStyle name="60% — akcent 5" xfId="2709" builtinId="48" hidden="1"/>
    <cellStyle name="60% — akcent 5" xfId="2748" builtinId="48" hidden="1"/>
    <cellStyle name="60% — akcent 5" xfId="2787" builtinId="48" hidden="1"/>
    <cellStyle name="60% — akcent 5" xfId="2826" builtinId="48" hidden="1"/>
    <cellStyle name="60% — akcent 5" xfId="2866" builtinId="48" hidden="1"/>
    <cellStyle name="60% — akcent 5" xfId="2906" builtinId="48" hidden="1"/>
    <cellStyle name="60% — akcent 5" xfId="2945" builtinId="48" hidden="1"/>
    <cellStyle name="60% — akcent 5" xfId="2985" builtinId="48" hidden="1"/>
    <cellStyle name="60% — akcent 5" xfId="3024" builtinId="48" hidden="1"/>
    <cellStyle name="60% — akcent 5" xfId="3064" builtinId="48" hidden="1"/>
    <cellStyle name="60% — akcent 5" xfId="3103" builtinId="48" hidden="1"/>
    <cellStyle name="60% — akcent 5" xfId="3142" builtinId="48" hidden="1"/>
    <cellStyle name="60% — akcent 5" xfId="3181" builtinId="48" hidden="1"/>
    <cellStyle name="60% — akcent 5" xfId="3374" builtinId="48" hidden="1"/>
    <cellStyle name="60% — akcent 5" xfId="3419" builtinId="48" hidden="1"/>
    <cellStyle name="60% — akcent 5" xfId="3458" builtinId="48" hidden="1"/>
    <cellStyle name="60% — akcent 5" xfId="3497" builtinId="48" hidden="1"/>
    <cellStyle name="60% — akcent 5" xfId="3536" builtinId="48" hidden="1"/>
    <cellStyle name="60% — akcent 5" xfId="3576" builtinId="48" hidden="1"/>
    <cellStyle name="60% — akcent 5" xfId="3615" builtinId="48" hidden="1"/>
    <cellStyle name="60% — akcent 5" xfId="3656" builtinId="48" hidden="1"/>
    <cellStyle name="60% — akcent 5" xfId="3695" builtinId="48" hidden="1"/>
    <cellStyle name="60% — akcent 5" xfId="3734" builtinId="48" hidden="1"/>
    <cellStyle name="60% — akcent 5" xfId="3773" builtinId="48" hidden="1"/>
    <cellStyle name="60% — akcent 5" xfId="3817" builtinId="48" hidden="1"/>
    <cellStyle name="60% — akcent 5" xfId="3857" builtinId="48" hidden="1"/>
    <cellStyle name="60% — akcent 5" xfId="3896" builtinId="48" hidden="1"/>
    <cellStyle name="60% — akcent 5" xfId="3936" builtinId="48" hidden="1"/>
    <cellStyle name="60% — akcent 5" xfId="3976" builtinId="48" hidden="1"/>
    <cellStyle name="60% — akcent 5" xfId="4016" builtinId="48" hidden="1"/>
    <cellStyle name="60% — akcent 5" xfId="4055" builtinId="48" hidden="1"/>
    <cellStyle name="60% — akcent 5" xfId="4094" builtinId="48" hidden="1"/>
    <cellStyle name="60% — akcent 5" xfId="4151" builtinId="48" hidden="1"/>
    <cellStyle name="60% — akcent 5" xfId="4310" builtinId="48" hidden="1"/>
    <cellStyle name="60% — akcent 5" xfId="4355" builtinId="48" hidden="1"/>
    <cellStyle name="60% — akcent 5" xfId="4394" builtinId="48" hidden="1"/>
    <cellStyle name="60% — akcent 5" xfId="4433" builtinId="48" hidden="1"/>
    <cellStyle name="60% — akcent 5" xfId="4472" builtinId="48" hidden="1"/>
    <cellStyle name="60% — akcent 5" xfId="4512" builtinId="48" hidden="1"/>
    <cellStyle name="60% — akcent 5" xfId="4551" builtinId="48" hidden="1"/>
    <cellStyle name="60% — akcent 5" xfId="4592" builtinId="48" hidden="1"/>
    <cellStyle name="60% — akcent 5" xfId="4631" builtinId="48" hidden="1"/>
    <cellStyle name="60% — akcent 5" xfId="4670" builtinId="48" hidden="1"/>
    <cellStyle name="60% — akcent 5" xfId="4709" builtinId="48" hidden="1"/>
    <cellStyle name="60% — akcent 5" xfId="4753" builtinId="48" hidden="1"/>
    <cellStyle name="60% — akcent 5" xfId="4793" builtinId="48" hidden="1"/>
    <cellStyle name="60% — akcent 5" xfId="4832" builtinId="48" hidden="1"/>
    <cellStyle name="60% — akcent 5" xfId="4872" builtinId="48" hidden="1"/>
    <cellStyle name="60% — akcent 5" xfId="4912" builtinId="48" hidden="1"/>
    <cellStyle name="60% — akcent 5" xfId="4952" builtinId="48" hidden="1"/>
    <cellStyle name="60% — akcent 5" xfId="4991" builtinId="48" hidden="1"/>
    <cellStyle name="60% — akcent 5" xfId="5030" builtinId="48" hidden="1"/>
    <cellStyle name="60% — akcent 5" xfId="4245" builtinId="48" hidden="1"/>
    <cellStyle name="60% — akcent 5" xfId="5063" builtinId="48" hidden="1"/>
    <cellStyle name="60% — akcent 5" xfId="5104" builtinId="48" hidden="1"/>
    <cellStyle name="60% — akcent 5" xfId="5143" builtinId="48" hidden="1"/>
    <cellStyle name="60% — akcent 5" xfId="5182" builtinId="48" hidden="1"/>
    <cellStyle name="60% — akcent 5" xfId="5221" builtinId="48" hidden="1"/>
    <cellStyle name="60% — akcent 5" xfId="5261" builtinId="48" hidden="1"/>
    <cellStyle name="60% — akcent 5" xfId="5300" builtinId="48" hidden="1"/>
    <cellStyle name="60% — akcent 5" xfId="5341" builtinId="48" hidden="1"/>
    <cellStyle name="60% — akcent 5" xfId="5380" builtinId="48" hidden="1"/>
    <cellStyle name="60% — akcent 5" xfId="5419" builtinId="48" hidden="1"/>
    <cellStyle name="60% — akcent 5" xfId="5458" builtinId="48" hidden="1"/>
    <cellStyle name="60% — akcent 5" xfId="5498" builtinId="48" hidden="1"/>
    <cellStyle name="60% — akcent 5" xfId="5538" builtinId="48" hidden="1"/>
    <cellStyle name="60% — akcent 5" xfId="5577" builtinId="48" hidden="1"/>
    <cellStyle name="60% — akcent 5" xfId="5617" builtinId="48" hidden="1"/>
    <cellStyle name="60% — akcent 5" xfId="5656" builtinId="48" hidden="1"/>
    <cellStyle name="60% — akcent 5" xfId="5696" builtinId="48" hidden="1"/>
    <cellStyle name="60% — akcent 5" xfId="5735" builtinId="48" hidden="1"/>
    <cellStyle name="60% — akcent 5" xfId="5774" builtinId="48" hidden="1"/>
    <cellStyle name="60% — akcent 5" xfId="4202" builtinId="48" hidden="1"/>
    <cellStyle name="60% — akcent 5" xfId="4236" builtinId="48" hidden="1"/>
    <cellStyle name="60% — akcent 5" xfId="5820" builtinId="48" hidden="1"/>
    <cellStyle name="60% — akcent 5" xfId="5859" builtinId="48" hidden="1"/>
    <cellStyle name="60% — akcent 5" xfId="5898" builtinId="48" hidden="1"/>
    <cellStyle name="60% — akcent 5" xfId="5937" builtinId="48" hidden="1"/>
    <cellStyle name="60% — akcent 5" xfId="5977" builtinId="48" hidden="1"/>
    <cellStyle name="60% — akcent 5" xfId="6016" builtinId="48" hidden="1"/>
    <cellStyle name="60% — akcent 5" xfId="6057" builtinId="48" hidden="1"/>
    <cellStyle name="60% — akcent 5" xfId="6096" builtinId="48" hidden="1"/>
    <cellStyle name="60% — akcent 5" xfId="6135" builtinId="48" hidden="1"/>
    <cellStyle name="60% — akcent 5" xfId="6174" builtinId="48" hidden="1"/>
    <cellStyle name="60% — akcent 5" xfId="6214" builtinId="48" hidden="1"/>
    <cellStyle name="60% — akcent 5" xfId="6254" builtinId="48" hidden="1"/>
    <cellStyle name="60% — akcent 5" xfId="6293" builtinId="48" hidden="1"/>
    <cellStyle name="60% — akcent 5" xfId="6333" builtinId="48" hidden="1"/>
    <cellStyle name="60% — akcent 5" xfId="6372" builtinId="48" hidden="1"/>
    <cellStyle name="60% — akcent 5" xfId="6412" builtinId="48" hidden="1"/>
    <cellStyle name="60% — akcent 5" xfId="6451" builtinId="48" hidden="1"/>
    <cellStyle name="60% — akcent 5" xfId="6490" builtinId="48" hidden="1"/>
    <cellStyle name="60% — akcent 5" xfId="3309" builtinId="48" hidden="1"/>
    <cellStyle name="60% — akcent 5" xfId="6503" builtinId="48" hidden="1"/>
    <cellStyle name="60% — akcent 5" xfId="6546" builtinId="48" hidden="1"/>
    <cellStyle name="60% — akcent 5" xfId="6585" builtinId="48" hidden="1"/>
    <cellStyle name="60% — akcent 5" xfId="6624" builtinId="48" hidden="1"/>
    <cellStyle name="60% — akcent 5" xfId="6663" builtinId="48" hidden="1"/>
    <cellStyle name="60% — akcent 5" xfId="6703" builtinId="48" hidden="1"/>
    <cellStyle name="60% — akcent 5" xfId="6742" builtinId="48" hidden="1"/>
    <cellStyle name="60% — akcent 5" xfId="6783" builtinId="48" hidden="1"/>
    <cellStyle name="60% — akcent 5" xfId="6822" builtinId="48" hidden="1"/>
    <cellStyle name="60% — akcent 5" xfId="6861" builtinId="48" hidden="1"/>
    <cellStyle name="60% — akcent 5" xfId="6900" builtinId="48" hidden="1"/>
    <cellStyle name="60% — akcent 5" xfId="6942" builtinId="48" hidden="1"/>
    <cellStyle name="60% — akcent 5" xfId="6982" builtinId="48" hidden="1"/>
    <cellStyle name="60% — akcent 5" xfId="7021" builtinId="48" hidden="1"/>
    <cellStyle name="60% — akcent 5" xfId="7061" builtinId="48" hidden="1"/>
    <cellStyle name="60% — akcent 5" xfId="7101" builtinId="48" hidden="1"/>
    <cellStyle name="60% — akcent 5" xfId="7141" builtinId="48" hidden="1"/>
    <cellStyle name="60% — akcent 5" xfId="7180" builtinId="48" hidden="1"/>
    <cellStyle name="60% — akcent 5" xfId="7219" builtinId="48" hidden="1"/>
    <cellStyle name="60% — akcent 5" xfId="7269" builtinId="48" hidden="1"/>
    <cellStyle name="60% — akcent 5" xfId="7428" builtinId="48" hidden="1"/>
    <cellStyle name="60% — akcent 5" xfId="7471" builtinId="48" hidden="1"/>
    <cellStyle name="60% — akcent 5" xfId="7510" builtinId="48" hidden="1"/>
    <cellStyle name="60% — akcent 5" xfId="7549" builtinId="48" hidden="1"/>
    <cellStyle name="60% — akcent 5" xfId="7588" builtinId="48" hidden="1"/>
    <cellStyle name="60% — akcent 5" xfId="7628" builtinId="48" hidden="1"/>
    <cellStyle name="60% — akcent 5" xfId="7667" builtinId="48" hidden="1"/>
    <cellStyle name="60% — akcent 5" xfId="7708" builtinId="48" hidden="1"/>
    <cellStyle name="60% — akcent 5" xfId="7747" builtinId="48" hidden="1"/>
    <cellStyle name="60% — akcent 5" xfId="7786" builtinId="48" hidden="1"/>
    <cellStyle name="60% — akcent 5" xfId="7825" builtinId="48" hidden="1"/>
    <cellStyle name="60% — akcent 5" xfId="7867" builtinId="48" hidden="1"/>
    <cellStyle name="60% — akcent 5" xfId="7907" builtinId="48" hidden="1"/>
    <cellStyle name="60% — akcent 5" xfId="7946" builtinId="48" hidden="1"/>
    <cellStyle name="60% — akcent 5" xfId="7986" builtinId="48" hidden="1"/>
    <cellStyle name="60% — akcent 5" xfId="8026" builtinId="48" hidden="1"/>
    <cellStyle name="60% — akcent 5" xfId="8066" builtinId="48" hidden="1"/>
    <cellStyle name="60% — akcent 5" xfId="8105" builtinId="48" hidden="1"/>
    <cellStyle name="60% — akcent 5" xfId="8144" builtinId="48" hidden="1"/>
    <cellStyle name="60% — akcent 5" xfId="7363" builtinId="48" hidden="1"/>
    <cellStyle name="60% — akcent 5" xfId="8177" builtinId="48" hidden="1"/>
    <cellStyle name="60% — akcent 5" xfId="8218" builtinId="48" hidden="1"/>
    <cellStyle name="60% — akcent 5" xfId="8257" builtinId="48" hidden="1"/>
    <cellStyle name="60% — akcent 5" xfId="8296" builtinId="48" hidden="1"/>
    <cellStyle name="60% — akcent 5" xfId="8335" builtinId="48" hidden="1"/>
    <cellStyle name="60% — akcent 5" xfId="8375" builtinId="48" hidden="1"/>
    <cellStyle name="60% — akcent 5" xfId="8414" builtinId="48" hidden="1"/>
    <cellStyle name="60% — akcent 5" xfId="8455" builtinId="48" hidden="1"/>
    <cellStyle name="60% — akcent 5" xfId="8494" builtinId="48" hidden="1"/>
    <cellStyle name="60% — akcent 5" xfId="8533" builtinId="48" hidden="1"/>
    <cellStyle name="60% — akcent 5" xfId="8572" builtinId="48" hidden="1"/>
    <cellStyle name="60% — akcent 5" xfId="8612" builtinId="48" hidden="1"/>
    <cellStyle name="60% — akcent 5" xfId="8652" builtinId="48" hidden="1"/>
    <cellStyle name="60% — akcent 5" xfId="8691" builtinId="48" hidden="1"/>
    <cellStyle name="60% — akcent 5" xfId="8731" builtinId="48" hidden="1"/>
    <cellStyle name="60% — akcent 5" xfId="8770" builtinId="48" hidden="1"/>
    <cellStyle name="60% — akcent 5" xfId="8810" builtinId="48" hidden="1"/>
    <cellStyle name="60% — akcent 5" xfId="8849" builtinId="48" hidden="1"/>
    <cellStyle name="60% — akcent 5" xfId="8888" builtinId="48" hidden="1"/>
    <cellStyle name="60% — akcent 5" xfId="7320" builtinId="48" hidden="1"/>
    <cellStyle name="60% — akcent 5" xfId="7354" builtinId="48" hidden="1"/>
    <cellStyle name="60% — akcent 5" xfId="8934" builtinId="48" hidden="1"/>
    <cellStyle name="60% — akcent 5" xfId="8973" builtinId="48" hidden="1"/>
    <cellStyle name="60% — akcent 5" xfId="9012" builtinId="48" hidden="1"/>
    <cellStyle name="60% — akcent 5" xfId="9051" builtinId="48" hidden="1"/>
    <cellStyle name="60% — akcent 5" xfId="9091" builtinId="48" hidden="1"/>
    <cellStyle name="60% — akcent 5" xfId="9130" builtinId="48" hidden="1"/>
    <cellStyle name="60% — akcent 5" xfId="9171" builtinId="48" hidden="1"/>
    <cellStyle name="60% — akcent 5" xfId="9210" builtinId="48" hidden="1"/>
    <cellStyle name="60% — akcent 5" xfId="9249" builtinId="48" hidden="1"/>
    <cellStyle name="60% — akcent 5" xfId="9288" builtinId="48" hidden="1"/>
    <cellStyle name="60% — akcent 5" xfId="9328" builtinId="48" hidden="1"/>
    <cellStyle name="60% — akcent 5" xfId="9368" builtinId="48" hidden="1"/>
    <cellStyle name="60% — akcent 5" xfId="9407" builtinId="48" hidden="1"/>
    <cellStyle name="60% — akcent 5" xfId="9447" builtinId="48" hidden="1"/>
    <cellStyle name="60% — akcent 5" xfId="9486" builtinId="48" hidden="1"/>
    <cellStyle name="60% — akcent 5" xfId="9526" builtinId="48" hidden="1"/>
    <cellStyle name="60% — akcent 5" xfId="9565" builtinId="48" hidden="1"/>
    <cellStyle name="60% — akcent 5" xfId="9604" builtinId="48" hidden="1"/>
    <cellStyle name="60% — akcent 5" xfId="3288" builtinId="48" hidden="1"/>
    <cellStyle name="60% — akcent 5" xfId="9645" builtinId="48" hidden="1"/>
    <cellStyle name="60% — akcent 5" xfId="9686" builtinId="48" hidden="1"/>
    <cellStyle name="60% — akcent 5" xfId="9725" builtinId="48" hidden="1"/>
    <cellStyle name="60% — akcent 5" xfId="9764" builtinId="48" hidden="1"/>
    <cellStyle name="60% — akcent 5" xfId="9803" builtinId="48" hidden="1"/>
    <cellStyle name="60% — akcent 5" xfId="9843" builtinId="48" hidden="1"/>
    <cellStyle name="60% — akcent 5" xfId="9882" builtinId="48" hidden="1"/>
    <cellStyle name="60% — akcent 5" xfId="9923" builtinId="48" hidden="1"/>
    <cellStyle name="60% — akcent 5" xfId="9962" builtinId="48" hidden="1"/>
    <cellStyle name="60% — akcent 5" xfId="10001" builtinId="48" hidden="1"/>
    <cellStyle name="60% — akcent 5" xfId="10040" builtinId="48" hidden="1"/>
    <cellStyle name="60% — akcent 5" xfId="10080" builtinId="48" hidden="1"/>
    <cellStyle name="60% — akcent 5" xfId="10120" builtinId="48" hidden="1"/>
    <cellStyle name="60% — akcent 5" xfId="10159" builtinId="48" hidden="1"/>
    <cellStyle name="60% — akcent 5" xfId="10199" builtinId="48" hidden="1"/>
    <cellStyle name="60% — akcent 5" xfId="10238" builtinId="48" hidden="1"/>
    <cellStyle name="60% — akcent 5" xfId="10278" builtinId="48" hidden="1"/>
    <cellStyle name="60% — akcent 5" xfId="10317" builtinId="48" hidden="1"/>
    <cellStyle name="60% — akcent 5" xfId="10356" builtinId="48" hidden="1"/>
    <cellStyle name="60% — akcent 5" xfId="10395" builtinId="48" hidden="1"/>
    <cellStyle name="60% — akcent 5" xfId="10554" builtinId="48" hidden="1"/>
    <cellStyle name="60% — akcent 5" xfId="10595" builtinId="48" hidden="1"/>
    <cellStyle name="60% — akcent 5" xfId="10634" builtinId="48" hidden="1"/>
    <cellStyle name="60% — akcent 5" xfId="10673" builtinId="48" hidden="1"/>
    <cellStyle name="60% — akcent 5" xfId="10712" builtinId="48" hidden="1"/>
    <cellStyle name="60% — akcent 5" xfId="10752" builtinId="48" hidden="1"/>
    <cellStyle name="60% — akcent 5" xfId="10791" builtinId="48" hidden="1"/>
    <cellStyle name="60% — akcent 5" xfId="10832" builtinId="48" hidden="1"/>
    <cellStyle name="60% — akcent 5" xfId="10871" builtinId="48" hidden="1"/>
    <cellStyle name="60% — akcent 5" xfId="10910" builtinId="48" hidden="1"/>
    <cellStyle name="60% — akcent 5" xfId="10949" builtinId="48" hidden="1"/>
    <cellStyle name="60% — akcent 5" xfId="10989" builtinId="48" hidden="1"/>
    <cellStyle name="60% — akcent 5" xfId="11029" builtinId="48" hidden="1"/>
    <cellStyle name="60% — akcent 5" xfId="11068" builtinId="48" hidden="1"/>
    <cellStyle name="60% — akcent 5" xfId="11108" builtinId="48" hidden="1"/>
    <cellStyle name="60% — akcent 5" xfId="11148" builtinId="48" hidden="1"/>
    <cellStyle name="60% — akcent 5" xfId="11188" builtinId="48" hidden="1"/>
    <cellStyle name="60% — akcent 5" xfId="11227" builtinId="48" hidden="1"/>
    <cellStyle name="60% — akcent 5" xfId="11266" builtinId="48" hidden="1"/>
    <cellStyle name="60% — akcent 5" xfId="10489" builtinId="48" hidden="1"/>
    <cellStyle name="60% — akcent 5" xfId="11299" builtinId="48" hidden="1"/>
    <cellStyle name="60% — akcent 5" xfId="11340" builtinId="48" hidden="1"/>
    <cellStyle name="60% — akcent 5" xfId="11379" builtinId="48" hidden="1"/>
    <cellStyle name="60% — akcent 5" xfId="11418" builtinId="48" hidden="1"/>
    <cellStyle name="60% — akcent 5" xfId="11457" builtinId="48" hidden="1"/>
    <cellStyle name="60% — akcent 5" xfId="11497" builtinId="48" hidden="1"/>
    <cellStyle name="60% — akcent 5" xfId="11536" builtinId="48" hidden="1"/>
    <cellStyle name="60% — akcent 5" xfId="11577" builtinId="48" hidden="1"/>
    <cellStyle name="60% — akcent 5" xfId="11616" builtinId="48" hidden="1"/>
    <cellStyle name="60% — akcent 5" xfId="11655" builtinId="48" hidden="1"/>
    <cellStyle name="60% — akcent 5" xfId="11694" builtinId="48" hidden="1"/>
    <cellStyle name="60% — akcent 5" xfId="11734" builtinId="48" hidden="1"/>
    <cellStyle name="60% — akcent 5" xfId="11774" builtinId="48" hidden="1"/>
    <cellStyle name="60% — akcent 5" xfId="11813" builtinId="48" hidden="1"/>
    <cellStyle name="60% — akcent 5" xfId="11853" builtinId="48" hidden="1"/>
    <cellStyle name="60% — akcent 5" xfId="11892" builtinId="48" hidden="1"/>
    <cellStyle name="60% — akcent 5" xfId="11932" builtinId="48" hidden="1"/>
    <cellStyle name="60% — akcent 5" xfId="11971" builtinId="48" hidden="1"/>
    <cellStyle name="60% — akcent 5" xfId="12010" builtinId="48" hidden="1"/>
    <cellStyle name="60% — akcent 5" xfId="10446" builtinId="48" hidden="1"/>
    <cellStyle name="60% — akcent 5" xfId="10480" builtinId="48" hidden="1"/>
    <cellStyle name="60% — akcent 5" xfId="12056" builtinId="48" hidden="1"/>
    <cellStyle name="60% — akcent 5" xfId="12095" builtinId="48" hidden="1"/>
    <cellStyle name="60% — akcent 5" xfId="12134" builtinId="48" hidden="1"/>
    <cellStyle name="60% — akcent 5" xfId="12173" builtinId="48" hidden="1"/>
    <cellStyle name="60% — akcent 5" xfId="12213" builtinId="48" hidden="1"/>
    <cellStyle name="60% — akcent 5" xfId="12252" builtinId="48" hidden="1"/>
    <cellStyle name="60% — akcent 5" xfId="12293" builtinId="48" hidden="1"/>
    <cellStyle name="60% — akcent 5" xfId="12332" builtinId="48" hidden="1"/>
    <cellStyle name="60% — akcent 5" xfId="12371" builtinId="48" hidden="1"/>
    <cellStyle name="60% — akcent 5" xfId="12410" builtinId="48" hidden="1"/>
    <cellStyle name="60% — akcent 5" xfId="12450" builtinId="48" hidden="1"/>
    <cellStyle name="60% — akcent 5" xfId="12490" builtinId="48" hidden="1"/>
    <cellStyle name="60% — akcent 5" xfId="12529" builtinId="48" hidden="1"/>
    <cellStyle name="60% — akcent 5" xfId="12569" builtinId="48" hidden="1"/>
    <cellStyle name="60% — akcent 5" xfId="12608" builtinId="48" hidden="1"/>
    <cellStyle name="60% — akcent 5" xfId="12648" builtinId="48" hidden="1"/>
    <cellStyle name="60% — akcent 5" xfId="12687" builtinId="48" hidden="1"/>
    <cellStyle name="60% — akcent 5" xfId="12726" builtinId="48" hidden="1"/>
    <cellStyle name="60% — akcent 5" xfId="12765" builtinId="48" hidden="1"/>
    <cellStyle name="60% — akcent 5" xfId="12805" builtinId="48" hidden="1"/>
    <cellStyle name="60% — akcent 5" xfId="12846" builtinId="48" hidden="1"/>
    <cellStyle name="60% — akcent 5" xfId="12885" builtinId="48" hidden="1"/>
    <cellStyle name="60% — akcent 5" xfId="12924" builtinId="48" hidden="1"/>
    <cellStyle name="60% — akcent 5" xfId="12963" builtinId="48" hidden="1"/>
    <cellStyle name="60% — akcent 5" xfId="13003" builtinId="48" hidden="1"/>
    <cellStyle name="60% — akcent 5" xfId="13042" builtinId="48" hidden="1"/>
    <cellStyle name="60% — akcent 5" xfId="13083" builtinId="48" hidden="1"/>
    <cellStyle name="60% — akcent 5" xfId="13122" builtinId="48" hidden="1"/>
    <cellStyle name="60% — akcent 5" xfId="13161" builtinId="48" hidden="1"/>
    <cellStyle name="60% — akcent 5" xfId="13200" builtinId="48" hidden="1"/>
    <cellStyle name="60% — akcent 5" xfId="13240" builtinId="48" hidden="1"/>
    <cellStyle name="60% — akcent 5" xfId="13280" builtinId="48" hidden="1"/>
    <cellStyle name="60% — akcent 5" xfId="13319" builtinId="48" hidden="1"/>
    <cellStyle name="60% — akcent 5" xfId="13359" builtinId="48" hidden="1"/>
    <cellStyle name="60% — akcent 5" xfId="13398" builtinId="48" hidden="1"/>
    <cellStyle name="60% — akcent 5" xfId="13438" builtinId="48" hidden="1"/>
    <cellStyle name="60% — akcent 5" xfId="13477" builtinId="48" hidden="1"/>
    <cellStyle name="60% — akcent 5" xfId="13516" builtinId="48" hidden="1"/>
    <cellStyle name="60% — akcent 5" xfId="13555" builtinId="48" hidden="1"/>
    <cellStyle name="60% — akcent 5" xfId="13714" builtinId="48" hidden="1"/>
    <cellStyle name="60% — akcent 5" xfId="13755" builtinId="48" hidden="1"/>
    <cellStyle name="60% — akcent 5" xfId="13794" builtinId="48" hidden="1"/>
    <cellStyle name="60% — akcent 5" xfId="13833" builtinId="48" hidden="1"/>
    <cellStyle name="60% — akcent 5" xfId="13872" builtinId="48" hidden="1"/>
    <cellStyle name="60% — akcent 5" xfId="13912" builtinId="48" hidden="1"/>
    <cellStyle name="60% — akcent 5" xfId="13951" builtinId="48" hidden="1"/>
    <cellStyle name="60% — akcent 5" xfId="13992" builtinId="48" hidden="1"/>
    <cellStyle name="60% — akcent 5" xfId="14031" builtinId="48" hidden="1"/>
    <cellStyle name="60% — akcent 5" xfId="14070" builtinId="48" hidden="1"/>
    <cellStyle name="60% — akcent 5" xfId="14109" builtinId="48" hidden="1"/>
    <cellStyle name="60% — akcent 5" xfId="14149" builtinId="48" hidden="1"/>
    <cellStyle name="60% — akcent 5" xfId="14189" builtinId="48" hidden="1"/>
    <cellStyle name="60% — akcent 5" xfId="14228" builtinId="48" hidden="1"/>
    <cellStyle name="60% — akcent 5" xfId="14268" builtinId="48" hidden="1"/>
    <cellStyle name="60% — akcent 5" xfId="14308" builtinId="48" hidden="1"/>
    <cellStyle name="60% — akcent 5" xfId="14348" builtinId="48" hidden="1"/>
    <cellStyle name="60% — akcent 5" xfId="14387" builtinId="48" hidden="1"/>
    <cellStyle name="60% — akcent 5" xfId="14426" builtinId="48" hidden="1"/>
    <cellStyle name="60% — akcent 5" xfId="13649" builtinId="48" hidden="1"/>
    <cellStyle name="60% — akcent 5" xfId="14459" builtinId="48" hidden="1"/>
    <cellStyle name="60% — akcent 5" xfId="14500" builtinId="48" hidden="1"/>
    <cellStyle name="60% — akcent 5" xfId="14539" builtinId="48" hidden="1"/>
    <cellStyle name="60% — akcent 5" xfId="14578" builtinId="48" hidden="1"/>
    <cellStyle name="60% — akcent 5" xfId="14617" builtinId="48" hidden="1"/>
    <cellStyle name="60% — akcent 5" xfId="14657" builtinId="48" hidden="1"/>
    <cellStyle name="60% — akcent 5" xfId="14696" builtinId="48" hidden="1"/>
    <cellStyle name="60% — akcent 5" xfId="14737" builtinId="48" hidden="1"/>
    <cellStyle name="60% — akcent 5" xfId="14776" builtinId="48" hidden="1"/>
    <cellStyle name="60% — akcent 5" xfId="14815" builtinId="48" hidden="1"/>
    <cellStyle name="60% — akcent 5" xfId="14854" builtinId="48" hidden="1"/>
    <cellStyle name="60% — akcent 5" xfId="14894" builtinId="48" hidden="1"/>
    <cellStyle name="60% — akcent 5" xfId="14934" builtinId="48" hidden="1"/>
    <cellStyle name="60% — akcent 5" xfId="14973" builtinId="48" hidden="1"/>
    <cellStyle name="60% — akcent 5" xfId="15013" builtinId="48" hidden="1"/>
    <cellStyle name="60% — akcent 5" xfId="15052" builtinId="48" hidden="1"/>
    <cellStyle name="60% — akcent 5" xfId="15092" builtinId="48" hidden="1"/>
    <cellStyle name="60% — akcent 5" xfId="15131" builtinId="48" hidden="1"/>
    <cellStyle name="60% — akcent 5" xfId="15170" builtinId="48" hidden="1"/>
    <cellStyle name="60% — akcent 5" xfId="13606" builtinId="48" hidden="1"/>
    <cellStyle name="60% — akcent 5" xfId="13640" builtinId="48" hidden="1"/>
    <cellStyle name="60% — akcent 5" xfId="15216" builtinId="48" hidden="1"/>
    <cellStyle name="60% — akcent 5" xfId="15255" builtinId="48" hidden="1"/>
    <cellStyle name="60% — akcent 5" xfId="15294" builtinId="48" hidden="1"/>
    <cellStyle name="60% — akcent 5" xfId="15333" builtinId="48" hidden="1"/>
    <cellStyle name="60% — akcent 5" xfId="15373" builtinId="48" hidden="1"/>
    <cellStyle name="60% — akcent 5" xfId="15412" builtinId="48" hidden="1"/>
    <cellStyle name="60% — akcent 5" xfId="15453" builtinId="48" hidden="1"/>
    <cellStyle name="60% — akcent 5" xfId="15492" builtinId="48" hidden="1"/>
    <cellStyle name="60% — akcent 5" xfId="15531" builtinId="48" hidden="1"/>
    <cellStyle name="60% — akcent 5" xfId="15570" builtinId="48" hidden="1"/>
    <cellStyle name="60% — akcent 5" xfId="15610" builtinId="48" hidden="1"/>
    <cellStyle name="60% — akcent 5" xfId="15650" builtinId="48" hidden="1"/>
    <cellStyle name="60% — akcent 5" xfId="15689" builtinId="48" hidden="1"/>
    <cellStyle name="60% — akcent 5" xfId="15729" builtinId="48" hidden="1"/>
    <cellStyle name="60% — akcent 5" xfId="15768" builtinId="48" hidden="1"/>
    <cellStyle name="60% — akcent 5" xfId="15808" builtinId="48" hidden="1"/>
    <cellStyle name="60% — akcent 5" xfId="15847" builtinId="48" hidden="1"/>
    <cellStyle name="60% — akcent 5" xfId="15886" builtinId="48" hidden="1"/>
    <cellStyle name="60% — akcent 5" xfId="4105" builtinId="48" hidden="1"/>
    <cellStyle name="60% — akcent 5" xfId="15899" builtinId="48" hidden="1"/>
    <cellStyle name="60% — akcent 5" xfId="15940" builtinId="48" hidden="1"/>
    <cellStyle name="60% — akcent 5" xfId="15979" builtinId="48" hidden="1"/>
    <cellStyle name="60% — akcent 5" xfId="16018" builtinId="48" hidden="1"/>
    <cellStyle name="60% — akcent 5" xfId="16057" builtinId="48" hidden="1"/>
    <cellStyle name="60% — akcent 5" xfId="16097" builtinId="48" hidden="1"/>
    <cellStyle name="60% — akcent 5" xfId="16136" builtinId="48" hidden="1"/>
    <cellStyle name="60% — akcent 5" xfId="16177" builtinId="48" hidden="1"/>
    <cellStyle name="60% — akcent 5" xfId="16216" builtinId="48" hidden="1"/>
    <cellStyle name="60% — akcent 5" xfId="16255" builtinId="48" hidden="1"/>
    <cellStyle name="60% — akcent 5" xfId="16294" builtinId="48" hidden="1"/>
    <cellStyle name="60% — akcent 5" xfId="16334" builtinId="48" hidden="1"/>
    <cellStyle name="60% — akcent 5" xfId="16374" builtinId="48" hidden="1"/>
    <cellStyle name="60% — akcent 5" xfId="16413" builtinId="48" hidden="1"/>
    <cellStyle name="60% — akcent 5" xfId="16453" builtinId="48" hidden="1"/>
    <cellStyle name="60% — akcent 5" xfId="16492" builtinId="48" hidden="1"/>
    <cellStyle name="60% — akcent 5" xfId="16532" builtinId="48" hidden="1"/>
    <cellStyle name="60% — akcent 5" xfId="16571" builtinId="48" hidden="1"/>
    <cellStyle name="60% — akcent 5" xfId="16610" builtinId="48" hidden="1"/>
    <cellStyle name="60% — akcent 5" xfId="16649" builtinId="48" hidden="1"/>
    <cellStyle name="60% — akcent 5" xfId="16808" builtinId="48" hidden="1"/>
    <cellStyle name="60% — akcent 5" xfId="16849" builtinId="48" hidden="1"/>
    <cellStyle name="60% — akcent 5" xfId="16888" builtinId="48" hidden="1"/>
    <cellStyle name="60% — akcent 5" xfId="16927" builtinId="48" hidden="1"/>
    <cellStyle name="60% — akcent 5" xfId="16966" builtinId="48" hidden="1"/>
    <cellStyle name="60% — akcent 5" xfId="17006" builtinId="48" hidden="1"/>
    <cellStyle name="60% — akcent 5" xfId="17045" builtinId="48" hidden="1"/>
    <cellStyle name="60% — akcent 5" xfId="17086" builtinId="48" hidden="1"/>
    <cellStyle name="60% — akcent 5" xfId="17125" builtinId="48" hidden="1"/>
    <cellStyle name="60% — akcent 5" xfId="17164" builtinId="48" hidden="1"/>
    <cellStyle name="60% — akcent 5" xfId="17203" builtinId="48" hidden="1"/>
    <cellStyle name="60% — akcent 5" xfId="17243" builtinId="48" hidden="1"/>
    <cellStyle name="60% — akcent 5" xfId="17283" builtinId="48" hidden="1"/>
    <cellStyle name="60% — akcent 5" xfId="17322" builtinId="48" hidden="1"/>
    <cellStyle name="60% — akcent 5" xfId="17362" builtinId="48" hidden="1"/>
    <cellStyle name="60% — akcent 5" xfId="17402" builtinId="48" hidden="1"/>
    <cellStyle name="60% — akcent 5" xfId="17442" builtinId="48" hidden="1"/>
    <cellStyle name="60% — akcent 5" xfId="17481" builtinId="48" hidden="1"/>
    <cellStyle name="60% — akcent 5" xfId="17520" builtinId="48" hidden="1"/>
    <cellStyle name="60% — akcent 5" xfId="16743" builtinId="48" hidden="1"/>
    <cellStyle name="60% — akcent 5" xfId="17553" builtinId="48" hidden="1"/>
    <cellStyle name="60% — akcent 5" xfId="17594" builtinId="48" hidden="1"/>
    <cellStyle name="60% — akcent 5" xfId="17633" builtinId="48" hidden="1"/>
    <cellStyle name="60% — akcent 5" xfId="17672" builtinId="48" hidden="1"/>
    <cellStyle name="60% — akcent 5" xfId="17711" builtinId="48" hidden="1"/>
    <cellStyle name="60% — akcent 5" xfId="17751" builtinId="48" hidden="1"/>
    <cellStyle name="60% — akcent 5" xfId="17790" builtinId="48" hidden="1"/>
    <cellStyle name="60% — akcent 5" xfId="17831" builtinId="48" hidden="1"/>
    <cellStyle name="60% — akcent 5" xfId="17870" builtinId="48" hidden="1"/>
    <cellStyle name="60% — akcent 5" xfId="17909" builtinId="48" hidden="1"/>
    <cellStyle name="60% — akcent 5" xfId="17948" builtinId="48" hidden="1"/>
    <cellStyle name="60% — akcent 5" xfId="17988" builtinId="48" hidden="1"/>
    <cellStyle name="60% — akcent 5" xfId="18028" builtinId="48" hidden="1"/>
    <cellStyle name="60% — akcent 5" xfId="18067" builtinId="48" hidden="1"/>
    <cellStyle name="60% — akcent 5" xfId="18107" builtinId="48" hidden="1"/>
    <cellStyle name="60% — akcent 5" xfId="18146" builtinId="48" hidden="1"/>
    <cellStyle name="60% — akcent 5" xfId="18186" builtinId="48" hidden="1"/>
    <cellStyle name="60% — akcent 5" xfId="18225" builtinId="48" hidden="1"/>
    <cellStyle name="60% — akcent 5" xfId="18264" builtinId="48" hidden="1"/>
    <cellStyle name="60% — akcent 5" xfId="16700" builtinId="48" hidden="1"/>
    <cellStyle name="60% — akcent 5" xfId="16734" builtinId="48" hidden="1"/>
    <cellStyle name="60% — akcent 5" xfId="18310" builtinId="48" hidden="1"/>
    <cellStyle name="60% — akcent 5" xfId="18349" builtinId="48" hidden="1"/>
    <cellStyle name="60% — akcent 5" xfId="18388" builtinId="48" hidden="1"/>
    <cellStyle name="60% — akcent 5" xfId="18427" builtinId="48" hidden="1"/>
    <cellStyle name="60% — akcent 5" xfId="18467" builtinId="48" hidden="1"/>
    <cellStyle name="60% — akcent 5" xfId="18506" builtinId="48" hidden="1"/>
    <cellStyle name="60% — akcent 5" xfId="18547" builtinId="48" hidden="1"/>
    <cellStyle name="60% — akcent 5" xfId="18586" builtinId="48" hidden="1"/>
    <cellStyle name="60% — akcent 5" xfId="18625" builtinId="48" hidden="1"/>
    <cellStyle name="60% — akcent 5" xfId="18664" builtinId="48" hidden="1"/>
    <cellStyle name="60% — akcent 5" xfId="18704" builtinId="48" hidden="1"/>
    <cellStyle name="60% — akcent 5" xfId="18744" builtinId="48" hidden="1"/>
    <cellStyle name="60% — akcent 5" xfId="18783" builtinId="48" hidden="1"/>
    <cellStyle name="60% — akcent 5" xfId="18823" builtinId="48" hidden="1"/>
    <cellStyle name="60% — akcent 5" xfId="18862" builtinId="48" hidden="1"/>
    <cellStyle name="60% — akcent 5" xfId="18902" builtinId="48" hidden="1"/>
    <cellStyle name="60% — akcent 5" xfId="18941" builtinId="48" hidden="1"/>
    <cellStyle name="60% — akcent 5" xfId="18980" builtinId="48" hidden="1"/>
    <cellStyle name="60% — akcent 5" xfId="3257" builtinId="48" hidden="1"/>
    <cellStyle name="60% — akcent 5" xfId="19102" builtinId="48" hidden="1"/>
    <cellStyle name="60% — akcent 5" xfId="19143" builtinId="48" hidden="1"/>
    <cellStyle name="60% — akcent 5" xfId="19182" builtinId="48" hidden="1"/>
    <cellStyle name="60% — akcent 5" xfId="19221" builtinId="48" hidden="1"/>
    <cellStyle name="60% — akcent 5" xfId="19260" builtinId="48" hidden="1"/>
    <cellStyle name="60% — akcent 5" xfId="19300" builtinId="48" hidden="1"/>
    <cellStyle name="60% — akcent 5" xfId="19339" builtinId="48" hidden="1"/>
    <cellStyle name="60% — akcent 5" xfId="19380" builtinId="48" hidden="1"/>
    <cellStyle name="60% — akcent 5" xfId="19419" builtinId="48" hidden="1"/>
    <cellStyle name="60% — akcent 5" xfId="19458" builtinId="48" hidden="1"/>
    <cellStyle name="60% — akcent 5" xfId="19497" builtinId="48" hidden="1"/>
    <cellStyle name="60% — akcent 5" xfId="19537" builtinId="48" hidden="1"/>
    <cellStyle name="60% — akcent 5" xfId="19577" builtinId="48" hidden="1"/>
    <cellStyle name="60% — akcent 5" xfId="19616" builtinId="48" hidden="1"/>
    <cellStyle name="60% — akcent 5" xfId="19656" builtinId="48" hidden="1"/>
    <cellStyle name="60% — akcent 5" xfId="19695" builtinId="48" hidden="1"/>
    <cellStyle name="60% — akcent 5" xfId="19735" builtinId="48" hidden="1"/>
    <cellStyle name="60% — akcent 5" xfId="19774" builtinId="48" hidden="1"/>
    <cellStyle name="60% — akcent 5" xfId="19813" builtinId="48" hidden="1"/>
    <cellStyle name="60% — akcent 5" xfId="19864" builtinId="48" hidden="1"/>
    <cellStyle name="60% — akcent 5" xfId="20023" builtinId="48" hidden="1"/>
    <cellStyle name="60% — akcent 5" xfId="20064" builtinId="48" hidden="1"/>
    <cellStyle name="60% — akcent 5" xfId="20103" builtinId="48" hidden="1"/>
    <cellStyle name="60% — akcent 5" xfId="20142" builtinId="48" hidden="1"/>
    <cellStyle name="60% — akcent 5" xfId="20181" builtinId="48" hidden="1"/>
    <cellStyle name="60% — akcent 5" xfId="20221" builtinId="48" hidden="1"/>
    <cellStyle name="60% — akcent 5" xfId="20260" builtinId="48" hidden="1"/>
    <cellStyle name="60% — akcent 5" xfId="20301" builtinId="48" hidden="1"/>
    <cellStyle name="60% — akcent 5" xfId="20340" builtinId="48" hidden="1"/>
    <cellStyle name="60% — akcent 5" xfId="20379" builtinId="48" hidden="1"/>
    <cellStyle name="60% — akcent 5" xfId="20418" builtinId="48" hidden="1"/>
    <cellStyle name="60% — akcent 5" xfId="20458" builtinId="48" hidden="1"/>
    <cellStyle name="60% — akcent 5" xfId="20498" builtinId="48" hidden="1"/>
    <cellStyle name="60% — akcent 5" xfId="20537" builtinId="48" hidden="1"/>
    <cellStyle name="60% — akcent 5" xfId="20577" builtinId="48" hidden="1"/>
    <cellStyle name="60% — akcent 5" xfId="20617" builtinId="48" hidden="1"/>
    <cellStyle name="60% — akcent 5" xfId="20657" builtinId="48" hidden="1"/>
    <cellStyle name="60% — akcent 5" xfId="20696" builtinId="48" hidden="1"/>
    <cellStyle name="60% — akcent 5" xfId="20735" builtinId="48" hidden="1"/>
    <cellStyle name="60% — akcent 5" xfId="19958" builtinId="48" hidden="1"/>
    <cellStyle name="60% — akcent 5" xfId="20768" builtinId="48" hidden="1"/>
    <cellStyle name="60% — akcent 5" xfId="20809" builtinId="48" hidden="1"/>
    <cellStyle name="60% — akcent 5" xfId="20848" builtinId="48" hidden="1"/>
    <cellStyle name="60% — akcent 5" xfId="20887" builtinId="48" hidden="1"/>
    <cellStyle name="60% — akcent 5" xfId="20926" builtinId="48" hidden="1"/>
    <cellStyle name="60% — akcent 5" xfId="20966" builtinId="48" hidden="1"/>
    <cellStyle name="60% — akcent 5" xfId="21005" builtinId="48" hidden="1"/>
    <cellStyle name="60% — akcent 5" xfId="21046" builtinId="48" hidden="1"/>
    <cellStyle name="60% — akcent 5" xfId="21085" builtinId="48" hidden="1"/>
    <cellStyle name="60% — akcent 5" xfId="21124" builtinId="48" hidden="1"/>
    <cellStyle name="60% — akcent 5" xfId="21163" builtinId="48" hidden="1"/>
    <cellStyle name="60% — akcent 5" xfId="21203" builtinId="48" hidden="1"/>
    <cellStyle name="60% — akcent 5" xfId="21243" builtinId="48" hidden="1"/>
    <cellStyle name="60% — akcent 5" xfId="21282" builtinId="48" hidden="1"/>
    <cellStyle name="60% — akcent 5" xfId="21322" builtinId="48" hidden="1"/>
    <cellStyle name="60% — akcent 5" xfId="21361" builtinId="48" hidden="1"/>
    <cellStyle name="60% — akcent 5" xfId="21401" builtinId="48" hidden="1"/>
    <cellStyle name="60% — akcent 5" xfId="21440" builtinId="48" hidden="1"/>
    <cellStyle name="60% — akcent 5" xfId="21479" builtinId="48" hidden="1"/>
    <cellStyle name="60% — akcent 5" xfId="19915" builtinId="48" hidden="1"/>
    <cellStyle name="60% — akcent 5" xfId="19949" builtinId="48" hidden="1"/>
    <cellStyle name="60% — akcent 5" xfId="21525" builtinId="48" hidden="1"/>
    <cellStyle name="60% — akcent 5" xfId="21564" builtinId="48" hidden="1"/>
    <cellStyle name="60% — akcent 5" xfId="21603" builtinId="48" hidden="1"/>
    <cellStyle name="60% — akcent 5" xfId="21642" builtinId="48" hidden="1"/>
    <cellStyle name="60% — akcent 5" xfId="21682" builtinId="48" hidden="1"/>
    <cellStyle name="60% — akcent 5" xfId="21721" builtinId="48" hidden="1"/>
    <cellStyle name="60% — akcent 5" xfId="21762" builtinId="48" hidden="1"/>
    <cellStyle name="60% — akcent 5" xfId="21801" builtinId="48" hidden="1"/>
    <cellStyle name="60% — akcent 5" xfId="21840" builtinId="48" hidden="1"/>
    <cellStyle name="60% — akcent 5" xfId="21879" builtinId="48" hidden="1"/>
    <cellStyle name="60% — akcent 5" xfId="21919" builtinId="48" hidden="1"/>
    <cellStyle name="60% — akcent 5" xfId="21959" builtinId="48" hidden="1"/>
    <cellStyle name="60% — akcent 5" xfId="21998" builtinId="48" hidden="1"/>
    <cellStyle name="60% — akcent 5" xfId="22038" builtinId="48" hidden="1"/>
    <cellStyle name="60% — akcent 5" xfId="22077" builtinId="48" hidden="1"/>
    <cellStyle name="60% — akcent 5" xfId="22117" builtinId="48" hidden="1"/>
    <cellStyle name="60% — akcent 5" xfId="22156" builtinId="48" hidden="1"/>
    <cellStyle name="60% — akcent 5" xfId="22195" builtinId="48" hidden="1"/>
    <cellStyle name="60% — akcent 5" xfId="22234" builtinId="48" hidden="1"/>
    <cellStyle name="60% — akcent 5" xfId="22274" builtinId="48" hidden="1"/>
    <cellStyle name="60% — akcent 5" xfId="22315" builtinId="48" hidden="1"/>
    <cellStyle name="60% — akcent 5" xfId="22354" builtinId="48" hidden="1"/>
    <cellStyle name="60% — akcent 5" xfId="22393" builtinId="48" hidden="1"/>
    <cellStyle name="60% — akcent 5" xfId="22432" builtinId="48" hidden="1"/>
    <cellStyle name="60% — akcent 5" xfId="22472" builtinId="48" hidden="1"/>
    <cellStyle name="60% — akcent 5" xfId="22511" builtinId="48" hidden="1"/>
    <cellStyle name="60% — akcent 5" xfId="22552" builtinId="48" hidden="1"/>
    <cellStyle name="60% — akcent 5" xfId="22591" builtinId="48" hidden="1"/>
    <cellStyle name="60% — akcent 5" xfId="22630" builtinId="48" hidden="1"/>
    <cellStyle name="60% — akcent 5" xfId="22669" builtinId="48" hidden="1"/>
    <cellStyle name="60% — akcent 5" xfId="22709" builtinId="48" hidden="1"/>
    <cellStyle name="60% — akcent 5" xfId="22749" builtinId="48" hidden="1"/>
    <cellStyle name="60% — akcent 5" xfId="22788" builtinId="48" hidden="1"/>
    <cellStyle name="60% — akcent 5" xfId="22828" builtinId="48" hidden="1"/>
    <cellStyle name="60% — akcent 5" xfId="22867" builtinId="48" hidden="1"/>
    <cellStyle name="60% — akcent 5" xfId="22907" builtinId="48" hidden="1"/>
    <cellStyle name="60% — akcent 5" xfId="22946" builtinId="48" hidden="1"/>
    <cellStyle name="60% — akcent 5" xfId="22985" builtinId="48" hidden="1"/>
    <cellStyle name="60% — akcent 5" xfId="23024" builtinId="48" hidden="1"/>
    <cellStyle name="60% — akcent 5" xfId="23183" builtinId="48" hidden="1"/>
    <cellStyle name="60% — akcent 5" xfId="23224" builtinId="48" hidden="1"/>
    <cellStyle name="60% — akcent 5" xfId="23263" builtinId="48" hidden="1"/>
    <cellStyle name="60% — akcent 5" xfId="23302" builtinId="48" hidden="1"/>
    <cellStyle name="60% — akcent 5" xfId="23341" builtinId="48" hidden="1"/>
    <cellStyle name="60% — akcent 5" xfId="23381" builtinId="48" hidden="1"/>
    <cellStyle name="60% — akcent 5" xfId="23420" builtinId="48" hidden="1"/>
    <cellStyle name="60% — akcent 5" xfId="23461" builtinId="48" hidden="1"/>
    <cellStyle name="60% — akcent 5" xfId="23500" builtinId="48" hidden="1"/>
    <cellStyle name="60% — akcent 5" xfId="23539" builtinId="48" hidden="1"/>
    <cellStyle name="60% — akcent 5" xfId="23578" builtinId="48" hidden="1"/>
    <cellStyle name="60% — akcent 5" xfId="23618" builtinId="48" hidden="1"/>
    <cellStyle name="60% — akcent 5" xfId="23658" builtinId="48" hidden="1"/>
    <cellStyle name="60% — akcent 5" xfId="23697" builtinId="48" hidden="1"/>
    <cellStyle name="60% — akcent 5" xfId="23737" builtinId="48" hidden="1"/>
    <cellStyle name="60% — akcent 5" xfId="23777" builtinId="48" hidden="1"/>
    <cellStyle name="60% — akcent 5" xfId="23817" builtinId="48" hidden="1"/>
    <cellStyle name="60% — akcent 5" xfId="23856" builtinId="48" hidden="1"/>
    <cellStyle name="60% — akcent 5" xfId="23895" builtinId="48" hidden="1"/>
    <cellStyle name="60% — akcent 5" xfId="23118" builtinId="48" hidden="1"/>
    <cellStyle name="60% — akcent 5" xfId="23928" builtinId="48" hidden="1"/>
    <cellStyle name="60% — akcent 5" xfId="23969" builtinId="48" hidden="1"/>
    <cellStyle name="60% — akcent 5" xfId="24008" builtinId="48" hidden="1"/>
    <cellStyle name="60% — akcent 5" xfId="24047" builtinId="48" hidden="1"/>
    <cellStyle name="60% — akcent 5" xfId="24086" builtinId="48" hidden="1"/>
    <cellStyle name="60% — akcent 5" xfId="24126" builtinId="48" hidden="1"/>
    <cellStyle name="60% — akcent 5" xfId="24165" builtinId="48" hidden="1"/>
    <cellStyle name="60% — akcent 5" xfId="24206" builtinId="48" hidden="1"/>
    <cellStyle name="60% — akcent 5" xfId="24245" builtinId="48" hidden="1"/>
    <cellStyle name="60% — akcent 5" xfId="24284" builtinId="48" hidden="1"/>
    <cellStyle name="60% — akcent 5" xfId="24323" builtinId="48" hidden="1"/>
    <cellStyle name="60% — akcent 5" xfId="24363" builtinId="48" hidden="1"/>
    <cellStyle name="60% — akcent 5" xfId="24403" builtinId="48" hidden="1"/>
    <cellStyle name="60% — akcent 5" xfId="24442" builtinId="48" hidden="1"/>
    <cellStyle name="60% — akcent 5" xfId="24482" builtinId="48" hidden="1"/>
    <cellStyle name="60% — akcent 5" xfId="24521" builtinId="48" hidden="1"/>
    <cellStyle name="60% — akcent 5" xfId="24561" builtinId="48" hidden="1"/>
    <cellStyle name="60% — akcent 5" xfId="24600" builtinId="48" hidden="1"/>
    <cellStyle name="60% — akcent 5" xfId="24639" builtinId="48" hidden="1"/>
    <cellStyle name="60% — akcent 5" xfId="23075" builtinId="48" hidden="1"/>
    <cellStyle name="60% — akcent 5" xfId="23109" builtinId="48" hidden="1"/>
    <cellStyle name="60% — akcent 5" xfId="24685" builtinId="48" hidden="1"/>
    <cellStyle name="60% — akcent 5" xfId="24724" builtinId="48" hidden="1"/>
    <cellStyle name="60% — akcent 5" xfId="24763" builtinId="48" hidden="1"/>
    <cellStyle name="60% — akcent 5" xfId="24802" builtinId="48" hidden="1"/>
    <cellStyle name="60% — akcent 5" xfId="24842" builtinId="48" hidden="1"/>
    <cellStyle name="60% — akcent 5" xfId="24881" builtinId="48" hidden="1"/>
    <cellStyle name="60% — akcent 5" xfId="24922" builtinId="48" hidden="1"/>
    <cellStyle name="60% — akcent 5" xfId="24961" builtinId="48" hidden="1"/>
    <cellStyle name="60% — akcent 5" xfId="25000" builtinId="48" hidden="1"/>
    <cellStyle name="60% — akcent 5" xfId="25039" builtinId="48" hidden="1"/>
    <cellStyle name="60% — akcent 5" xfId="25079" builtinId="48" hidden="1"/>
    <cellStyle name="60% — akcent 5" xfId="25119" builtinId="48" hidden="1"/>
    <cellStyle name="60% — akcent 5" xfId="25158" builtinId="48" hidden="1"/>
    <cellStyle name="60% — akcent 5" xfId="25198" builtinId="48" hidden="1"/>
    <cellStyle name="60% — akcent 5" xfId="25237" builtinId="48" hidden="1"/>
    <cellStyle name="60% — akcent 5" xfId="25277" builtinId="48" hidden="1"/>
    <cellStyle name="60% — akcent 5" xfId="25316" builtinId="48" hidden="1"/>
    <cellStyle name="60% — akcent 5" xfId="25355" builtinId="48" hidden="1"/>
    <cellStyle name="60% — akcent 5" xfId="19037" builtinId="48" hidden="1"/>
    <cellStyle name="60% — akcent 5" xfId="19004" builtinId="48" hidden="1"/>
    <cellStyle name="60% — akcent 5" xfId="25382" builtinId="48" hidden="1"/>
    <cellStyle name="60% — akcent 5" xfId="25421" builtinId="48" hidden="1"/>
    <cellStyle name="60% — akcent 5" xfId="25460" builtinId="48" hidden="1"/>
    <cellStyle name="60% — akcent 5" xfId="25499" builtinId="48" hidden="1"/>
    <cellStyle name="60% — akcent 5" xfId="25539" builtinId="48" hidden="1"/>
    <cellStyle name="60% — akcent 5" xfId="25578" builtinId="48" hidden="1"/>
    <cellStyle name="60% — akcent 5" xfId="25619" builtinId="48" hidden="1"/>
    <cellStyle name="60% — akcent 5" xfId="25658" builtinId="48" hidden="1"/>
    <cellStyle name="60% — akcent 5" xfId="25697" builtinId="48" hidden="1"/>
    <cellStyle name="60% — akcent 5" xfId="25736" builtinId="48" hidden="1"/>
    <cellStyle name="60% — akcent 5" xfId="25776" builtinId="48" hidden="1"/>
    <cellStyle name="60% — akcent 5" xfId="25816" builtinId="48" hidden="1"/>
    <cellStyle name="60% — akcent 5" xfId="25855" builtinId="48" hidden="1"/>
    <cellStyle name="60% — akcent 5" xfId="25895" builtinId="48" hidden="1"/>
    <cellStyle name="60% — akcent 5" xfId="25934" builtinId="48" hidden="1"/>
    <cellStyle name="60% — akcent 5" xfId="25974" builtinId="48" hidden="1"/>
    <cellStyle name="60% — akcent 5" xfId="26013" builtinId="48" hidden="1"/>
    <cellStyle name="60% — akcent 5" xfId="26052" builtinId="48" hidden="1"/>
    <cellStyle name="60% — akcent 5" xfId="26091" builtinId="48" hidden="1"/>
    <cellStyle name="60% — akcent 5" xfId="26250" builtinId="48" hidden="1"/>
    <cellStyle name="60% — akcent 5" xfId="26291" builtinId="48" hidden="1"/>
    <cellStyle name="60% — akcent 5" xfId="26330" builtinId="48" hidden="1"/>
    <cellStyle name="60% — akcent 5" xfId="26369" builtinId="48" hidden="1"/>
    <cellStyle name="60% — akcent 5" xfId="26408" builtinId="48" hidden="1"/>
    <cellStyle name="60% — akcent 5" xfId="26448" builtinId="48" hidden="1"/>
    <cellStyle name="60% — akcent 5" xfId="26487" builtinId="48" hidden="1"/>
    <cellStyle name="60% — akcent 5" xfId="26528" builtinId="48" hidden="1"/>
    <cellStyle name="60% — akcent 5" xfId="26567" builtinId="48" hidden="1"/>
    <cellStyle name="60% — akcent 5" xfId="26606" builtinId="48" hidden="1"/>
    <cellStyle name="60% — akcent 5" xfId="26645" builtinId="48" hidden="1"/>
    <cellStyle name="60% — akcent 5" xfId="26685" builtinId="48" hidden="1"/>
    <cellStyle name="60% — akcent 5" xfId="26725" builtinId="48" hidden="1"/>
    <cellStyle name="60% — akcent 5" xfId="26764" builtinId="48" hidden="1"/>
    <cellStyle name="60% — akcent 5" xfId="26804" builtinId="48" hidden="1"/>
    <cellStyle name="60% — akcent 5" xfId="26844" builtinId="48" hidden="1"/>
    <cellStyle name="60% — akcent 5" xfId="26884" builtinId="48" hidden="1"/>
    <cellStyle name="60% — akcent 5" xfId="26923" builtinId="48" hidden="1"/>
    <cellStyle name="60% — akcent 5" xfId="26962" builtinId="48" hidden="1"/>
    <cellStyle name="60% — akcent 5" xfId="26185" builtinId="48" hidden="1"/>
    <cellStyle name="60% — akcent 5" xfId="26995" builtinId="48" hidden="1"/>
    <cellStyle name="60% — akcent 5" xfId="27036" builtinId="48" hidden="1"/>
    <cellStyle name="60% — akcent 5" xfId="27075" builtinId="48" hidden="1"/>
    <cellStyle name="60% — akcent 5" xfId="27114" builtinId="48" hidden="1"/>
    <cellStyle name="60% — akcent 5" xfId="27153" builtinId="48" hidden="1"/>
    <cellStyle name="60% — akcent 5" xfId="27193" builtinId="48" hidden="1"/>
    <cellStyle name="60% — akcent 5" xfId="27232" builtinId="48" hidden="1"/>
    <cellStyle name="60% — akcent 5" xfId="27273" builtinId="48" hidden="1"/>
    <cellStyle name="60% — akcent 5" xfId="27312" builtinId="48" hidden="1"/>
    <cellStyle name="60% — akcent 5" xfId="27351" builtinId="48" hidden="1"/>
    <cellStyle name="60% — akcent 5" xfId="27390" builtinId="48" hidden="1"/>
    <cellStyle name="60% — akcent 5" xfId="27430" builtinId="48" hidden="1"/>
    <cellStyle name="60% — akcent 5" xfId="27470" builtinId="48" hidden="1"/>
    <cellStyle name="60% — akcent 5" xfId="27509" builtinId="48" hidden="1"/>
    <cellStyle name="60% — akcent 5" xfId="27549" builtinId="48" hidden="1"/>
    <cellStyle name="60% — akcent 5" xfId="27588" builtinId="48" hidden="1"/>
    <cellStyle name="60% — akcent 5" xfId="27628" builtinId="48" hidden="1"/>
    <cellStyle name="60% — akcent 5" xfId="27667" builtinId="48" hidden="1"/>
    <cellStyle name="60% — akcent 5" xfId="27706" builtinId="48" hidden="1"/>
    <cellStyle name="60% — akcent 5" xfId="26142" builtinId="48" hidden="1"/>
    <cellStyle name="60% — akcent 5" xfId="26176" builtinId="48" hidden="1"/>
    <cellStyle name="60% — akcent 5" xfId="27752" builtinId="48" hidden="1"/>
    <cellStyle name="60% — akcent 5" xfId="27791" builtinId="48" hidden="1"/>
    <cellStyle name="60% — akcent 5" xfId="27830" builtinId="48" hidden="1"/>
    <cellStyle name="60% — akcent 5" xfId="27869" builtinId="48" hidden="1"/>
    <cellStyle name="60% — akcent 5" xfId="27909" builtinId="48" hidden="1"/>
    <cellStyle name="60% — akcent 5" xfId="27948" builtinId="48" hidden="1"/>
    <cellStyle name="60% — akcent 5" xfId="27989" builtinId="48" hidden="1"/>
    <cellStyle name="60% — akcent 5" xfId="28028" builtinId="48" hidden="1"/>
    <cellStyle name="60% — akcent 5" xfId="28067" builtinId="48" hidden="1"/>
    <cellStyle name="60% — akcent 5" xfId="28106" builtinId="48" hidden="1"/>
    <cellStyle name="60% — akcent 5" xfId="28146" builtinId="48" hidden="1"/>
    <cellStyle name="60% — akcent 5" xfId="28186" builtinId="48" hidden="1"/>
    <cellStyle name="60% — akcent 5" xfId="28225" builtinId="48" hidden="1"/>
    <cellStyle name="60% — akcent 5" xfId="28265" builtinId="48" hidden="1"/>
    <cellStyle name="60% — akcent 5" xfId="28304" builtinId="48" hidden="1"/>
    <cellStyle name="60% — akcent 5" xfId="28344" builtinId="48" hidden="1"/>
    <cellStyle name="60% — akcent 5" xfId="28383" builtinId="48" hidden="1"/>
    <cellStyle name="60% — akcent 5" xfId="28422" builtinId="48" hidden="1"/>
    <cellStyle name="60% — akcent 5" xfId="28461" builtinId="48" hidden="1"/>
    <cellStyle name="60% — akcent 5" xfId="28585" builtinId="48" hidden="1"/>
    <cellStyle name="60% — akcent 5" xfId="28628" builtinId="48" hidden="1"/>
    <cellStyle name="60% — akcent 5" xfId="28667" builtinId="48" hidden="1"/>
    <cellStyle name="60% — akcent 5" xfId="28706" builtinId="48" hidden="1"/>
    <cellStyle name="60% — akcent 5" xfId="28745" builtinId="48" hidden="1"/>
    <cellStyle name="60% — akcent 5" xfId="28785" builtinId="48" hidden="1"/>
    <cellStyle name="60% — akcent 5" xfId="28824" builtinId="48" hidden="1"/>
    <cellStyle name="60% — akcent 5" xfId="28865" builtinId="48" hidden="1"/>
    <cellStyle name="60% — akcent 5" xfId="28904" builtinId="48" hidden="1"/>
    <cellStyle name="60% — akcent 5" xfId="28943" builtinId="48" hidden="1"/>
    <cellStyle name="60% — akcent 5" xfId="28982" builtinId="48" hidden="1"/>
    <cellStyle name="60% — akcent 5" xfId="29024" builtinId="48" hidden="1"/>
    <cellStyle name="60% — akcent 5" xfId="29064" builtinId="48" hidden="1"/>
    <cellStyle name="60% — akcent 5" xfId="29103" builtinId="48" hidden="1"/>
    <cellStyle name="60% — akcent 5" xfId="29143" builtinId="48" hidden="1"/>
    <cellStyle name="60% — akcent 5" xfId="29183" builtinId="48" hidden="1"/>
    <cellStyle name="60% — akcent 5" xfId="29223" builtinId="48" hidden="1"/>
    <cellStyle name="60% — akcent 5" xfId="29262" builtinId="48" hidden="1"/>
    <cellStyle name="60% — akcent 5" xfId="29301" builtinId="48" hidden="1"/>
    <cellStyle name="60% — akcent 5" xfId="29351" builtinId="48" hidden="1"/>
    <cellStyle name="60% — akcent 5" xfId="29510" builtinId="48" hidden="1"/>
    <cellStyle name="60% — akcent 5" xfId="29553" builtinId="48" hidden="1"/>
    <cellStyle name="60% — akcent 5" xfId="29592" builtinId="48" hidden="1"/>
    <cellStyle name="60% — akcent 5" xfId="29631" builtinId="48" hidden="1"/>
    <cellStyle name="60% — akcent 5" xfId="29670" builtinId="48" hidden="1"/>
    <cellStyle name="60% — akcent 5" xfId="29710" builtinId="48" hidden="1"/>
    <cellStyle name="60% — akcent 5" xfId="29749" builtinId="48" hidden="1"/>
    <cellStyle name="60% — akcent 5" xfId="29790" builtinId="48" hidden="1"/>
    <cellStyle name="60% — akcent 5" xfId="29829" builtinId="48" hidden="1"/>
    <cellStyle name="60% — akcent 5" xfId="29868" builtinId="48" hidden="1"/>
    <cellStyle name="60% — akcent 5" xfId="29907" builtinId="48" hidden="1"/>
    <cellStyle name="60% — akcent 5" xfId="29949" builtinId="48" hidden="1"/>
    <cellStyle name="60% — akcent 5" xfId="29989" builtinId="48" hidden="1"/>
    <cellStyle name="60% — akcent 5" xfId="30028" builtinId="48" hidden="1"/>
    <cellStyle name="60% — akcent 5" xfId="30068" builtinId="48" hidden="1"/>
    <cellStyle name="60% — akcent 5" xfId="30108" builtinId="48" hidden="1"/>
    <cellStyle name="60% — akcent 5" xfId="30148" builtinId="48" hidden="1"/>
    <cellStyle name="60% — akcent 5" xfId="30187" builtinId="48" hidden="1"/>
    <cellStyle name="60% — akcent 5" xfId="30226" builtinId="48" hidden="1"/>
    <cellStyle name="60% — akcent 5" xfId="29445" builtinId="48" hidden="1"/>
    <cellStyle name="60% — akcent 5" xfId="30259" builtinId="48" hidden="1"/>
    <cellStyle name="60% — akcent 5" xfId="30300" builtinId="48" hidden="1"/>
    <cellStyle name="60% — akcent 5" xfId="30339" builtinId="48" hidden="1"/>
    <cellStyle name="60% — akcent 5" xfId="30378" builtinId="48" hidden="1"/>
    <cellStyle name="60% — akcent 5" xfId="30417" builtinId="48" hidden="1"/>
    <cellStyle name="60% — akcent 5" xfId="30457" builtinId="48" hidden="1"/>
    <cellStyle name="60% — akcent 5" xfId="30496" builtinId="48" hidden="1"/>
    <cellStyle name="60% — akcent 5" xfId="30537" builtinId="48" hidden="1"/>
    <cellStyle name="60% — akcent 5" xfId="30576" builtinId="48" hidden="1"/>
    <cellStyle name="60% — akcent 5" xfId="30615" builtinId="48" hidden="1"/>
    <cellStyle name="60% — akcent 5" xfId="30654" builtinId="48" hidden="1"/>
    <cellStyle name="60% — akcent 5" xfId="30694" builtinId="48" hidden="1"/>
    <cellStyle name="60% — akcent 5" xfId="30734" builtinId="48" hidden="1"/>
    <cellStyle name="60% — akcent 5" xfId="30773" builtinId="48" hidden="1"/>
    <cellStyle name="60% — akcent 5" xfId="30813" builtinId="48" hidden="1"/>
    <cellStyle name="60% — akcent 5" xfId="30852" builtinId="48" hidden="1"/>
    <cellStyle name="60% — akcent 5" xfId="30892" builtinId="48" hidden="1"/>
    <cellStyle name="60% — akcent 5" xfId="30931" builtinId="48" hidden="1"/>
    <cellStyle name="60% — akcent 5" xfId="30970" builtinId="48" hidden="1"/>
    <cellStyle name="60% — akcent 5" xfId="29402" builtinId="48" hidden="1"/>
    <cellStyle name="60% — akcent 5" xfId="29436" builtinId="48" hidden="1"/>
    <cellStyle name="60% — akcent 5" xfId="31016" builtinId="48" hidden="1"/>
    <cellStyle name="60% — akcent 5" xfId="31055" builtinId="48" hidden="1"/>
    <cellStyle name="60% — akcent 5" xfId="31094" builtinId="48" hidden="1"/>
    <cellStyle name="60% — akcent 5" xfId="31133" builtinId="48" hidden="1"/>
    <cellStyle name="60% — akcent 5" xfId="31173" builtinId="48" hidden="1"/>
    <cellStyle name="60% — akcent 5" xfId="31212" builtinId="48" hidden="1"/>
    <cellStyle name="60% — akcent 5" xfId="31253" builtinId="48" hidden="1"/>
    <cellStyle name="60% — akcent 5" xfId="31292" builtinId="48" hidden="1"/>
    <cellStyle name="60% — akcent 5" xfId="31331" builtinId="48" hidden="1"/>
    <cellStyle name="60% — akcent 5" xfId="31370" builtinId="48" hidden="1"/>
    <cellStyle name="60% — akcent 5" xfId="31410" builtinId="48" hidden="1"/>
    <cellStyle name="60% — akcent 5" xfId="31450" builtinId="48" hidden="1"/>
    <cellStyle name="60% — akcent 5" xfId="31489" builtinId="48" hidden="1"/>
    <cellStyle name="60% — akcent 5" xfId="31529" builtinId="48" hidden="1"/>
    <cellStyle name="60% — akcent 5" xfId="31568" builtinId="48" hidden="1"/>
    <cellStyle name="60% — akcent 5" xfId="31608" builtinId="48" hidden="1"/>
    <cellStyle name="60% — akcent 5" xfId="31647" builtinId="48" hidden="1"/>
    <cellStyle name="60% — akcent 5" xfId="31686" builtinId="48" hidden="1"/>
    <cellStyle name="60% — akcent 5" xfId="28520" builtinId="48" hidden="1"/>
    <cellStyle name="60% — akcent 5" xfId="31699" builtinId="48" hidden="1"/>
    <cellStyle name="60% — akcent 5" xfId="31740" builtinId="48" hidden="1"/>
    <cellStyle name="60% — akcent 5" xfId="31779" builtinId="48" hidden="1"/>
    <cellStyle name="60% — akcent 5" xfId="31818" builtinId="48" hidden="1"/>
    <cellStyle name="60% — akcent 5" xfId="31857" builtinId="48" hidden="1"/>
    <cellStyle name="60% — akcent 5" xfId="31897" builtinId="48" hidden="1"/>
    <cellStyle name="60% — akcent 5" xfId="31936" builtinId="48" hidden="1"/>
    <cellStyle name="60% — akcent 5" xfId="31977" builtinId="48" hidden="1"/>
    <cellStyle name="60% — akcent 5" xfId="32016" builtinId="48" hidden="1"/>
    <cellStyle name="60% — akcent 5" xfId="32055" builtinId="48" hidden="1"/>
    <cellStyle name="60% — akcent 5" xfId="32094" builtinId="48" hidden="1"/>
    <cellStyle name="60% — akcent 5" xfId="32134" builtinId="48" hidden="1"/>
    <cellStyle name="60% — akcent 5" xfId="32174" builtinId="48" hidden="1"/>
    <cellStyle name="60% — akcent 5" xfId="32213" builtinId="48" hidden="1"/>
    <cellStyle name="60% — akcent 5" xfId="32253" builtinId="48" hidden="1"/>
    <cellStyle name="60% — akcent 5" xfId="32292" builtinId="48" hidden="1"/>
    <cellStyle name="60% — akcent 5" xfId="32332" builtinId="48" hidden="1"/>
    <cellStyle name="60% — akcent 5" xfId="32371" builtinId="48" hidden="1"/>
    <cellStyle name="60% — akcent 5" xfId="32410" builtinId="48" hidden="1"/>
    <cellStyle name="60% — akcent 5" xfId="32449" builtinId="48" hidden="1"/>
    <cellStyle name="60% — akcent 5" xfId="32608" builtinId="48" hidden="1"/>
    <cellStyle name="60% — akcent 5" xfId="32649" builtinId="48" hidden="1"/>
    <cellStyle name="60% — akcent 5" xfId="32688" builtinId="48" hidden="1"/>
    <cellStyle name="60% — akcent 5" xfId="32727" builtinId="48" hidden="1"/>
    <cellStyle name="60% — akcent 5" xfId="32766" builtinId="48" hidden="1"/>
    <cellStyle name="60% — akcent 5" xfId="32806" builtinId="48" hidden="1"/>
    <cellStyle name="60% — akcent 5" xfId="32845" builtinId="48" hidden="1"/>
    <cellStyle name="60% — akcent 5" xfId="32886" builtinId="48" hidden="1"/>
    <cellStyle name="60% — akcent 5" xfId="32925" builtinId="48" hidden="1"/>
    <cellStyle name="60% — akcent 5" xfId="32964" builtinId="48" hidden="1"/>
    <cellStyle name="60% — akcent 5" xfId="33003" builtinId="48" hidden="1"/>
    <cellStyle name="60% — akcent 5" xfId="33043" builtinId="48" hidden="1"/>
    <cellStyle name="60% — akcent 5" xfId="33083" builtinId="48" hidden="1"/>
    <cellStyle name="60% — akcent 5" xfId="33122" builtinId="48" hidden="1"/>
    <cellStyle name="60% — akcent 5" xfId="33162" builtinId="48" hidden="1"/>
    <cellStyle name="60% — akcent 5" xfId="33202" builtinId="48" hidden="1"/>
    <cellStyle name="60% — akcent 5" xfId="33242" builtinId="48" hidden="1"/>
    <cellStyle name="60% — akcent 5" xfId="33281" builtinId="48" hidden="1"/>
    <cellStyle name="60% — akcent 5" xfId="33320" builtinId="48" hidden="1"/>
    <cellStyle name="60% — akcent 5" xfId="32543" builtinId="48" hidden="1"/>
    <cellStyle name="60% — akcent 5" xfId="33353" builtinId="48" hidden="1"/>
    <cellStyle name="60% — akcent 5" xfId="33394" builtinId="48" hidden="1"/>
    <cellStyle name="60% — akcent 5" xfId="33433" builtinId="48" hidden="1"/>
    <cellStyle name="60% — akcent 5" xfId="33472" builtinId="48" hidden="1"/>
    <cellStyle name="60% — akcent 5" xfId="33511" builtinId="48" hidden="1"/>
    <cellStyle name="60% — akcent 5" xfId="33551" builtinId="48" hidden="1"/>
    <cellStyle name="60% — akcent 5" xfId="33590" builtinId="48" hidden="1"/>
    <cellStyle name="60% — akcent 5" xfId="33631" builtinId="48" hidden="1"/>
    <cellStyle name="60% — akcent 5" xfId="33670" builtinId="48" hidden="1"/>
    <cellStyle name="60% — akcent 5" xfId="33709" builtinId="48" hidden="1"/>
    <cellStyle name="60% — akcent 5" xfId="33748" builtinId="48" hidden="1"/>
    <cellStyle name="60% — akcent 5" xfId="33788" builtinId="48" hidden="1"/>
    <cellStyle name="60% — akcent 5" xfId="33828" builtinId="48" hidden="1"/>
    <cellStyle name="60% — akcent 5" xfId="33867" builtinId="48" hidden="1"/>
    <cellStyle name="60% — akcent 5" xfId="33907" builtinId="48" hidden="1"/>
    <cellStyle name="60% — akcent 5" xfId="33946" builtinId="48" hidden="1"/>
    <cellStyle name="60% — akcent 5" xfId="33986" builtinId="48" hidden="1"/>
    <cellStyle name="60% — akcent 5" xfId="34025" builtinId="48" hidden="1"/>
    <cellStyle name="60% — akcent 5" xfId="34064" builtinId="48" hidden="1"/>
    <cellStyle name="60% — akcent 5" xfId="32500" builtinId="48" hidden="1"/>
    <cellStyle name="60% — akcent 5" xfId="32534" builtinId="48" hidden="1"/>
    <cellStyle name="60% — akcent 5" xfId="34110" builtinId="48" hidden="1"/>
    <cellStyle name="60% — akcent 5" xfId="34149" builtinId="48" hidden="1"/>
    <cellStyle name="60% — akcent 5" xfId="34188" builtinId="48" hidden="1"/>
    <cellStyle name="60% — akcent 5" xfId="34227" builtinId="48" hidden="1"/>
    <cellStyle name="60% — akcent 5" xfId="34267" builtinId="48" hidden="1"/>
    <cellStyle name="60% — akcent 5" xfId="34306" builtinId="48" hidden="1"/>
    <cellStyle name="60% — akcent 5" xfId="34347" builtinId="48" hidden="1"/>
    <cellStyle name="60% — akcent 5" xfId="34386" builtinId="48" hidden="1"/>
    <cellStyle name="60% — akcent 5" xfId="34425" builtinId="48" hidden="1"/>
    <cellStyle name="60% — akcent 5" xfId="34464" builtinId="48" hidden="1"/>
    <cellStyle name="60% — akcent 5" xfId="34504" builtinId="48" hidden="1"/>
    <cellStyle name="60% — akcent 5" xfId="34544" builtinId="48" hidden="1"/>
    <cellStyle name="60% — akcent 5" xfId="34583" builtinId="48" hidden="1"/>
    <cellStyle name="60% — akcent 5" xfId="34623" builtinId="48" hidden="1"/>
    <cellStyle name="60% — akcent 5" xfId="34662" builtinId="48" hidden="1"/>
    <cellStyle name="60% — akcent 5" xfId="34702" builtinId="48" hidden="1"/>
    <cellStyle name="60% — akcent 5" xfId="34741" builtinId="48" hidden="1"/>
    <cellStyle name="60% — akcent 5" xfId="34780" builtinId="48" hidden="1"/>
    <cellStyle name="60% — akcent 5" xfId="28499" builtinId="48" hidden="1"/>
    <cellStyle name="60% — akcent 5" xfId="34821" builtinId="48" hidden="1"/>
    <cellStyle name="60% — akcent 5" xfId="34862" builtinId="48" hidden="1"/>
    <cellStyle name="60% — akcent 5" xfId="34901" builtinId="48" hidden="1"/>
    <cellStyle name="60% — akcent 5" xfId="34940" builtinId="48" hidden="1"/>
    <cellStyle name="60% — akcent 5" xfId="34979" builtinId="48" hidden="1"/>
    <cellStyle name="60% — akcent 5" xfId="35019" builtinId="48" hidden="1"/>
    <cellStyle name="60% — akcent 5" xfId="35058" builtinId="48" hidden="1"/>
    <cellStyle name="60% — akcent 5" xfId="35099" builtinId="48" hidden="1"/>
    <cellStyle name="60% — akcent 5" xfId="35138" builtinId="48" hidden="1"/>
    <cellStyle name="60% — akcent 5" xfId="35177" builtinId="48" hidden="1"/>
    <cellStyle name="60% — akcent 5" xfId="35216" builtinId="48" hidden="1"/>
    <cellStyle name="60% — akcent 5" xfId="35256" builtinId="48" hidden="1"/>
    <cellStyle name="60% — akcent 5" xfId="35296" builtinId="48" hidden="1"/>
    <cellStyle name="60% — akcent 5" xfId="35335" builtinId="48" hidden="1"/>
    <cellStyle name="60% — akcent 5" xfId="35375" builtinId="48" hidden="1"/>
    <cellStyle name="60% — akcent 5" xfId="35414" builtinId="48" hidden="1"/>
    <cellStyle name="60% — akcent 5" xfId="35454" builtinId="48" hidden="1"/>
    <cellStyle name="60% — akcent 5" xfId="35493" builtinId="48" hidden="1"/>
    <cellStyle name="60% — akcent 5" xfId="35532" builtinId="48" hidden="1"/>
    <cellStyle name="60% — akcent 5" xfId="35571" builtinId="48" hidden="1"/>
    <cellStyle name="60% — akcent 5" xfId="35730" builtinId="48" hidden="1"/>
    <cellStyle name="60% — akcent 5" xfId="35771" builtinId="48" hidden="1"/>
    <cellStyle name="60% — akcent 5" xfId="35810" builtinId="48" hidden="1"/>
    <cellStyle name="60% — akcent 5" xfId="35849" builtinId="48" hidden="1"/>
    <cellStyle name="60% — akcent 5" xfId="35888" builtinId="48" hidden="1"/>
    <cellStyle name="60% — akcent 5" xfId="35928" builtinId="48" hidden="1"/>
    <cellStyle name="60% — akcent 5" xfId="35967" builtinId="48" hidden="1"/>
    <cellStyle name="60% — akcent 5" xfId="36008" builtinId="48" hidden="1"/>
    <cellStyle name="60% — akcent 5" xfId="36047" builtinId="48" hidden="1"/>
    <cellStyle name="60% — akcent 5" xfId="36086" builtinId="48" hidden="1"/>
    <cellStyle name="60% — akcent 5" xfId="36125" builtinId="48" hidden="1"/>
    <cellStyle name="60% — akcent 5" xfId="36165" builtinId="48" hidden="1"/>
    <cellStyle name="60% — akcent 5" xfId="36205" builtinId="48" hidden="1"/>
    <cellStyle name="60% — akcent 5" xfId="36244" builtinId="48" hidden="1"/>
    <cellStyle name="60% — akcent 5" xfId="36284" builtinId="48" hidden="1"/>
    <cellStyle name="60% — akcent 5" xfId="36324" builtinId="48" hidden="1"/>
    <cellStyle name="60% — akcent 5" xfId="36364" builtinId="48" hidden="1"/>
    <cellStyle name="60% — akcent 5" xfId="36403" builtinId="48" hidden="1"/>
    <cellStyle name="60% — akcent 5" xfId="36442" builtinId="48" hidden="1"/>
    <cellStyle name="60% — akcent 5" xfId="35665" builtinId="48" hidden="1"/>
    <cellStyle name="60% — akcent 5" xfId="36475" builtinId="48" hidden="1"/>
    <cellStyle name="60% — akcent 5" xfId="36516" builtinId="48" hidden="1"/>
    <cellStyle name="60% — akcent 5" xfId="36555" builtinId="48" hidden="1"/>
    <cellStyle name="60% — akcent 5" xfId="36594" builtinId="48" hidden="1"/>
    <cellStyle name="60% — akcent 5" xfId="36633" builtinId="48" hidden="1"/>
    <cellStyle name="60% — akcent 5" xfId="36673" builtinId="48" hidden="1"/>
    <cellStyle name="60% — akcent 5" xfId="36712" builtinId="48" hidden="1"/>
    <cellStyle name="60% — akcent 5" xfId="36753" builtinId="48" hidden="1"/>
    <cellStyle name="60% — akcent 5" xfId="36792" builtinId="48" hidden="1"/>
    <cellStyle name="60% — akcent 5" xfId="36831" builtinId="48" hidden="1"/>
    <cellStyle name="60% — akcent 5" xfId="36870" builtinId="48" hidden="1"/>
    <cellStyle name="60% — akcent 5" xfId="36910" builtinId="48" hidden="1"/>
    <cellStyle name="60% — akcent 5" xfId="36950" builtinId="48" hidden="1"/>
    <cellStyle name="60% — akcent 5" xfId="36989" builtinId="48" hidden="1"/>
    <cellStyle name="60% — akcent 5" xfId="37029" builtinId="48" hidden="1"/>
    <cellStyle name="60% — akcent 5" xfId="37068" builtinId="48" hidden="1"/>
    <cellStyle name="60% — akcent 5" xfId="37108" builtinId="48" hidden="1"/>
    <cellStyle name="60% — akcent 5" xfId="37147" builtinId="48" hidden="1"/>
    <cellStyle name="60% — akcent 5" xfId="37186" builtinId="48" hidden="1"/>
    <cellStyle name="60% — akcent 5" xfId="35622" builtinId="48" hidden="1"/>
    <cellStyle name="60% — akcent 5" xfId="35656" builtinId="48" hidden="1"/>
    <cellStyle name="60% — akcent 5" xfId="37232" builtinId="48" hidden="1"/>
    <cellStyle name="60% — akcent 5" xfId="37271" builtinId="48" hidden="1"/>
    <cellStyle name="60% — akcent 5" xfId="37310" builtinId="48" hidden="1"/>
    <cellStyle name="60% — akcent 5" xfId="37349" builtinId="48" hidden="1"/>
    <cellStyle name="60% — akcent 5" xfId="37389" builtinId="48" hidden="1"/>
    <cellStyle name="60% — akcent 5" xfId="37428" builtinId="48" hidden="1"/>
    <cellStyle name="60% — akcent 5" xfId="37469" builtinId="48" hidden="1"/>
    <cellStyle name="60% — akcent 5" xfId="37508" builtinId="48" hidden="1"/>
    <cellStyle name="60% — akcent 5" xfId="37547" builtinId="48" hidden="1"/>
    <cellStyle name="60% — akcent 5" xfId="37586" builtinId="48" hidden="1"/>
    <cellStyle name="60% — akcent 5" xfId="37626" builtinId="48" hidden="1"/>
    <cellStyle name="60% — akcent 5" xfId="37666" builtinId="48" hidden="1"/>
    <cellStyle name="60% — akcent 5" xfId="37705" builtinId="48" hidden="1"/>
    <cellStyle name="60% — akcent 5" xfId="37745" builtinId="48" hidden="1"/>
    <cellStyle name="60% — akcent 5" xfId="37784" builtinId="48" hidden="1"/>
    <cellStyle name="60% — akcent 5" xfId="37824" builtinId="48" hidden="1"/>
    <cellStyle name="60% — akcent 5" xfId="37863" builtinId="48" hidden="1"/>
    <cellStyle name="60% — akcent 5" xfId="37902" builtinId="48" hidden="1"/>
    <cellStyle name="60% — akcent 5" xfId="37941" builtinId="48" hidden="1"/>
    <cellStyle name="60% — akcent 5" xfId="37981" builtinId="48" hidden="1"/>
    <cellStyle name="60% — akcent 5" xfId="38022" builtinId="48" hidden="1"/>
    <cellStyle name="60% — akcent 5" xfId="38061" builtinId="48" hidden="1"/>
    <cellStyle name="60% — akcent 5" xfId="38100" builtinId="48" hidden="1"/>
    <cellStyle name="60% — akcent 5" xfId="38139" builtinId="48" hidden="1"/>
    <cellStyle name="60% — akcent 5" xfId="38179" builtinId="48" hidden="1"/>
    <cellStyle name="60% — akcent 5" xfId="38218" builtinId="48" hidden="1"/>
    <cellStyle name="60% — akcent 5" xfId="38259" builtinId="48" hidden="1"/>
    <cellStyle name="60% — akcent 5" xfId="38298" builtinId="48" hidden="1"/>
    <cellStyle name="60% — akcent 5" xfId="38337" builtinId="48" hidden="1"/>
    <cellStyle name="60% — akcent 5" xfId="38376" builtinId="48" hidden="1"/>
    <cellStyle name="60% — akcent 5" xfId="38416" builtinId="48" hidden="1"/>
    <cellStyle name="60% — akcent 5" xfId="38456" builtinId="48" hidden="1"/>
    <cellStyle name="60% — akcent 5" xfId="38495" builtinId="48" hidden="1"/>
    <cellStyle name="60% — akcent 5" xfId="38535" builtinId="48" hidden="1"/>
    <cellStyle name="60% — akcent 5" xfId="38574" builtinId="48" hidden="1"/>
    <cellStyle name="60% — akcent 5" xfId="38614" builtinId="48" hidden="1"/>
    <cellStyle name="60% — akcent 5" xfId="38653" builtinId="48" hidden="1"/>
    <cellStyle name="60% — akcent 5" xfId="38692" builtinId="48" hidden="1"/>
    <cellStyle name="60% — akcent 5" xfId="38731" builtinId="48" hidden="1"/>
    <cellStyle name="60% — akcent 5" xfId="38890" builtinId="48" hidden="1"/>
    <cellStyle name="60% — akcent 5" xfId="38931" builtinId="48" hidden="1"/>
    <cellStyle name="60% — akcent 5" xfId="38970" builtinId="48" hidden="1"/>
    <cellStyle name="60% — akcent 5" xfId="39009" builtinId="48" hidden="1"/>
    <cellStyle name="60% — akcent 5" xfId="39048" builtinId="48" hidden="1"/>
    <cellStyle name="60% — akcent 5" xfId="39088" builtinId="48" hidden="1"/>
    <cellStyle name="60% — akcent 5" xfId="39127" builtinId="48" hidden="1"/>
    <cellStyle name="60% — akcent 5" xfId="39168" builtinId="48" hidden="1"/>
    <cellStyle name="60% — akcent 5" xfId="39207" builtinId="48" hidden="1"/>
    <cellStyle name="60% — akcent 5" xfId="39246" builtinId="48" hidden="1"/>
    <cellStyle name="60% — akcent 5" xfId="39285" builtinId="48" hidden="1"/>
    <cellStyle name="60% — akcent 5" xfId="39325" builtinId="48" hidden="1"/>
    <cellStyle name="60% — akcent 5" xfId="39365" builtinId="48" hidden="1"/>
    <cellStyle name="60% — akcent 5" xfId="39404" builtinId="48" hidden="1"/>
    <cellStyle name="60% — akcent 5" xfId="39444" builtinId="48" hidden="1"/>
    <cellStyle name="60% — akcent 5" xfId="39484" builtinId="48" hidden="1"/>
    <cellStyle name="60% — akcent 5" xfId="39524" builtinId="48" hidden="1"/>
    <cellStyle name="60% — akcent 5" xfId="39563" builtinId="48" hidden="1"/>
    <cellStyle name="60% — akcent 5" xfId="39602" builtinId="48" hidden="1"/>
    <cellStyle name="60% — akcent 5" xfId="38825" builtinId="48" hidden="1"/>
    <cellStyle name="60% — akcent 5" xfId="39635" builtinId="48" hidden="1"/>
    <cellStyle name="60% — akcent 5" xfId="39676" builtinId="48" hidden="1"/>
    <cellStyle name="60% — akcent 5" xfId="39715" builtinId="48" hidden="1"/>
    <cellStyle name="60% — akcent 5" xfId="39754" builtinId="48" hidden="1"/>
    <cellStyle name="60% — akcent 5" xfId="39793" builtinId="48" hidden="1"/>
    <cellStyle name="60% — akcent 5" xfId="39833" builtinId="48" hidden="1"/>
    <cellStyle name="60% — akcent 5" xfId="39872" builtinId="48" hidden="1"/>
    <cellStyle name="60% — akcent 5" xfId="39913" builtinId="48" hidden="1"/>
    <cellStyle name="60% — akcent 5" xfId="39952" builtinId="48" hidden="1"/>
    <cellStyle name="60% — akcent 5" xfId="39991" builtinId="48" hidden="1"/>
    <cellStyle name="60% — akcent 5" xfId="40030" builtinId="48" hidden="1"/>
    <cellStyle name="60% — akcent 5" xfId="40070" builtinId="48" hidden="1"/>
    <cellStyle name="60% — akcent 5" xfId="40110" builtinId="48" hidden="1"/>
    <cellStyle name="60% — akcent 5" xfId="40149" builtinId="48" hidden="1"/>
    <cellStyle name="60% — akcent 5" xfId="40189" builtinId="48" hidden="1"/>
    <cellStyle name="60% — akcent 5" xfId="40228" builtinId="48" hidden="1"/>
    <cellStyle name="60% — akcent 5" xfId="40268" builtinId="48" hidden="1"/>
    <cellStyle name="60% — akcent 5" xfId="40307" builtinId="48" hidden="1"/>
    <cellStyle name="60% — akcent 5" xfId="40346" builtinId="48" hidden="1"/>
    <cellStyle name="60% — akcent 5" xfId="38782" builtinId="48" hidden="1"/>
    <cellStyle name="60% — akcent 5" xfId="38816" builtinId="48" hidden="1"/>
    <cellStyle name="60% — akcent 5" xfId="40392" builtinId="48" hidden="1"/>
    <cellStyle name="60% — akcent 5" xfId="40431" builtinId="48" hidden="1"/>
    <cellStyle name="60% — akcent 5" xfId="40470" builtinId="48" hidden="1"/>
    <cellStyle name="60% — akcent 5" xfId="40509" builtinId="48" hidden="1"/>
    <cellStyle name="60% — akcent 5" xfId="40549" builtinId="48" hidden="1"/>
    <cellStyle name="60% — akcent 5" xfId="40588" builtinId="48" hidden="1"/>
    <cellStyle name="60% — akcent 5" xfId="40629" builtinId="48" hidden="1"/>
    <cellStyle name="60% — akcent 5" xfId="40668" builtinId="48" hidden="1"/>
    <cellStyle name="60% — akcent 5" xfId="40707" builtinId="48" hidden="1"/>
    <cellStyle name="60% — akcent 5" xfId="40746" builtinId="48" hidden="1"/>
    <cellStyle name="60% — akcent 5" xfId="40786" builtinId="48" hidden="1"/>
    <cellStyle name="60% — akcent 5" xfId="40826" builtinId="48" hidden="1"/>
    <cellStyle name="60% — akcent 5" xfId="40865" builtinId="48" hidden="1"/>
    <cellStyle name="60% — akcent 5" xfId="40905" builtinId="48" hidden="1"/>
    <cellStyle name="60% — akcent 5" xfId="40944" builtinId="48" hidden="1"/>
    <cellStyle name="60% — akcent 5" xfId="40984" builtinId="48" hidden="1"/>
    <cellStyle name="60% — akcent 5" xfId="41023" builtinId="48" hidden="1"/>
    <cellStyle name="60% — akcent 5" xfId="41062" builtinId="48" hidden="1"/>
    <cellStyle name="60% — akcent 5" xfId="41122" builtinId="48" hidden="1"/>
    <cellStyle name="60% — akcent 5" xfId="41180" builtinId="48" hidden="1"/>
    <cellStyle name="60% — akcent 5" xfId="41221" builtinId="48" hidden="1"/>
    <cellStyle name="60% — akcent 5" xfId="41260" builtinId="48" hidden="1"/>
    <cellStyle name="60% — akcent 5" xfId="41299" builtinId="48" hidden="1"/>
    <cellStyle name="60% — akcent 5" xfId="41338" builtinId="48" hidden="1"/>
    <cellStyle name="60% — akcent 5" xfId="41378" builtinId="48" hidden="1"/>
    <cellStyle name="60% — akcent 5" xfId="41417" builtinId="48" hidden="1"/>
    <cellStyle name="60% — akcent 5" xfId="41458" builtinId="48" hidden="1"/>
    <cellStyle name="60% — akcent 5" xfId="41497" builtinId="48" hidden="1"/>
    <cellStyle name="60% — akcent 5" xfId="41536" builtinId="48" hidden="1"/>
    <cellStyle name="60% — akcent 5" xfId="41575" builtinId="48" hidden="1"/>
    <cellStyle name="60% — akcent 5" xfId="41615" builtinId="48" hidden="1"/>
    <cellStyle name="60% — akcent 5" xfId="41655" builtinId="48" hidden="1"/>
    <cellStyle name="60% — akcent 5" xfId="41694" builtinId="48" hidden="1"/>
    <cellStyle name="60% — akcent 5" xfId="41734" builtinId="48" hidden="1"/>
    <cellStyle name="60% — akcent 5" xfId="41773" builtinId="48" hidden="1"/>
    <cellStyle name="60% — akcent 5" xfId="41813" builtinId="48" hidden="1"/>
    <cellStyle name="60% — akcent 5" xfId="41852" builtinId="48" hidden="1"/>
    <cellStyle name="60% — akcent 5" xfId="41891" builtinId="48" hidden="1"/>
    <cellStyle name="60% — akcent 5" xfId="41128" builtinId="48" hidden="1"/>
    <cellStyle name="60% — akcent 5" xfId="41931" builtinId="48" hidden="1"/>
    <cellStyle name="60% — akcent 5" xfId="41972" builtinId="48" hidden="1"/>
    <cellStyle name="60% — akcent 5" xfId="42011" builtinId="48" hidden="1"/>
    <cellStyle name="60% — akcent 5" xfId="42050" builtinId="48" hidden="1"/>
    <cellStyle name="60% — akcent 5" xfId="42089" builtinId="48" hidden="1"/>
    <cellStyle name="60% — akcent 5" xfId="42129" builtinId="48" hidden="1"/>
    <cellStyle name="60% — akcent 5" xfId="42168" builtinId="48" hidden="1"/>
    <cellStyle name="60% — akcent 5" xfId="42209" builtinId="48" hidden="1"/>
    <cellStyle name="60% — akcent 5" xfId="42248" builtinId="48" hidden="1"/>
    <cellStyle name="60% — akcent 5" xfId="42287" builtinId="48" hidden="1"/>
    <cellStyle name="60% — akcent 5" xfId="42326" builtinId="48" hidden="1"/>
    <cellStyle name="60% — akcent 5" xfId="42366" builtinId="48" hidden="1"/>
    <cellStyle name="60% — akcent 5" xfId="42406" builtinId="48" hidden="1"/>
    <cellStyle name="60% — akcent 5" xfId="42445" builtinId="48" hidden="1"/>
    <cellStyle name="60% — akcent 5" xfId="42485" builtinId="48" hidden="1"/>
    <cellStyle name="60% — akcent 5" xfId="42524" builtinId="48" hidden="1"/>
    <cellStyle name="60% — akcent 5" xfId="42564" builtinId="48" hidden="1"/>
    <cellStyle name="60% — akcent 5" xfId="42603" builtinId="48" hidden="1"/>
    <cellStyle name="60% — akcent 5" xfId="42642" builtinId="48" hidden="1"/>
    <cellStyle name="60% — akcent 5" xfId="42706" builtinId="48" hidden="1"/>
    <cellStyle name="60% — akcent 5" xfId="42760" builtinId="48" hidden="1"/>
    <cellStyle name="60% — akcent 5" xfId="42801" builtinId="48" hidden="1"/>
    <cellStyle name="60% — akcent 5" xfId="42840" builtinId="48" hidden="1"/>
    <cellStyle name="60% — akcent 5" xfId="42879" builtinId="48" hidden="1"/>
    <cellStyle name="60% — akcent 5" xfId="42918" builtinId="48" hidden="1"/>
    <cellStyle name="60% — akcent 5" xfId="42958" builtinId="48" hidden="1"/>
    <cellStyle name="60% — akcent 5" xfId="42997" builtinId="48" hidden="1"/>
    <cellStyle name="60% — akcent 5" xfId="43038" builtinId="48" hidden="1"/>
    <cellStyle name="60% — akcent 5" xfId="43077" builtinId="48" hidden="1"/>
    <cellStyle name="60% — akcent 5" xfId="43116" builtinId="48" hidden="1"/>
    <cellStyle name="60% — akcent 5" xfId="43155" builtinId="48" hidden="1"/>
    <cellStyle name="60% — akcent 5" xfId="43195" builtinId="48" hidden="1"/>
    <cellStyle name="60% — akcent 5" xfId="43235" builtinId="48" hidden="1"/>
    <cellStyle name="60% — akcent 5" xfId="43274" builtinId="48" hidden="1"/>
    <cellStyle name="60% — akcent 5" xfId="43314" builtinId="48" hidden="1"/>
    <cellStyle name="60% — akcent 5" xfId="43353" builtinId="48" hidden="1"/>
    <cellStyle name="60% — akcent 5" xfId="43393" builtinId="48" hidden="1"/>
    <cellStyle name="60% — akcent 5" xfId="43432" builtinId="48" hidden="1"/>
    <cellStyle name="60% — akcent 5" xfId="43471" builtinId="48" hidden="1"/>
    <cellStyle name="60% — akcent 5" xfId="42713" builtinId="48" hidden="1"/>
    <cellStyle name="60% — akcent 5" xfId="43511" builtinId="48" hidden="1"/>
    <cellStyle name="60% — akcent 5" xfId="43552" builtinId="48" hidden="1"/>
    <cellStyle name="60% — akcent 5" xfId="43591" builtinId="48" hidden="1"/>
    <cellStyle name="60% — akcent 5" xfId="43630" builtinId="48" hidden="1"/>
    <cellStyle name="60% — akcent 5" xfId="43669" builtinId="48" hidden="1"/>
    <cellStyle name="60% — akcent 5" xfId="43709" builtinId="48" hidden="1"/>
    <cellStyle name="60% — akcent 5" xfId="43748" builtinId="48" hidden="1"/>
    <cellStyle name="60% — akcent 5" xfId="43789" builtinId="48" hidden="1"/>
    <cellStyle name="60% — akcent 5" xfId="43828" builtinId="48" hidden="1"/>
    <cellStyle name="60% — akcent 5" xfId="43867" builtinId="48" hidden="1"/>
    <cellStyle name="60% — akcent 5" xfId="43906" builtinId="48" hidden="1"/>
    <cellStyle name="60% — akcent 5" xfId="43946" builtinId="48" hidden="1"/>
    <cellStyle name="60% — akcent 5" xfId="43986" builtinId="48" hidden="1"/>
    <cellStyle name="60% — akcent 5" xfId="44025" builtinId="48" hidden="1"/>
    <cellStyle name="60% — akcent 5" xfId="44065" builtinId="48" hidden="1"/>
    <cellStyle name="60% — akcent 5" xfId="44104" builtinId="48" hidden="1"/>
    <cellStyle name="60% — akcent 5" xfId="44144" builtinId="48" hidden="1"/>
    <cellStyle name="60% — akcent 5" xfId="44183" builtinId="48" hidden="1"/>
    <cellStyle name="60% — akcent 5" xfId="44222" builtinId="48" hidden="1"/>
    <cellStyle name="60% — akcent 5" xfId="44286" builtinId="48" hidden="1"/>
    <cellStyle name="60% — akcent 5" xfId="44340" builtinId="48" hidden="1"/>
    <cellStyle name="60% — akcent 5" xfId="44381" builtinId="48" hidden="1"/>
    <cellStyle name="60% — akcent 5" xfId="44420" builtinId="48" hidden="1"/>
    <cellStyle name="60% — akcent 5" xfId="44459" builtinId="48" hidden="1"/>
    <cellStyle name="60% — akcent 5" xfId="44498" builtinId="48" hidden="1"/>
    <cellStyle name="60% — akcent 5" xfId="44538" builtinId="48" hidden="1"/>
    <cellStyle name="60% — akcent 5" xfId="44577" builtinId="48" hidden="1"/>
    <cellStyle name="60% — akcent 5" xfId="44618" builtinId="48" hidden="1"/>
    <cellStyle name="60% — akcent 5" xfId="44657" builtinId="48" hidden="1"/>
    <cellStyle name="60% — akcent 5" xfId="44696" builtinId="48" hidden="1"/>
    <cellStyle name="60% — akcent 5" xfId="44735" builtinId="48" hidden="1"/>
    <cellStyle name="60% — akcent 5" xfId="44775" builtinId="48" hidden="1"/>
    <cellStyle name="60% — akcent 5" xfId="44815" builtinId="48" hidden="1"/>
    <cellStyle name="60% — akcent 5" xfId="44854" builtinId="48" hidden="1"/>
    <cellStyle name="60% — akcent 5" xfId="44894" builtinId="48" hidden="1"/>
    <cellStyle name="60% — akcent 5" xfId="44933" builtinId="48" hidden="1"/>
    <cellStyle name="60% — akcent 5" xfId="44973" builtinId="48" hidden="1"/>
    <cellStyle name="60% — akcent 5" xfId="45012" builtinId="48" hidden="1"/>
    <cellStyle name="60% — akcent 5" xfId="45051" builtinId="48" hidden="1"/>
    <cellStyle name="60% — akcent 5" xfId="44293" builtinId="48" hidden="1"/>
    <cellStyle name="60% — akcent 5" xfId="45091" builtinId="48" hidden="1"/>
    <cellStyle name="60% — akcent 5" xfId="45132" builtinId="48" hidden="1"/>
    <cellStyle name="60% — akcent 5" xfId="45171" builtinId="48" hidden="1"/>
    <cellStyle name="60% — akcent 5" xfId="45210" builtinId="48" hidden="1"/>
    <cellStyle name="60% — akcent 5" xfId="45249" builtinId="48" hidden="1"/>
    <cellStyle name="60% — akcent 5" xfId="45289" builtinId="48" hidden="1"/>
    <cellStyle name="60% — akcent 5" xfId="45328" builtinId="48" hidden="1"/>
    <cellStyle name="60% — akcent 5" xfId="45369" builtinId="48" hidden="1"/>
    <cellStyle name="60% — akcent 5" xfId="45408" builtinId="48" hidden="1"/>
    <cellStyle name="60% — akcent 5" xfId="45447" builtinId="48" hidden="1"/>
    <cellStyle name="60% — akcent 5" xfId="45486" builtinId="48" hidden="1"/>
    <cellStyle name="60% — akcent 5" xfId="45526" builtinId="48" hidden="1"/>
    <cellStyle name="60% — akcent 5" xfId="45566" builtinId="48" hidden="1"/>
    <cellStyle name="60% — akcent 5" xfId="45605" builtinId="48" hidden="1"/>
    <cellStyle name="60% — akcent 5" xfId="45645" builtinId="48" hidden="1"/>
    <cellStyle name="60% — akcent 5" xfId="45684" builtinId="48" hidden="1"/>
    <cellStyle name="60% — akcent 5" xfId="45724" builtinId="48" hidden="1"/>
    <cellStyle name="60% — akcent 5" xfId="45763" builtinId="48" hidden="1"/>
    <cellStyle name="60% — akcent 5" xfId="45802" builtinId="48" hidden="1"/>
    <cellStyle name="60% — akcent 6" xfId="106" builtinId="52" hidden="1"/>
    <cellStyle name="60% — akcent 6" xfId="145" builtinId="52" hidden="1"/>
    <cellStyle name="60% — akcent 6" xfId="184" builtinId="52" hidden="1"/>
    <cellStyle name="60% — akcent 6" xfId="223" builtinId="52" hidden="1"/>
    <cellStyle name="60% — akcent 6" xfId="263" builtinId="52" hidden="1"/>
    <cellStyle name="60% — akcent 6" xfId="302" builtinId="52" hidden="1"/>
    <cellStyle name="60% — akcent 6" xfId="343" builtinId="52" hidden="1"/>
    <cellStyle name="60% — akcent 6" xfId="382" builtinId="52" hidden="1"/>
    <cellStyle name="60% — akcent 6" xfId="421" builtinId="52" hidden="1"/>
    <cellStyle name="60% — akcent 6" xfId="460" builtinId="52" hidden="1"/>
    <cellStyle name="60% — akcent 6" xfId="500" builtinId="52" hidden="1"/>
    <cellStyle name="60% — akcent 6" xfId="540" builtinId="52" hidden="1"/>
    <cellStyle name="60% — akcent 6" xfId="579" builtinId="52" hidden="1"/>
    <cellStyle name="60% — akcent 6" xfId="619" builtinId="52" hidden="1"/>
    <cellStyle name="60% — akcent 6" xfId="658" builtinId="52" hidden="1"/>
    <cellStyle name="60% — akcent 6" xfId="698" builtinId="52" hidden="1"/>
    <cellStyle name="60% — akcent 6" xfId="737" builtinId="52" hidden="1"/>
    <cellStyle name="60% — akcent 6" xfId="776" builtinId="52" hidden="1"/>
    <cellStyle name="60% — akcent 6" xfId="815" builtinId="52" hidden="1"/>
    <cellStyle name="60% — akcent 6" xfId="974" builtinId="52" hidden="1"/>
    <cellStyle name="60% — akcent 6" xfId="1015" builtinId="52" hidden="1"/>
    <cellStyle name="60% — akcent 6" xfId="1054" builtinId="52" hidden="1"/>
    <cellStyle name="60% — akcent 6" xfId="1093" builtinId="52" hidden="1"/>
    <cellStyle name="60% — akcent 6" xfId="1132" builtinId="52" hidden="1"/>
    <cellStyle name="60% — akcent 6" xfId="1172" builtinId="52" hidden="1"/>
    <cellStyle name="60% — akcent 6" xfId="1211" builtinId="52" hidden="1"/>
    <cellStyle name="60% — akcent 6" xfId="1252" builtinId="52" hidden="1"/>
    <cellStyle name="60% — akcent 6" xfId="1291" builtinId="52" hidden="1"/>
    <cellStyle name="60% — akcent 6" xfId="1330" builtinId="52" hidden="1"/>
    <cellStyle name="60% — akcent 6" xfId="1369" builtinId="52" hidden="1"/>
    <cellStyle name="60% — akcent 6" xfId="1409" builtinId="52" hidden="1"/>
    <cellStyle name="60% — akcent 6" xfId="1449" builtinId="52" hidden="1"/>
    <cellStyle name="60% — akcent 6" xfId="1488" builtinId="52" hidden="1"/>
    <cellStyle name="60% — akcent 6" xfId="1528" builtinId="52" hidden="1"/>
    <cellStyle name="60% — akcent 6" xfId="1568" builtinId="52" hidden="1"/>
    <cellStyle name="60% — akcent 6" xfId="1608" builtinId="52" hidden="1"/>
    <cellStyle name="60% — akcent 6" xfId="1647" builtinId="52" hidden="1"/>
    <cellStyle name="60% — akcent 6" xfId="1686" builtinId="52" hidden="1"/>
    <cellStyle name="60% — akcent 6" xfId="901" builtinId="52" hidden="1"/>
    <cellStyle name="60% — akcent 6" xfId="1719" builtinId="52" hidden="1"/>
    <cellStyle name="60% — akcent 6" xfId="1760" builtinId="52" hidden="1"/>
    <cellStyle name="60% — akcent 6" xfId="1799" builtinId="52" hidden="1"/>
    <cellStyle name="60% — akcent 6" xfId="1838" builtinId="52" hidden="1"/>
    <cellStyle name="60% — akcent 6" xfId="1877" builtinId="52" hidden="1"/>
    <cellStyle name="60% — akcent 6" xfId="1917" builtinId="52" hidden="1"/>
    <cellStyle name="60% — akcent 6" xfId="1956" builtinId="52" hidden="1"/>
    <cellStyle name="60% — akcent 6" xfId="1997" builtinId="52" hidden="1"/>
    <cellStyle name="60% — akcent 6" xfId="2036" builtinId="52" hidden="1"/>
    <cellStyle name="60% — akcent 6" xfId="2075" builtinId="52" hidden="1"/>
    <cellStyle name="60% — akcent 6" xfId="2114" builtinId="52" hidden="1"/>
    <cellStyle name="60% — akcent 6" xfId="2154" builtinId="52" hidden="1"/>
    <cellStyle name="60% — akcent 6" xfId="2194" builtinId="52" hidden="1"/>
    <cellStyle name="60% — akcent 6" xfId="2233" builtinId="52" hidden="1"/>
    <cellStyle name="60% — akcent 6" xfId="2273" builtinId="52" hidden="1"/>
    <cellStyle name="60% — akcent 6" xfId="2312" builtinId="52" hidden="1"/>
    <cellStyle name="60% — akcent 6" xfId="2352" builtinId="52" hidden="1"/>
    <cellStyle name="60% — akcent 6" xfId="2391" builtinId="52" hidden="1"/>
    <cellStyle name="60% — akcent 6" xfId="2430" builtinId="52" hidden="1"/>
    <cellStyle name="60% — akcent 6" xfId="866" builtinId="52" hidden="1"/>
    <cellStyle name="60% — akcent 6" xfId="900" builtinId="52" hidden="1"/>
    <cellStyle name="60% — akcent 6" xfId="2476" builtinId="52" hidden="1"/>
    <cellStyle name="60% — akcent 6" xfId="2515" builtinId="52" hidden="1"/>
    <cellStyle name="60% — akcent 6" xfId="2554" builtinId="52" hidden="1"/>
    <cellStyle name="60% — akcent 6" xfId="2593" builtinId="52" hidden="1"/>
    <cellStyle name="60% — akcent 6" xfId="2633" builtinId="52" hidden="1"/>
    <cellStyle name="60% — akcent 6" xfId="2672" builtinId="52" hidden="1"/>
    <cellStyle name="60% — akcent 6" xfId="2713" builtinId="52" hidden="1"/>
    <cellStyle name="60% — akcent 6" xfId="2752" builtinId="52" hidden="1"/>
    <cellStyle name="60% — akcent 6" xfId="2791" builtinId="52" hidden="1"/>
    <cellStyle name="60% — akcent 6" xfId="2830" builtinId="52" hidden="1"/>
    <cellStyle name="60% — akcent 6" xfId="2870" builtinId="52" hidden="1"/>
    <cellStyle name="60% — akcent 6" xfId="2910" builtinId="52" hidden="1"/>
    <cellStyle name="60% — akcent 6" xfId="2949" builtinId="52" hidden="1"/>
    <cellStyle name="60% — akcent 6" xfId="2989" builtinId="52" hidden="1"/>
    <cellStyle name="60% — akcent 6" xfId="3028" builtinId="52" hidden="1"/>
    <cellStyle name="60% — akcent 6" xfId="3068" builtinId="52" hidden="1"/>
    <cellStyle name="60% — akcent 6" xfId="3107" builtinId="52" hidden="1"/>
    <cellStyle name="60% — akcent 6" xfId="3146" builtinId="52" hidden="1"/>
    <cellStyle name="60% — akcent 6" xfId="3185" builtinId="52" hidden="1"/>
    <cellStyle name="60% — akcent 6" xfId="3378" builtinId="52" hidden="1"/>
    <cellStyle name="60% — akcent 6" xfId="3423" builtinId="52" hidden="1"/>
    <cellStyle name="60% — akcent 6" xfId="3462" builtinId="52" hidden="1"/>
    <cellStyle name="60% — akcent 6" xfId="3501" builtinId="52" hidden="1"/>
    <cellStyle name="60% — akcent 6" xfId="3540" builtinId="52" hidden="1"/>
    <cellStyle name="60% — akcent 6" xfId="3580" builtinId="52" hidden="1"/>
    <cellStyle name="60% — akcent 6" xfId="3619" builtinId="52" hidden="1"/>
    <cellStyle name="60% — akcent 6" xfId="3660" builtinId="52" hidden="1"/>
    <cellStyle name="60% — akcent 6" xfId="3699" builtinId="52" hidden="1"/>
    <cellStyle name="60% — akcent 6" xfId="3738" builtinId="52" hidden="1"/>
    <cellStyle name="60% — akcent 6" xfId="3777" builtinId="52" hidden="1"/>
    <cellStyle name="60% — akcent 6" xfId="3821" builtinId="52" hidden="1"/>
    <cellStyle name="60% — akcent 6" xfId="3861" builtinId="52" hidden="1"/>
    <cellStyle name="60% — akcent 6" xfId="3900" builtinId="52" hidden="1"/>
    <cellStyle name="60% — akcent 6" xfId="3940" builtinId="52" hidden="1"/>
    <cellStyle name="60% — akcent 6" xfId="3980" builtinId="52" hidden="1"/>
    <cellStyle name="60% — akcent 6" xfId="4020" builtinId="52" hidden="1"/>
    <cellStyle name="60% — akcent 6" xfId="4059" builtinId="52" hidden="1"/>
    <cellStyle name="60% — akcent 6" xfId="4098" builtinId="52" hidden="1"/>
    <cellStyle name="60% — akcent 6" xfId="4155" builtinId="52" hidden="1"/>
    <cellStyle name="60% — akcent 6" xfId="4314" builtinId="52" hidden="1"/>
    <cellStyle name="60% — akcent 6" xfId="4359" builtinId="52" hidden="1"/>
    <cellStyle name="60% — akcent 6" xfId="4398" builtinId="52" hidden="1"/>
    <cellStyle name="60% — akcent 6" xfId="4437" builtinId="52" hidden="1"/>
    <cellStyle name="60% — akcent 6" xfId="4476" builtinId="52" hidden="1"/>
    <cellStyle name="60% — akcent 6" xfId="4516" builtinId="52" hidden="1"/>
    <cellStyle name="60% — akcent 6" xfId="4555" builtinId="52" hidden="1"/>
    <cellStyle name="60% — akcent 6" xfId="4596" builtinId="52" hidden="1"/>
    <cellStyle name="60% — akcent 6" xfId="4635" builtinId="52" hidden="1"/>
    <cellStyle name="60% — akcent 6" xfId="4674" builtinId="52" hidden="1"/>
    <cellStyle name="60% — akcent 6" xfId="4713" builtinId="52" hidden="1"/>
    <cellStyle name="60% — akcent 6" xfId="4757" builtinId="52" hidden="1"/>
    <cellStyle name="60% — akcent 6" xfId="4797" builtinId="52" hidden="1"/>
    <cellStyle name="60% — akcent 6" xfId="4836" builtinId="52" hidden="1"/>
    <cellStyle name="60% — akcent 6" xfId="4876" builtinId="52" hidden="1"/>
    <cellStyle name="60% — akcent 6" xfId="4916" builtinId="52" hidden="1"/>
    <cellStyle name="60% — akcent 6" xfId="4956" builtinId="52" hidden="1"/>
    <cellStyle name="60% — akcent 6" xfId="4995" builtinId="52" hidden="1"/>
    <cellStyle name="60% — akcent 6" xfId="5034" builtinId="52" hidden="1"/>
    <cellStyle name="60% — akcent 6" xfId="4241" builtinId="52" hidden="1"/>
    <cellStyle name="60% — akcent 6" xfId="5067" builtinId="52" hidden="1"/>
    <cellStyle name="60% — akcent 6" xfId="5108" builtinId="52" hidden="1"/>
    <cellStyle name="60% — akcent 6" xfId="5147" builtinId="52" hidden="1"/>
    <cellStyle name="60% — akcent 6" xfId="5186" builtinId="52" hidden="1"/>
    <cellStyle name="60% — akcent 6" xfId="5225" builtinId="52" hidden="1"/>
    <cellStyle name="60% — akcent 6" xfId="5265" builtinId="52" hidden="1"/>
    <cellStyle name="60% — akcent 6" xfId="5304" builtinId="52" hidden="1"/>
    <cellStyle name="60% — akcent 6" xfId="5345" builtinId="52" hidden="1"/>
    <cellStyle name="60% — akcent 6" xfId="5384" builtinId="52" hidden="1"/>
    <cellStyle name="60% — akcent 6" xfId="5423" builtinId="52" hidden="1"/>
    <cellStyle name="60% — akcent 6" xfId="5462" builtinId="52" hidden="1"/>
    <cellStyle name="60% — akcent 6" xfId="5502" builtinId="52" hidden="1"/>
    <cellStyle name="60% — akcent 6" xfId="5542" builtinId="52" hidden="1"/>
    <cellStyle name="60% — akcent 6" xfId="5581" builtinId="52" hidden="1"/>
    <cellStyle name="60% — akcent 6" xfId="5621" builtinId="52" hidden="1"/>
    <cellStyle name="60% — akcent 6" xfId="5660" builtinId="52" hidden="1"/>
    <cellStyle name="60% — akcent 6" xfId="5700" builtinId="52" hidden="1"/>
    <cellStyle name="60% — akcent 6" xfId="5739" builtinId="52" hidden="1"/>
    <cellStyle name="60% — akcent 6" xfId="5778" builtinId="52" hidden="1"/>
    <cellStyle name="60% — akcent 6" xfId="4206" builtinId="52" hidden="1"/>
    <cellStyle name="60% — akcent 6" xfId="4240" builtinId="52" hidden="1"/>
    <cellStyle name="60% — akcent 6" xfId="5824" builtinId="52" hidden="1"/>
    <cellStyle name="60% — akcent 6" xfId="5863" builtinId="52" hidden="1"/>
    <cellStyle name="60% — akcent 6" xfId="5902" builtinId="52" hidden="1"/>
    <cellStyle name="60% — akcent 6" xfId="5941" builtinId="52" hidden="1"/>
    <cellStyle name="60% — akcent 6" xfId="5981" builtinId="52" hidden="1"/>
    <cellStyle name="60% — akcent 6" xfId="6020" builtinId="52" hidden="1"/>
    <cellStyle name="60% — akcent 6" xfId="6061" builtinId="52" hidden="1"/>
    <cellStyle name="60% — akcent 6" xfId="6100" builtinId="52" hidden="1"/>
    <cellStyle name="60% — akcent 6" xfId="6139" builtinId="52" hidden="1"/>
    <cellStyle name="60% — akcent 6" xfId="6178" builtinId="52" hidden="1"/>
    <cellStyle name="60% — akcent 6" xfId="6218" builtinId="52" hidden="1"/>
    <cellStyle name="60% — akcent 6" xfId="6258" builtinId="52" hidden="1"/>
    <cellStyle name="60% — akcent 6" xfId="6297" builtinId="52" hidden="1"/>
    <cellStyle name="60% — akcent 6" xfId="6337" builtinId="52" hidden="1"/>
    <cellStyle name="60% — akcent 6" xfId="6376" builtinId="52" hidden="1"/>
    <cellStyle name="60% — akcent 6" xfId="6416" builtinId="52" hidden="1"/>
    <cellStyle name="60% — akcent 6" xfId="6455" builtinId="52" hidden="1"/>
    <cellStyle name="60% — akcent 6" xfId="6494" builtinId="52" hidden="1"/>
    <cellStyle name="60% — akcent 6" xfId="3305" builtinId="52" hidden="1"/>
    <cellStyle name="60% — akcent 6" xfId="6507" builtinId="52" hidden="1"/>
    <cellStyle name="60% — akcent 6" xfId="6550" builtinId="52" hidden="1"/>
    <cellStyle name="60% — akcent 6" xfId="6589" builtinId="52" hidden="1"/>
    <cellStyle name="60% — akcent 6" xfId="6628" builtinId="52" hidden="1"/>
    <cellStyle name="60% — akcent 6" xfId="6667" builtinId="52" hidden="1"/>
    <cellStyle name="60% — akcent 6" xfId="6707" builtinId="52" hidden="1"/>
    <cellStyle name="60% — akcent 6" xfId="6746" builtinId="52" hidden="1"/>
    <cellStyle name="60% — akcent 6" xfId="6787" builtinId="52" hidden="1"/>
    <cellStyle name="60% — akcent 6" xfId="6826" builtinId="52" hidden="1"/>
    <cellStyle name="60% — akcent 6" xfId="6865" builtinId="52" hidden="1"/>
    <cellStyle name="60% — akcent 6" xfId="6904" builtinId="52" hidden="1"/>
    <cellStyle name="60% — akcent 6" xfId="6946" builtinId="52" hidden="1"/>
    <cellStyle name="60% — akcent 6" xfId="6986" builtinId="52" hidden="1"/>
    <cellStyle name="60% — akcent 6" xfId="7025" builtinId="52" hidden="1"/>
    <cellStyle name="60% — akcent 6" xfId="7065" builtinId="52" hidden="1"/>
    <cellStyle name="60% — akcent 6" xfId="7105" builtinId="52" hidden="1"/>
    <cellStyle name="60% — akcent 6" xfId="7145" builtinId="52" hidden="1"/>
    <cellStyle name="60% — akcent 6" xfId="7184" builtinId="52" hidden="1"/>
    <cellStyle name="60% — akcent 6" xfId="7223" builtinId="52" hidden="1"/>
    <cellStyle name="60% — akcent 6" xfId="7273" builtinId="52" hidden="1"/>
    <cellStyle name="60% — akcent 6" xfId="7432" builtinId="52" hidden="1"/>
    <cellStyle name="60% — akcent 6" xfId="7475" builtinId="52" hidden="1"/>
    <cellStyle name="60% — akcent 6" xfId="7514" builtinId="52" hidden="1"/>
    <cellStyle name="60% — akcent 6" xfId="7553" builtinId="52" hidden="1"/>
    <cellStyle name="60% — akcent 6" xfId="7592" builtinId="52" hidden="1"/>
    <cellStyle name="60% — akcent 6" xfId="7632" builtinId="52" hidden="1"/>
    <cellStyle name="60% — akcent 6" xfId="7671" builtinId="52" hidden="1"/>
    <cellStyle name="60% — akcent 6" xfId="7712" builtinId="52" hidden="1"/>
    <cellStyle name="60% — akcent 6" xfId="7751" builtinId="52" hidden="1"/>
    <cellStyle name="60% — akcent 6" xfId="7790" builtinId="52" hidden="1"/>
    <cellStyle name="60% — akcent 6" xfId="7829" builtinId="52" hidden="1"/>
    <cellStyle name="60% — akcent 6" xfId="7871" builtinId="52" hidden="1"/>
    <cellStyle name="60% — akcent 6" xfId="7911" builtinId="52" hidden="1"/>
    <cellStyle name="60% — akcent 6" xfId="7950" builtinId="52" hidden="1"/>
    <cellStyle name="60% — akcent 6" xfId="7990" builtinId="52" hidden="1"/>
    <cellStyle name="60% — akcent 6" xfId="8030" builtinId="52" hidden="1"/>
    <cellStyle name="60% — akcent 6" xfId="8070" builtinId="52" hidden="1"/>
    <cellStyle name="60% — akcent 6" xfId="8109" builtinId="52" hidden="1"/>
    <cellStyle name="60% — akcent 6" xfId="8148" builtinId="52" hidden="1"/>
    <cellStyle name="60% — akcent 6" xfId="7359" builtinId="52" hidden="1"/>
    <cellStyle name="60% — akcent 6" xfId="8181" builtinId="52" hidden="1"/>
    <cellStyle name="60% — akcent 6" xfId="8222" builtinId="52" hidden="1"/>
    <cellStyle name="60% — akcent 6" xfId="8261" builtinId="52" hidden="1"/>
    <cellStyle name="60% — akcent 6" xfId="8300" builtinId="52" hidden="1"/>
    <cellStyle name="60% — akcent 6" xfId="8339" builtinId="52" hidden="1"/>
    <cellStyle name="60% — akcent 6" xfId="8379" builtinId="52" hidden="1"/>
    <cellStyle name="60% — akcent 6" xfId="8418" builtinId="52" hidden="1"/>
    <cellStyle name="60% — akcent 6" xfId="8459" builtinId="52" hidden="1"/>
    <cellStyle name="60% — akcent 6" xfId="8498" builtinId="52" hidden="1"/>
    <cellStyle name="60% — akcent 6" xfId="8537" builtinId="52" hidden="1"/>
    <cellStyle name="60% — akcent 6" xfId="8576" builtinId="52" hidden="1"/>
    <cellStyle name="60% — akcent 6" xfId="8616" builtinId="52" hidden="1"/>
    <cellStyle name="60% — akcent 6" xfId="8656" builtinId="52" hidden="1"/>
    <cellStyle name="60% — akcent 6" xfId="8695" builtinId="52" hidden="1"/>
    <cellStyle name="60% — akcent 6" xfId="8735" builtinId="52" hidden="1"/>
    <cellStyle name="60% — akcent 6" xfId="8774" builtinId="52" hidden="1"/>
    <cellStyle name="60% — akcent 6" xfId="8814" builtinId="52" hidden="1"/>
    <cellStyle name="60% — akcent 6" xfId="8853" builtinId="52" hidden="1"/>
    <cellStyle name="60% — akcent 6" xfId="8892" builtinId="52" hidden="1"/>
    <cellStyle name="60% — akcent 6" xfId="7324" builtinId="52" hidden="1"/>
    <cellStyle name="60% — akcent 6" xfId="7358" builtinId="52" hidden="1"/>
    <cellStyle name="60% — akcent 6" xfId="8938" builtinId="52" hidden="1"/>
    <cellStyle name="60% — akcent 6" xfId="8977" builtinId="52" hidden="1"/>
    <cellStyle name="60% — akcent 6" xfId="9016" builtinId="52" hidden="1"/>
    <cellStyle name="60% — akcent 6" xfId="9055" builtinId="52" hidden="1"/>
    <cellStyle name="60% — akcent 6" xfId="9095" builtinId="52" hidden="1"/>
    <cellStyle name="60% — akcent 6" xfId="9134" builtinId="52" hidden="1"/>
    <cellStyle name="60% — akcent 6" xfId="9175" builtinId="52" hidden="1"/>
    <cellStyle name="60% — akcent 6" xfId="9214" builtinId="52" hidden="1"/>
    <cellStyle name="60% — akcent 6" xfId="9253" builtinId="52" hidden="1"/>
    <cellStyle name="60% — akcent 6" xfId="9292" builtinId="52" hidden="1"/>
    <cellStyle name="60% — akcent 6" xfId="9332" builtinId="52" hidden="1"/>
    <cellStyle name="60% — akcent 6" xfId="9372" builtinId="52" hidden="1"/>
    <cellStyle name="60% — akcent 6" xfId="9411" builtinId="52" hidden="1"/>
    <cellStyle name="60% — akcent 6" xfId="9451" builtinId="52" hidden="1"/>
    <cellStyle name="60% — akcent 6" xfId="9490" builtinId="52" hidden="1"/>
    <cellStyle name="60% — akcent 6" xfId="9530" builtinId="52" hidden="1"/>
    <cellStyle name="60% — akcent 6" xfId="9569" builtinId="52" hidden="1"/>
    <cellStyle name="60% — akcent 6" xfId="9608" builtinId="52" hidden="1"/>
    <cellStyle name="60% — akcent 6" xfId="9609" builtinId="52" hidden="1"/>
    <cellStyle name="60% — akcent 6" xfId="9649" builtinId="52" hidden="1"/>
    <cellStyle name="60% — akcent 6" xfId="9690" builtinId="52" hidden="1"/>
    <cellStyle name="60% — akcent 6" xfId="9729" builtinId="52" hidden="1"/>
    <cellStyle name="60% — akcent 6" xfId="9768" builtinId="52" hidden="1"/>
    <cellStyle name="60% — akcent 6" xfId="9807" builtinId="52" hidden="1"/>
    <cellStyle name="60% — akcent 6" xfId="9847" builtinId="52" hidden="1"/>
    <cellStyle name="60% — akcent 6" xfId="9886" builtinId="52" hidden="1"/>
    <cellStyle name="60% — akcent 6" xfId="9927" builtinId="52" hidden="1"/>
    <cellStyle name="60% — akcent 6" xfId="9966" builtinId="52" hidden="1"/>
    <cellStyle name="60% — akcent 6" xfId="10005" builtinId="52" hidden="1"/>
    <cellStyle name="60% — akcent 6" xfId="10044" builtinId="52" hidden="1"/>
    <cellStyle name="60% — akcent 6" xfId="10084" builtinId="52" hidden="1"/>
    <cellStyle name="60% — akcent 6" xfId="10124" builtinId="52" hidden="1"/>
    <cellStyle name="60% — akcent 6" xfId="10163" builtinId="52" hidden="1"/>
    <cellStyle name="60% — akcent 6" xfId="10203" builtinId="52" hidden="1"/>
    <cellStyle name="60% — akcent 6" xfId="10242" builtinId="52" hidden="1"/>
    <cellStyle name="60% — akcent 6" xfId="10282" builtinId="52" hidden="1"/>
    <cellStyle name="60% — akcent 6" xfId="10321" builtinId="52" hidden="1"/>
    <cellStyle name="60% — akcent 6" xfId="10360" builtinId="52" hidden="1"/>
    <cellStyle name="60% — akcent 6" xfId="10399" builtinId="52" hidden="1"/>
    <cellStyle name="60% — akcent 6" xfId="10558" builtinId="52" hidden="1"/>
    <cellStyle name="60% — akcent 6" xfId="10599" builtinId="52" hidden="1"/>
    <cellStyle name="60% — akcent 6" xfId="10638" builtinId="52" hidden="1"/>
    <cellStyle name="60% — akcent 6" xfId="10677" builtinId="52" hidden="1"/>
    <cellStyle name="60% — akcent 6" xfId="10716" builtinId="52" hidden="1"/>
    <cellStyle name="60% — akcent 6" xfId="10756" builtinId="52" hidden="1"/>
    <cellStyle name="60% — akcent 6" xfId="10795" builtinId="52" hidden="1"/>
    <cellStyle name="60% — akcent 6" xfId="10836" builtinId="52" hidden="1"/>
    <cellStyle name="60% — akcent 6" xfId="10875" builtinId="52" hidden="1"/>
    <cellStyle name="60% — akcent 6" xfId="10914" builtinId="52" hidden="1"/>
    <cellStyle name="60% — akcent 6" xfId="10953" builtinId="52" hidden="1"/>
    <cellStyle name="60% — akcent 6" xfId="10993" builtinId="52" hidden="1"/>
    <cellStyle name="60% — akcent 6" xfId="11033" builtinId="52" hidden="1"/>
    <cellStyle name="60% — akcent 6" xfId="11072" builtinId="52" hidden="1"/>
    <cellStyle name="60% — akcent 6" xfId="11112" builtinId="52" hidden="1"/>
    <cellStyle name="60% — akcent 6" xfId="11152" builtinId="52" hidden="1"/>
    <cellStyle name="60% — akcent 6" xfId="11192" builtinId="52" hidden="1"/>
    <cellStyle name="60% — akcent 6" xfId="11231" builtinId="52" hidden="1"/>
    <cellStyle name="60% — akcent 6" xfId="11270" builtinId="52" hidden="1"/>
    <cellStyle name="60% — akcent 6" xfId="10485" builtinId="52" hidden="1"/>
    <cellStyle name="60% — akcent 6" xfId="11303" builtinId="52" hidden="1"/>
    <cellStyle name="60% — akcent 6" xfId="11344" builtinId="52" hidden="1"/>
    <cellStyle name="60% — akcent 6" xfId="11383" builtinId="52" hidden="1"/>
    <cellStyle name="60% — akcent 6" xfId="11422" builtinId="52" hidden="1"/>
    <cellStyle name="60% — akcent 6" xfId="11461" builtinId="52" hidden="1"/>
    <cellStyle name="60% — akcent 6" xfId="11501" builtinId="52" hidden="1"/>
    <cellStyle name="60% — akcent 6" xfId="11540" builtinId="52" hidden="1"/>
    <cellStyle name="60% — akcent 6" xfId="11581" builtinId="52" hidden="1"/>
    <cellStyle name="60% — akcent 6" xfId="11620" builtinId="52" hidden="1"/>
    <cellStyle name="60% — akcent 6" xfId="11659" builtinId="52" hidden="1"/>
    <cellStyle name="60% — akcent 6" xfId="11698" builtinId="52" hidden="1"/>
    <cellStyle name="60% — akcent 6" xfId="11738" builtinId="52" hidden="1"/>
    <cellStyle name="60% — akcent 6" xfId="11778" builtinId="52" hidden="1"/>
    <cellStyle name="60% — akcent 6" xfId="11817" builtinId="52" hidden="1"/>
    <cellStyle name="60% — akcent 6" xfId="11857" builtinId="52" hidden="1"/>
    <cellStyle name="60% — akcent 6" xfId="11896" builtinId="52" hidden="1"/>
    <cellStyle name="60% — akcent 6" xfId="11936" builtinId="52" hidden="1"/>
    <cellStyle name="60% — akcent 6" xfId="11975" builtinId="52" hidden="1"/>
    <cellStyle name="60% — akcent 6" xfId="12014" builtinId="52" hidden="1"/>
    <cellStyle name="60% — akcent 6" xfId="10450" builtinId="52" hidden="1"/>
    <cellStyle name="60% — akcent 6" xfId="10484" builtinId="52" hidden="1"/>
    <cellStyle name="60% — akcent 6" xfId="12060" builtinId="52" hidden="1"/>
    <cellStyle name="60% — akcent 6" xfId="12099" builtinId="52" hidden="1"/>
    <cellStyle name="60% — akcent 6" xfId="12138" builtinId="52" hidden="1"/>
    <cellStyle name="60% — akcent 6" xfId="12177" builtinId="52" hidden="1"/>
    <cellStyle name="60% — akcent 6" xfId="12217" builtinId="52" hidden="1"/>
    <cellStyle name="60% — akcent 6" xfId="12256" builtinId="52" hidden="1"/>
    <cellStyle name="60% — akcent 6" xfId="12297" builtinId="52" hidden="1"/>
    <cellStyle name="60% — akcent 6" xfId="12336" builtinId="52" hidden="1"/>
    <cellStyle name="60% — akcent 6" xfId="12375" builtinId="52" hidden="1"/>
    <cellStyle name="60% — akcent 6" xfId="12414" builtinId="52" hidden="1"/>
    <cellStyle name="60% — akcent 6" xfId="12454" builtinId="52" hidden="1"/>
    <cellStyle name="60% — akcent 6" xfId="12494" builtinId="52" hidden="1"/>
    <cellStyle name="60% — akcent 6" xfId="12533" builtinId="52" hidden="1"/>
    <cellStyle name="60% — akcent 6" xfId="12573" builtinId="52" hidden="1"/>
    <cellStyle name="60% — akcent 6" xfId="12612" builtinId="52" hidden="1"/>
    <cellStyle name="60% — akcent 6" xfId="12652" builtinId="52" hidden="1"/>
    <cellStyle name="60% — akcent 6" xfId="12691" builtinId="52" hidden="1"/>
    <cellStyle name="60% — akcent 6" xfId="12730" builtinId="52" hidden="1"/>
    <cellStyle name="60% — akcent 6" xfId="12769" builtinId="52" hidden="1"/>
    <cellStyle name="60% — akcent 6" xfId="12809" builtinId="52" hidden="1"/>
    <cellStyle name="60% — akcent 6" xfId="12850" builtinId="52" hidden="1"/>
    <cellStyle name="60% — akcent 6" xfId="12889" builtinId="52" hidden="1"/>
    <cellStyle name="60% — akcent 6" xfId="12928" builtinId="52" hidden="1"/>
    <cellStyle name="60% — akcent 6" xfId="12967" builtinId="52" hidden="1"/>
    <cellStyle name="60% — akcent 6" xfId="13007" builtinId="52" hidden="1"/>
    <cellStyle name="60% — akcent 6" xfId="13046" builtinId="52" hidden="1"/>
    <cellStyle name="60% — akcent 6" xfId="13087" builtinId="52" hidden="1"/>
    <cellStyle name="60% — akcent 6" xfId="13126" builtinId="52" hidden="1"/>
    <cellStyle name="60% — akcent 6" xfId="13165" builtinId="52" hidden="1"/>
    <cellStyle name="60% — akcent 6" xfId="13204" builtinId="52" hidden="1"/>
    <cellStyle name="60% — akcent 6" xfId="13244" builtinId="52" hidden="1"/>
    <cellStyle name="60% — akcent 6" xfId="13284" builtinId="52" hidden="1"/>
    <cellStyle name="60% — akcent 6" xfId="13323" builtinId="52" hidden="1"/>
    <cellStyle name="60% — akcent 6" xfId="13363" builtinId="52" hidden="1"/>
    <cellStyle name="60% — akcent 6" xfId="13402" builtinId="52" hidden="1"/>
    <cellStyle name="60% — akcent 6" xfId="13442" builtinId="52" hidden="1"/>
    <cellStyle name="60% — akcent 6" xfId="13481" builtinId="52" hidden="1"/>
    <cellStyle name="60% — akcent 6" xfId="13520" builtinId="52" hidden="1"/>
    <cellStyle name="60% — akcent 6" xfId="13559" builtinId="52" hidden="1"/>
    <cellStyle name="60% — akcent 6" xfId="13718" builtinId="52" hidden="1"/>
    <cellStyle name="60% — akcent 6" xfId="13759" builtinId="52" hidden="1"/>
    <cellStyle name="60% — akcent 6" xfId="13798" builtinId="52" hidden="1"/>
    <cellStyle name="60% — akcent 6" xfId="13837" builtinId="52" hidden="1"/>
    <cellStyle name="60% — akcent 6" xfId="13876" builtinId="52" hidden="1"/>
    <cellStyle name="60% — akcent 6" xfId="13916" builtinId="52" hidden="1"/>
    <cellStyle name="60% — akcent 6" xfId="13955" builtinId="52" hidden="1"/>
    <cellStyle name="60% — akcent 6" xfId="13996" builtinId="52" hidden="1"/>
    <cellStyle name="60% — akcent 6" xfId="14035" builtinId="52" hidden="1"/>
    <cellStyle name="60% — akcent 6" xfId="14074" builtinId="52" hidden="1"/>
    <cellStyle name="60% — akcent 6" xfId="14113" builtinId="52" hidden="1"/>
    <cellStyle name="60% — akcent 6" xfId="14153" builtinId="52" hidden="1"/>
    <cellStyle name="60% — akcent 6" xfId="14193" builtinId="52" hidden="1"/>
    <cellStyle name="60% — akcent 6" xfId="14232" builtinId="52" hidden="1"/>
    <cellStyle name="60% — akcent 6" xfId="14272" builtinId="52" hidden="1"/>
    <cellStyle name="60% — akcent 6" xfId="14312" builtinId="52" hidden="1"/>
    <cellStyle name="60% — akcent 6" xfId="14352" builtinId="52" hidden="1"/>
    <cellStyle name="60% — akcent 6" xfId="14391" builtinId="52" hidden="1"/>
    <cellStyle name="60% — akcent 6" xfId="14430" builtinId="52" hidden="1"/>
    <cellStyle name="60% — akcent 6" xfId="13645" builtinId="52" hidden="1"/>
    <cellStyle name="60% — akcent 6" xfId="14463" builtinId="52" hidden="1"/>
    <cellStyle name="60% — akcent 6" xfId="14504" builtinId="52" hidden="1"/>
    <cellStyle name="60% — akcent 6" xfId="14543" builtinId="52" hidden="1"/>
    <cellStyle name="60% — akcent 6" xfId="14582" builtinId="52" hidden="1"/>
    <cellStyle name="60% — akcent 6" xfId="14621" builtinId="52" hidden="1"/>
    <cellStyle name="60% — akcent 6" xfId="14661" builtinId="52" hidden="1"/>
    <cellStyle name="60% — akcent 6" xfId="14700" builtinId="52" hidden="1"/>
    <cellStyle name="60% — akcent 6" xfId="14741" builtinId="52" hidden="1"/>
    <cellStyle name="60% — akcent 6" xfId="14780" builtinId="52" hidden="1"/>
    <cellStyle name="60% — akcent 6" xfId="14819" builtinId="52" hidden="1"/>
    <cellStyle name="60% — akcent 6" xfId="14858" builtinId="52" hidden="1"/>
    <cellStyle name="60% — akcent 6" xfId="14898" builtinId="52" hidden="1"/>
    <cellStyle name="60% — akcent 6" xfId="14938" builtinId="52" hidden="1"/>
    <cellStyle name="60% — akcent 6" xfId="14977" builtinId="52" hidden="1"/>
    <cellStyle name="60% — akcent 6" xfId="15017" builtinId="52" hidden="1"/>
    <cellStyle name="60% — akcent 6" xfId="15056" builtinId="52" hidden="1"/>
    <cellStyle name="60% — akcent 6" xfId="15096" builtinId="52" hidden="1"/>
    <cellStyle name="60% — akcent 6" xfId="15135" builtinId="52" hidden="1"/>
    <cellStyle name="60% — akcent 6" xfId="15174" builtinId="52" hidden="1"/>
    <cellStyle name="60% — akcent 6" xfId="13610" builtinId="52" hidden="1"/>
    <cellStyle name="60% — akcent 6" xfId="13644" builtinId="52" hidden="1"/>
    <cellStyle name="60% — akcent 6" xfId="15220" builtinId="52" hidden="1"/>
    <cellStyle name="60% — akcent 6" xfId="15259" builtinId="52" hidden="1"/>
    <cellStyle name="60% — akcent 6" xfId="15298" builtinId="52" hidden="1"/>
    <cellStyle name="60% — akcent 6" xfId="15337" builtinId="52" hidden="1"/>
    <cellStyle name="60% — akcent 6" xfId="15377" builtinId="52" hidden="1"/>
    <cellStyle name="60% — akcent 6" xfId="15416" builtinId="52" hidden="1"/>
    <cellStyle name="60% — akcent 6" xfId="15457" builtinId="52" hidden="1"/>
    <cellStyle name="60% — akcent 6" xfId="15496" builtinId="52" hidden="1"/>
    <cellStyle name="60% — akcent 6" xfId="15535" builtinId="52" hidden="1"/>
    <cellStyle name="60% — akcent 6" xfId="15574" builtinId="52" hidden="1"/>
    <cellStyle name="60% — akcent 6" xfId="15614" builtinId="52" hidden="1"/>
    <cellStyle name="60% — akcent 6" xfId="15654" builtinId="52" hidden="1"/>
    <cellStyle name="60% — akcent 6" xfId="15693" builtinId="52" hidden="1"/>
    <cellStyle name="60% — akcent 6" xfId="15733" builtinId="52" hidden="1"/>
    <cellStyle name="60% — akcent 6" xfId="15772" builtinId="52" hidden="1"/>
    <cellStyle name="60% — akcent 6" xfId="15812" builtinId="52" hidden="1"/>
    <cellStyle name="60% — akcent 6" xfId="15851" builtinId="52" hidden="1"/>
    <cellStyle name="60% — akcent 6" xfId="15890" builtinId="52" hidden="1"/>
    <cellStyle name="60% — akcent 6" xfId="3240" builtinId="52" hidden="1"/>
    <cellStyle name="60% — akcent 6" xfId="15903" builtinId="52" hidden="1"/>
    <cellStyle name="60% — akcent 6" xfId="15944" builtinId="52" hidden="1"/>
    <cellStyle name="60% — akcent 6" xfId="15983" builtinId="52" hidden="1"/>
    <cellStyle name="60% — akcent 6" xfId="16022" builtinId="52" hidden="1"/>
    <cellStyle name="60% — akcent 6" xfId="16061" builtinId="52" hidden="1"/>
    <cellStyle name="60% — akcent 6" xfId="16101" builtinId="52" hidden="1"/>
    <cellStyle name="60% — akcent 6" xfId="16140" builtinId="52" hidden="1"/>
    <cellStyle name="60% — akcent 6" xfId="16181" builtinId="52" hidden="1"/>
    <cellStyle name="60% — akcent 6" xfId="16220" builtinId="52" hidden="1"/>
    <cellStyle name="60% — akcent 6" xfId="16259" builtinId="52" hidden="1"/>
    <cellStyle name="60% — akcent 6" xfId="16298" builtinId="52" hidden="1"/>
    <cellStyle name="60% — akcent 6" xfId="16338" builtinId="52" hidden="1"/>
    <cellStyle name="60% — akcent 6" xfId="16378" builtinId="52" hidden="1"/>
    <cellStyle name="60% — akcent 6" xfId="16417" builtinId="52" hidden="1"/>
    <cellStyle name="60% — akcent 6" xfId="16457" builtinId="52" hidden="1"/>
    <cellStyle name="60% — akcent 6" xfId="16496" builtinId="52" hidden="1"/>
    <cellStyle name="60% — akcent 6" xfId="16536" builtinId="52" hidden="1"/>
    <cellStyle name="60% — akcent 6" xfId="16575" builtinId="52" hidden="1"/>
    <cellStyle name="60% — akcent 6" xfId="16614" builtinId="52" hidden="1"/>
    <cellStyle name="60% — akcent 6" xfId="16653" builtinId="52" hidden="1"/>
    <cellStyle name="60% — akcent 6" xfId="16812" builtinId="52" hidden="1"/>
    <cellStyle name="60% — akcent 6" xfId="16853" builtinId="52" hidden="1"/>
    <cellStyle name="60% — akcent 6" xfId="16892" builtinId="52" hidden="1"/>
    <cellStyle name="60% — akcent 6" xfId="16931" builtinId="52" hidden="1"/>
    <cellStyle name="60% — akcent 6" xfId="16970" builtinId="52" hidden="1"/>
    <cellStyle name="60% — akcent 6" xfId="17010" builtinId="52" hidden="1"/>
    <cellStyle name="60% — akcent 6" xfId="17049" builtinId="52" hidden="1"/>
    <cellStyle name="60% — akcent 6" xfId="17090" builtinId="52" hidden="1"/>
    <cellStyle name="60% — akcent 6" xfId="17129" builtinId="52" hidden="1"/>
    <cellStyle name="60% — akcent 6" xfId="17168" builtinId="52" hidden="1"/>
    <cellStyle name="60% — akcent 6" xfId="17207" builtinId="52" hidden="1"/>
    <cellStyle name="60% — akcent 6" xfId="17247" builtinId="52" hidden="1"/>
    <cellStyle name="60% — akcent 6" xfId="17287" builtinId="52" hidden="1"/>
    <cellStyle name="60% — akcent 6" xfId="17326" builtinId="52" hidden="1"/>
    <cellStyle name="60% — akcent 6" xfId="17366" builtinId="52" hidden="1"/>
    <cellStyle name="60% — akcent 6" xfId="17406" builtinId="52" hidden="1"/>
    <cellStyle name="60% — akcent 6" xfId="17446" builtinId="52" hidden="1"/>
    <cellStyle name="60% — akcent 6" xfId="17485" builtinId="52" hidden="1"/>
    <cellStyle name="60% — akcent 6" xfId="17524" builtinId="52" hidden="1"/>
    <cellStyle name="60% — akcent 6" xfId="16739" builtinId="52" hidden="1"/>
    <cellStyle name="60% — akcent 6" xfId="17557" builtinId="52" hidden="1"/>
    <cellStyle name="60% — akcent 6" xfId="17598" builtinId="52" hidden="1"/>
    <cellStyle name="60% — akcent 6" xfId="17637" builtinId="52" hidden="1"/>
    <cellStyle name="60% — akcent 6" xfId="17676" builtinId="52" hidden="1"/>
    <cellStyle name="60% — akcent 6" xfId="17715" builtinId="52" hidden="1"/>
    <cellStyle name="60% — akcent 6" xfId="17755" builtinId="52" hidden="1"/>
    <cellStyle name="60% — akcent 6" xfId="17794" builtinId="52" hidden="1"/>
    <cellStyle name="60% — akcent 6" xfId="17835" builtinId="52" hidden="1"/>
    <cellStyle name="60% — akcent 6" xfId="17874" builtinId="52" hidden="1"/>
    <cellStyle name="60% — akcent 6" xfId="17913" builtinId="52" hidden="1"/>
    <cellStyle name="60% — akcent 6" xfId="17952" builtinId="52" hidden="1"/>
    <cellStyle name="60% — akcent 6" xfId="17992" builtinId="52" hidden="1"/>
    <cellStyle name="60% — akcent 6" xfId="18032" builtinId="52" hidden="1"/>
    <cellStyle name="60% — akcent 6" xfId="18071" builtinId="52" hidden="1"/>
    <cellStyle name="60% — akcent 6" xfId="18111" builtinId="52" hidden="1"/>
    <cellStyle name="60% — akcent 6" xfId="18150" builtinId="52" hidden="1"/>
    <cellStyle name="60% — akcent 6" xfId="18190" builtinId="52" hidden="1"/>
    <cellStyle name="60% — akcent 6" xfId="18229" builtinId="52" hidden="1"/>
    <cellStyle name="60% — akcent 6" xfId="18268" builtinId="52" hidden="1"/>
    <cellStyle name="60% — akcent 6" xfId="16704" builtinId="52" hidden="1"/>
    <cellStyle name="60% — akcent 6" xfId="16738" builtinId="52" hidden="1"/>
    <cellStyle name="60% — akcent 6" xfId="18314" builtinId="52" hidden="1"/>
    <cellStyle name="60% — akcent 6" xfId="18353" builtinId="52" hidden="1"/>
    <cellStyle name="60% — akcent 6" xfId="18392" builtinId="52" hidden="1"/>
    <cellStyle name="60% — akcent 6" xfId="18431" builtinId="52" hidden="1"/>
    <cellStyle name="60% — akcent 6" xfId="18471" builtinId="52" hidden="1"/>
    <cellStyle name="60% — akcent 6" xfId="18510" builtinId="52" hidden="1"/>
    <cellStyle name="60% — akcent 6" xfId="18551" builtinId="52" hidden="1"/>
    <cellStyle name="60% — akcent 6" xfId="18590" builtinId="52" hidden="1"/>
    <cellStyle name="60% — akcent 6" xfId="18629" builtinId="52" hidden="1"/>
    <cellStyle name="60% — akcent 6" xfId="18668" builtinId="52" hidden="1"/>
    <cellStyle name="60% — akcent 6" xfId="18708" builtinId="52" hidden="1"/>
    <cellStyle name="60% — akcent 6" xfId="18748" builtinId="52" hidden="1"/>
    <cellStyle name="60% — akcent 6" xfId="18787" builtinId="52" hidden="1"/>
    <cellStyle name="60% — akcent 6" xfId="18827" builtinId="52" hidden="1"/>
    <cellStyle name="60% — akcent 6" xfId="18866" builtinId="52" hidden="1"/>
    <cellStyle name="60% — akcent 6" xfId="18906" builtinId="52" hidden="1"/>
    <cellStyle name="60% — akcent 6" xfId="18945" builtinId="52" hidden="1"/>
    <cellStyle name="60% — akcent 6" xfId="18984" builtinId="52" hidden="1"/>
    <cellStyle name="60% — akcent 6" xfId="18985" builtinId="52" hidden="1"/>
    <cellStyle name="60% — akcent 6" xfId="19106" builtinId="52" hidden="1"/>
    <cellStyle name="60% — akcent 6" xfId="19147" builtinId="52" hidden="1"/>
    <cellStyle name="60% — akcent 6" xfId="19186" builtinId="52" hidden="1"/>
    <cellStyle name="60% — akcent 6" xfId="19225" builtinId="52" hidden="1"/>
    <cellStyle name="60% — akcent 6" xfId="19264" builtinId="52" hidden="1"/>
    <cellStyle name="60% — akcent 6" xfId="19304" builtinId="52" hidden="1"/>
    <cellStyle name="60% — akcent 6" xfId="19343" builtinId="52" hidden="1"/>
    <cellStyle name="60% — akcent 6" xfId="19384" builtinId="52" hidden="1"/>
    <cellStyle name="60% — akcent 6" xfId="19423" builtinId="52" hidden="1"/>
    <cellStyle name="60% — akcent 6" xfId="19462" builtinId="52" hidden="1"/>
    <cellStyle name="60% — akcent 6" xfId="19501" builtinId="52" hidden="1"/>
    <cellStyle name="60% — akcent 6" xfId="19541" builtinId="52" hidden="1"/>
    <cellStyle name="60% — akcent 6" xfId="19581" builtinId="52" hidden="1"/>
    <cellStyle name="60% — akcent 6" xfId="19620" builtinId="52" hidden="1"/>
    <cellStyle name="60% — akcent 6" xfId="19660" builtinId="52" hidden="1"/>
    <cellStyle name="60% — akcent 6" xfId="19699" builtinId="52" hidden="1"/>
    <cellStyle name="60% — akcent 6" xfId="19739" builtinId="52" hidden="1"/>
    <cellStyle name="60% — akcent 6" xfId="19778" builtinId="52" hidden="1"/>
    <cellStyle name="60% — akcent 6" xfId="19817" builtinId="52" hidden="1"/>
    <cellStyle name="60% — akcent 6" xfId="19868" builtinId="52" hidden="1"/>
    <cellStyle name="60% — akcent 6" xfId="20027" builtinId="52" hidden="1"/>
    <cellStyle name="60% — akcent 6" xfId="20068" builtinId="52" hidden="1"/>
    <cellStyle name="60% — akcent 6" xfId="20107" builtinId="52" hidden="1"/>
    <cellStyle name="60% — akcent 6" xfId="20146" builtinId="52" hidden="1"/>
    <cellStyle name="60% — akcent 6" xfId="20185" builtinId="52" hidden="1"/>
    <cellStyle name="60% — akcent 6" xfId="20225" builtinId="52" hidden="1"/>
    <cellStyle name="60% — akcent 6" xfId="20264" builtinId="52" hidden="1"/>
    <cellStyle name="60% — akcent 6" xfId="20305" builtinId="52" hidden="1"/>
    <cellStyle name="60% — akcent 6" xfId="20344" builtinId="52" hidden="1"/>
    <cellStyle name="60% — akcent 6" xfId="20383" builtinId="52" hidden="1"/>
    <cellStyle name="60% — akcent 6" xfId="20422" builtinId="52" hidden="1"/>
    <cellStyle name="60% — akcent 6" xfId="20462" builtinId="52" hidden="1"/>
    <cellStyle name="60% — akcent 6" xfId="20502" builtinId="52" hidden="1"/>
    <cellStyle name="60% — akcent 6" xfId="20541" builtinId="52" hidden="1"/>
    <cellStyle name="60% — akcent 6" xfId="20581" builtinId="52" hidden="1"/>
    <cellStyle name="60% — akcent 6" xfId="20621" builtinId="52" hidden="1"/>
    <cellStyle name="60% — akcent 6" xfId="20661" builtinId="52" hidden="1"/>
    <cellStyle name="60% — akcent 6" xfId="20700" builtinId="52" hidden="1"/>
    <cellStyle name="60% — akcent 6" xfId="20739" builtinId="52" hidden="1"/>
    <cellStyle name="60% — akcent 6" xfId="19954" builtinId="52" hidden="1"/>
    <cellStyle name="60% — akcent 6" xfId="20772" builtinId="52" hidden="1"/>
    <cellStyle name="60% — akcent 6" xfId="20813" builtinId="52" hidden="1"/>
    <cellStyle name="60% — akcent 6" xfId="20852" builtinId="52" hidden="1"/>
    <cellStyle name="60% — akcent 6" xfId="20891" builtinId="52" hidden="1"/>
    <cellStyle name="60% — akcent 6" xfId="20930" builtinId="52" hidden="1"/>
    <cellStyle name="60% — akcent 6" xfId="20970" builtinId="52" hidden="1"/>
    <cellStyle name="60% — akcent 6" xfId="21009" builtinId="52" hidden="1"/>
    <cellStyle name="60% — akcent 6" xfId="21050" builtinId="52" hidden="1"/>
    <cellStyle name="60% — akcent 6" xfId="21089" builtinId="52" hidden="1"/>
    <cellStyle name="60% — akcent 6" xfId="21128" builtinId="52" hidden="1"/>
    <cellStyle name="60% — akcent 6" xfId="21167" builtinId="52" hidden="1"/>
    <cellStyle name="60% — akcent 6" xfId="21207" builtinId="52" hidden="1"/>
    <cellStyle name="60% — akcent 6" xfId="21247" builtinId="52" hidden="1"/>
    <cellStyle name="60% — akcent 6" xfId="21286" builtinId="52" hidden="1"/>
    <cellStyle name="60% — akcent 6" xfId="21326" builtinId="52" hidden="1"/>
    <cellStyle name="60% — akcent 6" xfId="21365" builtinId="52" hidden="1"/>
    <cellStyle name="60% — akcent 6" xfId="21405" builtinId="52" hidden="1"/>
    <cellStyle name="60% — akcent 6" xfId="21444" builtinId="52" hidden="1"/>
    <cellStyle name="60% — akcent 6" xfId="21483" builtinId="52" hidden="1"/>
    <cellStyle name="60% — akcent 6" xfId="19919" builtinId="52" hidden="1"/>
    <cellStyle name="60% — akcent 6" xfId="19953" builtinId="52" hidden="1"/>
    <cellStyle name="60% — akcent 6" xfId="21529" builtinId="52" hidden="1"/>
    <cellStyle name="60% — akcent 6" xfId="21568" builtinId="52" hidden="1"/>
    <cellStyle name="60% — akcent 6" xfId="21607" builtinId="52" hidden="1"/>
    <cellStyle name="60% — akcent 6" xfId="21646" builtinId="52" hidden="1"/>
    <cellStyle name="60% — akcent 6" xfId="21686" builtinId="52" hidden="1"/>
    <cellStyle name="60% — akcent 6" xfId="21725" builtinId="52" hidden="1"/>
    <cellStyle name="60% — akcent 6" xfId="21766" builtinId="52" hidden="1"/>
    <cellStyle name="60% — akcent 6" xfId="21805" builtinId="52" hidden="1"/>
    <cellStyle name="60% — akcent 6" xfId="21844" builtinId="52" hidden="1"/>
    <cellStyle name="60% — akcent 6" xfId="21883" builtinId="52" hidden="1"/>
    <cellStyle name="60% — akcent 6" xfId="21923" builtinId="52" hidden="1"/>
    <cellStyle name="60% — akcent 6" xfId="21963" builtinId="52" hidden="1"/>
    <cellStyle name="60% — akcent 6" xfId="22002" builtinId="52" hidden="1"/>
    <cellStyle name="60% — akcent 6" xfId="22042" builtinId="52" hidden="1"/>
    <cellStyle name="60% — akcent 6" xfId="22081" builtinId="52" hidden="1"/>
    <cellStyle name="60% — akcent 6" xfId="22121" builtinId="52" hidden="1"/>
    <cellStyle name="60% — akcent 6" xfId="22160" builtinId="52" hidden="1"/>
    <cellStyle name="60% — akcent 6" xfId="22199" builtinId="52" hidden="1"/>
    <cellStyle name="60% — akcent 6" xfId="22238" builtinId="52" hidden="1"/>
    <cellStyle name="60% — akcent 6" xfId="22278" builtinId="52" hidden="1"/>
    <cellStyle name="60% — akcent 6" xfId="22319" builtinId="52" hidden="1"/>
    <cellStyle name="60% — akcent 6" xfId="22358" builtinId="52" hidden="1"/>
    <cellStyle name="60% — akcent 6" xfId="22397" builtinId="52" hidden="1"/>
    <cellStyle name="60% — akcent 6" xfId="22436" builtinId="52" hidden="1"/>
    <cellStyle name="60% — akcent 6" xfId="22476" builtinId="52" hidden="1"/>
    <cellStyle name="60% — akcent 6" xfId="22515" builtinId="52" hidden="1"/>
    <cellStyle name="60% — akcent 6" xfId="22556" builtinId="52" hidden="1"/>
    <cellStyle name="60% — akcent 6" xfId="22595" builtinId="52" hidden="1"/>
    <cellStyle name="60% — akcent 6" xfId="22634" builtinId="52" hidden="1"/>
    <cellStyle name="60% — akcent 6" xfId="22673" builtinId="52" hidden="1"/>
    <cellStyle name="60% — akcent 6" xfId="22713" builtinId="52" hidden="1"/>
    <cellStyle name="60% — akcent 6" xfId="22753" builtinId="52" hidden="1"/>
    <cellStyle name="60% — akcent 6" xfId="22792" builtinId="52" hidden="1"/>
    <cellStyle name="60% — akcent 6" xfId="22832" builtinId="52" hidden="1"/>
    <cellStyle name="60% — akcent 6" xfId="22871" builtinId="52" hidden="1"/>
    <cellStyle name="60% — akcent 6" xfId="22911" builtinId="52" hidden="1"/>
    <cellStyle name="60% — akcent 6" xfId="22950" builtinId="52" hidden="1"/>
    <cellStyle name="60% — akcent 6" xfId="22989" builtinId="52" hidden="1"/>
    <cellStyle name="60% — akcent 6" xfId="23028" builtinId="52" hidden="1"/>
    <cellStyle name="60% — akcent 6" xfId="23187" builtinId="52" hidden="1"/>
    <cellStyle name="60% — akcent 6" xfId="23228" builtinId="52" hidden="1"/>
    <cellStyle name="60% — akcent 6" xfId="23267" builtinId="52" hidden="1"/>
    <cellStyle name="60% — akcent 6" xfId="23306" builtinId="52" hidden="1"/>
    <cellStyle name="60% — akcent 6" xfId="23345" builtinId="52" hidden="1"/>
    <cellStyle name="60% — akcent 6" xfId="23385" builtinId="52" hidden="1"/>
    <cellStyle name="60% — akcent 6" xfId="23424" builtinId="52" hidden="1"/>
    <cellStyle name="60% — akcent 6" xfId="23465" builtinId="52" hidden="1"/>
    <cellStyle name="60% — akcent 6" xfId="23504" builtinId="52" hidden="1"/>
    <cellStyle name="60% — akcent 6" xfId="23543" builtinId="52" hidden="1"/>
    <cellStyle name="60% — akcent 6" xfId="23582" builtinId="52" hidden="1"/>
    <cellStyle name="60% — akcent 6" xfId="23622" builtinId="52" hidden="1"/>
    <cellStyle name="60% — akcent 6" xfId="23662" builtinId="52" hidden="1"/>
    <cellStyle name="60% — akcent 6" xfId="23701" builtinId="52" hidden="1"/>
    <cellStyle name="60% — akcent 6" xfId="23741" builtinId="52" hidden="1"/>
    <cellStyle name="60% — akcent 6" xfId="23781" builtinId="52" hidden="1"/>
    <cellStyle name="60% — akcent 6" xfId="23821" builtinId="52" hidden="1"/>
    <cellStyle name="60% — akcent 6" xfId="23860" builtinId="52" hidden="1"/>
    <cellStyle name="60% — akcent 6" xfId="23899" builtinId="52" hidden="1"/>
    <cellStyle name="60% — akcent 6" xfId="23114" builtinId="52" hidden="1"/>
    <cellStyle name="60% — akcent 6" xfId="23932" builtinId="52" hidden="1"/>
    <cellStyle name="60% — akcent 6" xfId="23973" builtinId="52" hidden="1"/>
    <cellStyle name="60% — akcent 6" xfId="24012" builtinId="52" hidden="1"/>
    <cellStyle name="60% — akcent 6" xfId="24051" builtinId="52" hidden="1"/>
    <cellStyle name="60% — akcent 6" xfId="24090" builtinId="52" hidden="1"/>
    <cellStyle name="60% — akcent 6" xfId="24130" builtinId="52" hidden="1"/>
    <cellStyle name="60% — akcent 6" xfId="24169" builtinId="52" hidden="1"/>
    <cellStyle name="60% — akcent 6" xfId="24210" builtinId="52" hidden="1"/>
    <cellStyle name="60% — akcent 6" xfId="24249" builtinId="52" hidden="1"/>
    <cellStyle name="60% — akcent 6" xfId="24288" builtinId="52" hidden="1"/>
    <cellStyle name="60% — akcent 6" xfId="24327" builtinId="52" hidden="1"/>
    <cellStyle name="60% — akcent 6" xfId="24367" builtinId="52" hidden="1"/>
    <cellStyle name="60% — akcent 6" xfId="24407" builtinId="52" hidden="1"/>
    <cellStyle name="60% — akcent 6" xfId="24446" builtinId="52" hidden="1"/>
    <cellStyle name="60% — akcent 6" xfId="24486" builtinId="52" hidden="1"/>
    <cellStyle name="60% — akcent 6" xfId="24525" builtinId="52" hidden="1"/>
    <cellStyle name="60% — akcent 6" xfId="24565" builtinId="52" hidden="1"/>
    <cellStyle name="60% — akcent 6" xfId="24604" builtinId="52" hidden="1"/>
    <cellStyle name="60% — akcent 6" xfId="24643" builtinId="52" hidden="1"/>
    <cellStyle name="60% — akcent 6" xfId="23079" builtinId="52" hidden="1"/>
    <cellStyle name="60% — akcent 6" xfId="23113" builtinId="52" hidden="1"/>
    <cellStyle name="60% — akcent 6" xfId="24689" builtinId="52" hidden="1"/>
    <cellStyle name="60% — akcent 6" xfId="24728" builtinId="52" hidden="1"/>
    <cellStyle name="60% — akcent 6" xfId="24767" builtinId="52" hidden="1"/>
    <cellStyle name="60% — akcent 6" xfId="24806" builtinId="52" hidden="1"/>
    <cellStyle name="60% — akcent 6" xfId="24846" builtinId="52" hidden="1"/>
    <cellStyle name="60% — akcent 6" xfId="24885" builtinId="52" hidden="1"/>
    <cellStyle name="60% — akcent 6" xfId="24926" builtinId="52" hidden="1"/>
    <cellStyle name="60% — akcent 6" xfId="24965" builtinId="52" hidden="1"/>
    <cellStyle name="60% — akcent 6" xfId="25004" builtinId="52" hidden="1"/>
    <cellStyle name="60% — akcent 6" xfId="25043" builtinId="52" hidden="1"/>
    <cellStyle name="60% — akcent 6" xfId="25083" builtinId="52" hidden="1"/>
    <cellStyle name="60% — akcent 6" xfId="25123" builtinId="52" hidden="1"/>
    <cellStyle name="60% — akcent 6" xfId="25162" builtinId="52" hidden="1"/>
    <cellStyle name="60% — akcent 6" xfId="25202" builtinId="52" hidden="1"/>
    <cellStyle name="60% — akcent 6" xfId="25241" builtinId="52" hidden="1"/>
    <cellStyle name="60% — akcent 6" xfId="25281" builtinId="52" hidden="1"/>
    <cellStyle name="60% — akcent 6" xfId="25320" builtinId="52" hidden="1"/>
    <cellStyle name="60% — akcent 6" xfId="25359" builtinId="52" hidden="1"/>
    <cellStyle name="60% — akcent 6" xfId="19818" builtinId="52" hidden="1"/>
    <cellStyle name="60% — akcent 6" xfId="19000" builtinId="52" hidden="1"/>
    <cellStyle name="60% — akcent 6" xfId="25386" builtinId="52" hidden="1"/>
    <cellStyle name="60% — akcent 6" xfId="25425" builtinId="52" hidden="1"/>
    <cellStyle name="60% — akcent 6" xfId="25464" builtinId="52" hidden="1"/>
    <cellStyle name="60% — akcent 6" xfId="25503" builtinId="52" hidden="1"/>
    <cellStyle name="60% — akcent 6" xfId="25543" builtinId="52" hidden="1"/>
    <cellStyle name="60% — akcent 6" xfId="25582" builtinId="52" hidden="1"/>
    <cellStyle name="60% — akcent 6" xfId="25623" builtinId="52" hidden="1"/>
    <cellStyle name="60% — akcent 6" xfId="25662" builtinId="52" hidden="1"/>
    <cellStyle name="60% — akcent 6" xfId="25701" builtinId="52" hidden="1"/>
    <cellStyle name="60% — akcent 6" xfId="25740" builtinId="52" hidden="1"/>
    <cellStyle name="60% — akcent 6" xfId="25780" builtinId="52" hidden="1"/>
    <cellStyle name="60% — akcent 6" xfId="25820" builtinId="52" hidden="1"/>
    <cellStyle name="60% — akcent 6" xfId="25859" builtinId="52" hidden="1"/>
    <cellStyle name="60% — akcent 6" xfId="25899" builtinId="52" hidden="1"/>
    <cellStyle name="60% — akcent 6" xfId="25938" builtinId="52" hidden="1"/>
    <cellStyle name="60% — akcent 6" xfId="25978" builtinId="52" hidden="1"/>
    <cellStyle name="60% — akcent 6" xfId="26017" builtinId="52" hidden="1"/>
    <cellStyle name="60% — akcent 6" xfId="26056" builtinId="52" hidden="1"/>
    <cellStyle name="60% — akcent 6" xfId="26095" builtinId="52" hidden="1"/>
    <cellStyle name="60% — akcent 6" xfId="26254" builtinId="52" hidden="1"/>
    <cellStyle name="60% — akcent 6" xfId="26295" builtinId="52" hidden="1"/>
    <cellStyle name="60% — akcent 6" xfId="26334" builtinId="52" hidden="1"/>
    <cellStyle name="60% — akcent 6" xfId="26373" builtinId="52" hidden="1"/>
    <cellStyle name="60% — akcent 6" xfId="26412" builtinId="52" hidden="1"/>
    <cellStyle name="60% — akcent 6" xfId="26452" builtinId="52" hidden="1"/>
    <cellStyle name="60% — akcent 6" xfId="26491" builtinId="52" hidden="1"/>
    <cellStyle name="60% — akcent 6" xfId="26532" builtinId="52" hidden="1"/>
    <cellStyle name="60% — akcent 6" xfId="26571" builtinId="52" hidden="1"/>
    <cellStyle name="60% — akcent 6" xfId="26610" builtinId="52" hidden="1"/>
    <cellStyle name="60% — akcent 6" xfId="26649" builtinId="52" hidden="1"/>
    <cellStyle name="60% — akcent 6" xfId="26689" builtinId="52" hidden="1"/>
    <cellStyle name="60% — akcent 6" xfId="26729" builtinId="52" hidden="1"/>
    <cellStyle name="60% — akcent 6" xfId="26768" builtinId="52" hidden="1"/>
    <cellStyle name="60% — akcent 6" xfId="26808" builtinId="52" hidden="1"/>
    <cellStyle name="60% — akcent 6" xfId="26848" builtinId="52" hidden="1"/>
    <cellStyle name="60% — akcent 6" xfId="26888" builtinId="52" hidden="1"/>
    <cellStyle name="60% — akcent 6" xfId="26927" builtinId="52" hidden="1"/>
    <cellStyle name="60% — akcent 6" xfId="26966" builtinId="52" hidden="1"/>
    <cellStyle name="60% — akcent 6" xfId="26181" builtinId="52" hidden="1"/>
    <cellStyle name="60% — akcent 6" xfId="26999" builtinId="52" hidden="1"/>
    <cellStyle name="60% — akcent 6" xfId="27040" builtinId="52" hidden="1"/>
    <cellStyle name="60% — akcent 6" xfId="27079" builtinId="52" hidden="1"/>
    <cellStyle name="60% — akcent 6" xfId="27118" builtinId="52" hidden="1"/>
    <cellStyle name="60% — akcent 6" xfId="27157" builtinId="52" hidden="1"/>
    <cellStyle name="60% — akcent 6" xfId="27197" builtinId="52" hidden="1"/>
    <cellStyle name="60% — akcent 6" xfId="27236" builtinId="52" hidden="1"/>
    <cellStyle name="60% — akcent 6" xfId="27277" builtinId="52" hidden="1"/>
    <cellStyle name="60% — akcent 6" xfId="27316" builtinId="52" hidden="1"/>
    <cellStyle name="60% — akcent 6" xfId="27355" builtinId="52" hidden="1"/>
    <cellStyle name="60% — akcent 6" xfId="27394" builtinId="52" hidden="1"/>
    <cellStyle name="60% — akcent 6" xfId="27434" builtinId="52" hidden="1"/>
    <cellStyle name="60% — akcent 6" xfId="27474" builtinId="52" hidden="1"/>
    <cellStyle name="60% — akcent 6" xfId="27513" builtinId="52" hidden="1"/>
    <cellStyle name="60% — akcent 6" xfId="27553" builtinId="52" hidden="1"/>
    <cellStyle name="60% — akcent 6" xfId="27592" builtinId="52" hidden="1"/>
    <cellStyle name="60% — akcent 6" xfId="27632" builtinId="52" hidden="1"/>
    <cellStyle name="60% — akcent 6" xfId="27671" builtinId="52" hidden="1"/>
    <cellStyle name="60% — akcent 6" xfId="27710" builtinId="52" hidden="1"/>
    <cellStyle name="60% — akcent 6" xfId="26146" builtinId="52" hidden="1"/>
    <cellStyle name="60% — akcent 6" xfId="26180" builtinId="52" hidden="1"/>
    <cellStyle name="60% — akcent 6" xfId="27756" builtinId="52" hidden="1"/>
    <cellStyle name="60% — akcent 6" xfId="27795" builtinId="52" hidden="1"/>
    <cellStyle name="60% — akcent 6" xfId="27834" builtinId="52" hidden="1"/>
    <cellStyle name="60% — akcent 6" xfId="27873" builtinId="52" hidden="1"/>
    <cellStyle name="60% — akcent 6" xfId="27913" builtinId="52" hidden="1"/>
    <cellStyle name="60% — akcent 6" xfId="27952" builtinId="52" hidden="1"/>
    <cellStyle name="60% — akcent 6" xfId="27993" builtinId="52" hidden="1"/>
    <cellStyle name="60% — akcent 6" xfId="28032" builtinId="52" hidden="1"/>
    <cellStyle name="60% — akcent 6" xfId="28071" builtinId="52" hidden="1"/>
    <cellStyle name="60% — akcent 6" xfId="28110" builtinId="52" hidden="1"/>
    <cellStyle name="60% — akcent 6" xfId="28150" builtinId="52" hidden="1"/>
    <cellStyle name="60% — akcent 6" xfId="28190" builtinId="52" hidden="1"/>
    <cellStyle name="60% — akcent 6" xfId="28229" builtinId="52" hidden="1"/>
    <cellStyle name="60% — akcent 6" xfId="28269" builtinId="52" hidden="1"/>
    <cellStyle name="60% — akcent 6" xfId="28308" builtinId="52" hidden="1"/>
    <cellStyle name="60% — akcent 6" xfId="28348" builtinId="52" hidden="1"/>
    <cellStyle name="60% — akcent 6" xfId="28387" builtinId="52" hidden="1"/>
    <cellStyle name="60% — akcent 6" xfId="28426" builtinId="52" hidden="1"/>
    <cellStyle name="60% — akcent 6" xfId="28465" builtinId="52" hidden="1"/>
    <cellStyle name="60% — akcent 6" xfId="28589" builtinId="52" hidden="1"/>
    <cellStyle name="60% — akcent 6" xfId="28632" builtinId="52" hidden="1"/>
    <cellStyle name="60% — akcent 6" xfId="28671" builtinId="52" hidden="1"/>
    <cellStyle name="60% — akcent 6" xfId="28710" builtinId="52" hidden="1"/>
    <cellStyle name="60% — akcent 6" xfId="28749" builtinId="52" hidden="1"/>
    <cellStyle name="60% — akcent 6" xfId="28789" builtinId="52" hidden="1"/>
    <cellStyle name="60% — akcent 6" xfId="28828" builtinId="52" hidden="1"/>
    <cellStyle name="60% — akcent 6" xfId="28869" builtinId="52" hidden="1"/>
    <cellStyle name="60% — akcent 6" xfId="28908" builtinId="52" hidden="1"/>
    <cellStyle name="60% — akcent 6" xfId="28947" builtinId="52" hidden="1"/>
    <cellStyle name="60% — akcent 6" xfId="28986" builtinId="52" hidden="1"/>
    <cellStyle name="60% — akcent 6" xfId="29028" builtinId="52" hidden="1"/>
    <cellStyle name="60% — akcent 6" xfId="29068" builtinId="52" hidden="1"/>
    <cellStyle name="60% — akcent 6" xfId="29107" builtinId="52" hidden="1"/>
    <cellStyle name="60% — akcent 6" xfId="29147" builtinId="52" hidden="1"/>
    <cellStyle name="60% — akcent 6" xfId="29187" builtinId="52" hidden="1"/>
    <cellStyle name="60% — akcent 6" xfId="29227" builtinId="52" hidden="1"/>
    <cellStyle name="60% — akcent 6" xfId="29266" builtinId="52" hidden="1"/>
    <cellStyle name="60% — akcent 6" xfId="29305" builtinId="52" hidden="1"/>
    <cellStyle name="60% — akcent 6" xfId="29355" builtinId="52" hidden="1"/>
    <cellStyle name="60% — akcent 6" xfId="29514" builtinId="52" hidden="1"/>
    <cellStyle name="60% — akcent 6" xfId="29557" builtinId="52" hidden="1"/>
    <cellStyle name="60% — akcent 6" xfId="29596" builtinId="52" hidden="1"/>
    <cellStyle name="60% — akcent 6" xfId="29635" builtinId="52" hidden="1"/>
    <cellStyle name="60% — akcent 6" xfId="29674" builtinId="52" hidden="1"/>
    <cellStyle name="60% — akcent 6" xfId="29714" builtinId="52" hidden="1"/>
    <cellStyle name="60% — akcent 6" xfId="29753" builtinId="52" hidden="1"/>
    <cellStyle name="60% — akcent 6" xfId="29794" builtinId="52" hidden="1"/>
    <cellStyle name="60% — akcent 6" xfId="29833" builtinId="52" hidden="1"/>
    <cellStyle name="60% — akcent 6" xfId="29872" builtinId="52" hidden="1"/>
    <cellStyle name="60% — akcent 6" xfId="29911" builtinId="52" hidden="1"/>
    <cellStyle name="60% — akcent 6" xfId="29953" builtinId="52" hidden="1"/>
    <cellStyle name="60% — akcent 6" xfId="29993" builtinId="52" hidden="1"/>
    <cellStyle name="60% — akcent 6" xfId="30032" builtinId="52" hidden="1"/>
    <cellStyle name="60% — akcent 6" xfId="30072" builtinId="52" hidden="1"/>
    <cellStyle name="60% — akcent 6" xfId="30112" builtinId="52" hidden="1"/>
    <cellStyle name="60% — akcent 6" xfId="30152" builtinId="52" hidden="1"/>
    <cellStyle name="60% — akcent 6" xfId="30191" builtinId="52" hidden="1"/>
    <cellStyle name="60% — akcent 6" xfId="30230" builtinId="52" hidden="1"/>
    <cellStyle name="60% — akcent 6" xfId="29441" builtinId="52" hidden="1"/>
    <cellStyle name="60% — akcent 6" xfId="30263" builtinId="52" hidden="1"/>
    <cellStyle name="60% — akcent 6" xfId="30304" builtinId="52" hidden="1"/>
    <cellStyle name="60% — akcent 6" xfId="30343" builtinId="52" hidden="1"/>
    <cellStyle name="60% — akcent 6" xfId="30382" builtinId="52" hidden="1"/>
    <cellStyle name="60% — akcent 6" xfId="30421" builtinId="52" hidden="1"/>
    <cellStyle name="60% — akcent 6" xfId="30461" builtinId="52" hidden="1"/>
    <cellStyle name="60% — akcent 6" xfId="30500" builtinId="52" hidden="1"/>
    <cellStyle name="60% — akcent 6" xfId="30541" builtinId="52" hidden="1"/>
    <cellStyle name="60% — akcent 6" xfId="30580" builtinId="52" hidden="1"/>
    <cellStyle name="60% — akcent 6" xfId="30619" builtinId="52" hidden="1"/>
    <cellStyle name="60% — akcent 6" xfId="30658" builtinId="52" hidden="1"/>
    <cellStyle name="60% — akcent 6" xfId="30698" builtinId="52" hidden="1"/>
    <cellStyle name="60% — akcent 6" xfId="30738" builtinId="52" hidden="1"/>
    <cellStyle name="60% — akcent 6" xfId="30777" builtinId="52" hidden="1"/>
    <cellStyle name="60% — akcent 6" xfId="30817" builtinId="52" hidden="1"/>
    <cellStyle name="60% — akcent 6" xfId="30856" builtinId="52" hidden="1"/>
    <cellStyle name="60% — akcent 6" xfId="30896" builtinId="52" hidden="1"/>
    <cellStyle name="60% — akcent 6" xfId="30935" builtinId="52" hidden="1"/>
    <cellStyle name="60% — akcent 6" xfId="30974" builtinId="52" hidden="1"/>
    <cellStyle name="60% — akcent 6" xfId="29406" builtinId="52" hidden="1"/>
    <cellStyle name="60% — akcent 6" xfId="29440" builtinId="52" hidden="1"/>
    <cellStyle name="60% — akcent 6" xfId="31020" builtinId="52" hidden="1"/>
    <cellStyle name="60% — akcent 6" xfId="31059" builtinId="52" hidden="1"/>
    <cellStyle name="60% — akcent 6" xfId="31098" builtinId="52" hidden="1"/>
    <cellStyle name="60% — akcent 6" xfId="31137" builtinId="52" hidden="1"/>
    <cellStyle name="60% — akcent 6" xfId="31177" builtinId="52" hidden="1"/>
    <cellStyle name="60% — akcent 6" xfId="31216" builtinId="52" hidden="1"/>
    <cellStyle name="60% — akcent 6" xfId="31257" builtinId="52" hidden="1"/>
    <cellStyle name="60% — akcent 6" xfId="31296" builtinId="52" hidden="1"/>
    <cellStyle name="60% — akcent 6" xfId="31335" builtinId="52" hidden="1"/>
    <cellStyle name="60% — akcent 6" xfId="31374" builtinId="52" hidden="1"/>
    <cellStyle name="60% — akcent 6" xfId="31414" builtinId="52" hidden="1"/>
    <cellStyle name="60% — akcent 6" xfId="31454" builtinId="52" hidden="1"/>
    <cellStyle name="60% — akcent 6" xfId="31493" builtinId="52" hidden="1"/>
    <cellStyle name="60% — akcent 6" xfId="31533" builtinId="52" hidden="1"/>
    <cellStyle name="60% — akcent 6" xfId="31572" builtinId="52" hidden="1"/>
    <cellStyle name="60% — akcent 6" xfId="31612" builtinId="52" hidden="1"/>
    <cellStyle name="60% — akcent 6" xfId="31651" builtinId="52" hidden="1"/>
    <cellStyle name="60% — akcent 6" xfId="31690" builtinId="52" hidden="1"/>
    <cellStyle name="60% — akcent 6" xfId="28516" builtinId="52" hidden="1"/>
    <cellStyle name="60% — akcent 6" xfId="31703" builtinId="52" hidden="1"/>
    <cellStyle name="60% — akcent 6" xfId="31744" builtinId="52" hidden="1"/>
    <cellStyle name="60% — akcent 6" xfId="31783" builtinId="52" hidden="1"/>
    <cellStyle name="60% — akcent 6" xfId="31822" builtinId="52" hidden="1"/>
    <cellStyle name="60% — akcent 6" xfId="31861" builtinId="52" hidden="1"/>
    <cellStyle name="60% — akcent 6" xfId="31901" builtinId="52" hidden="1"/>
    <cellStyle name="60% — akcent 6" xfId="31940" builtinId="52" hidden="1"/>
    <cellStyle name="60% — akcent 6" xfId="31981" builtinId="52" hidden="1"/>
    <cellStyle name="60% — akcent 6" xfId="32020" builtinId="52" hidden="1"/>
    <cellStyle name="60% — akcent 6" xfId="32059" builtinId="52" hidden="1"/>
    <cellStyle name="60% — akcent 6" xfId="32098" builtinId="52" hidden="1"/>
    <cellStyle name="60% — akcent 6" xfId="32138" builtinId="52" hidden="1"/>
    <cellStyle name="60% — akcent 6" xfId="32178" builtinId="52" hidden="1"/>
    <cellStyle name="60% — akcent 6" xfId="32217" builtinId="52" hidden="1"/>
    <cellStyle name="60% — akcent 6" xfId="32257" builtinId="52" hidden="1"/>
    <cellStyle name="60% — akcent 6" xfId="32296" builtinId="52" hidden="1"/>
    <cellStyle name="60% — akcent 6" xfId="32336" builtinId="52" hidden="1"/>
    <cellStyle name="60% — akcent 6" xfId="32375" builtinId="52" hidden="1"/>
    <cellStyle name="60% — akcent 6" xfId="32414" builtinId="52" hidden="1"/>
    <cellStyle name="60% — akcent 6" xfId="32453" builtinId="52" hidden="1"/>
    <cellStyle name="60% — akcent 6" xfId="32612" builtinId="52" hidden="1"/>
    <cellStyle name="60% — akcent 6" xfId="32653" builtinId="52" hidden="1"/>
    <cellStyle name="60% — akcent 6" xfId="32692" builtinId="52" hidden="1"/>
    <cellStyle name="60% — akcent 6" xfId="32731" builtinId="52" hidden="1"/>
    <cellStyle name="60% — akcent 6" xfId="32770" builtinId="52" hidden="1"/>
    <cellStyle name="60% — akcent 6" xfId="32810" builtinId="52" hidden="1"/>
    <cellStyle name="60% — akcent 6" xfId="32849" builtinId="52" hidden="1"/>
    <cellStyle name="60% — akcent 6" xfId="32890" builtinId="52" hidden="1"/>
    <cellStyle name="60% — akcent 6" xfId="32929" builtinId="52" hidden="1"/>
    <cellStyle name="60% — akcent 6" xfId="32968" builtinId="52" hidden="1"/>
    <cellStyle name="60% — akcent 6" xfId="33007" builtinId="52" hidden="1"/>
    <cellStyle name="60% — akcent 6" xfId="33047" builtinId="52" hidden="1"/>
    <cellStyle name="60% — akcent 6" xfId="33087" builtinId="52" hidden="1"/>
    <cellStyle name="60% — akcent 6" xfId="33126" builtinId="52" hidden="1"/>
    <cellStyle name="60% — akcent 6" xfId="33166" builtinId="52" hidden="1"/>
    <cellStyle name="60% — akcent 6" xfId="33206" builtinId="52" hidden="1"/>
    <cellStyle name="60% — akcent 6" xfId="33246" builtinId="52" hidden="1"/>
    <cellStyle name="60% — akcent 6" xfId="33285" builtinId="52" hidden="1"/>
    <cellStyle name="60% — akcent 6" xfId="33324" builtinId="52" hidden="1"/>
    <cellStyle name="60% — akcent 6" xfId="32539" builtinId="52" hidden="1"/>
    <cellStyle name="60% — akcent 6" xfId="33357" builtinId="52" hidden="1"/>
    <cellStyle name="60% — akcent 6" xfId="33398" builtinId="52" hidden="1"/>
    <cellStyle name="60% — akcent 6" xfId="33437" builtinId="52" hidden="1"/>
    <cellStyle name="60% — akcent 6" xfId="33476" builtinId="52" hidden="1"/>
    <cellStyle name="60% — akcent 6" xfId="33515" builtinId="52" hidden="1"/>
    <cellStyle name="60% — akcent 6" xfId="33555" builtinId="52" hidden="1"/>
    <cellStyle name="60% — akcent 6" xfId="33594" builtinId="52" hidden="1"/>
    <cellStyle name="60% — akcent 6" xfId="33635" builtinId="52" hidden="1"/>
    <cellStyle name="60% — akcent 6" xfId="33674" builtinId="52" hidden="1"/>
    <cellStyle name="60% — akcent 6" xfId="33713" builtinId="52" hidden="1"/>
    <cellStyle name="60% — akcent 6" xfId="33752" builtinId="52" hidden="1"/>
    <cellStyle name="60% — akcent 6" xfId="33792" builtinId="52" hidden="1"/>
    <cellStyle name="60% — akcent 6" xfId="33832" builtinId="52" hidden="1"/>
    <cellStyle name="60% — akcent 6" xfId="33871" builtinId="52" hidden="1"/>
    <cellStyle name="60% — akcent 6" xfId="33911" builtinId="52" hidden="1"/>
    <cellStyle name="60% — akcent 6" xfId="33950" builtinId="52" hidden="1"/>
    <cellStyle name="60% — akcent 6" xfId="33990" builtinId="52" hidden="1"/>
    <cellStyle name="60% — akcent 6" xfId="34029" builtinId="52" hidden="1"/>
    <cellStyle name="60% — akcent 6" xfId="34068" builtinId="52" hidden="1"/>
    <cellStyle name="60% — akcent 6" xfId="32504" builtinId="52" hidden="1"/>
    <cellStyle name="60% — akcent 6" xfId="32538" builtinId="52" hidden="1"/>
    <cellStyle name="60% — akcent 6" xfId="34114" builtinId="52" hidden="1"/>
    <cellStyle name="60% — akcent 6" xfId="34153" builtinId="52" hidden="1"/>
    <cellStyle name="60% — akcent 6" xfId="34192" builtinId="52" hidden="1"/>
    <cellStyle name="60% — akcent 6" xfId="34231" builtinId="52" hidden="1"/>
    <cellStyle name="60% — akcent 6" xfId="34271" builtinId="52" hidden="1"/>
    <cellStyle name="60% — akcent 6" xfId="34310" builtinId="52" hidden="1"/>
    <cellStyle name="60% — akcent 6" xfId="34351" builtinId="52" hidden="1"/>
    <cellStyle name="60% — akcent 6" xfId="34390" builtinId="52" hidden="1"/>
    <cellStyle name="60% — akcent 6" xfId="34429" builtinId="52" hidden="1"/>
    <cellStyle name="60% — akcent 6" xfId="34468" builtinId="52" hidden="1"/>
    <cellStyle name="60% — akcent 6" xfId="34508" builtinId="52" hidden="1"/>
    <cellStyle name="60% — akcent 6" xfId="34548" builtinId="52" hidden="1"/>
    <cellStyle name="60% — akcent 6" xfId="34587" builtinId="52" hidden="1"/>
    <cellStyle name="60% — akcent 6" xfId="34627" builtinId="52" hidden="1"/>
    <cellStyle name="60% — akcent 6" xfId="34666" builtinId="52" hidden="1"/>
    <cellStyle name="60% — akcent 6" xfId="34706" builtinId="52" hidden="1"/>
    <cellStyle name="60% — akcent 6" xfId="34745" builtinId="52" hidden="1"/>
    <cellStyle name="60% — akcent 6" xfId="34784" builtinId="52" hidden="1"/>
    <cellStyle name="60% — akcent 6" xfId="34785" builtinId="52" hidden="1"/>
    <cellStyle name="60% — akcent 6" xfId="34825" builtinId="52" hidden="1"/>
    <cellStyle name="60% — akcent 6" xfId="34866" builtinId="52" hidden="1"/>
    <cellStyle name="60% — akcent 6" xfId="34905" builtinId="52" hidden="1"/>
    <cellStyle name="60% — akcent 6" xfId="34944" builtinId="52" hidden="1"/>
    <cellStyle name="60% — akcent 6" xfId="34983" builtinId="52" hidden="1"/>
    <cellStyle name="60% — akcent 6" xfId="35023" builtinId="52" hidden="1"/>
    <cellStyle name="60% — akcent 6" xfId="35062" builtinId="52" hidden="1"/>
    <cellStyle name="60% — akcent 6" xfId="35103" builtinId="52" hidden="1"/>
    <cellStyle name="60% — akcent 6" xfId="35142" builtinId="52" hidden="1"/>
    <cellStyle name="60% — akcent 6" xfId="35181" builtinId="52" hidden="1"/>
    <cellStyle name="60% — akcent 6" xfId="35220" builtinId="52" hidden="1"/>
    <cellStyle name="60% — akcent 6" xfId="35260" builtinId="52" hidden="1"/>
    <cellStyle name="60% — akcent 6" xfId="35300" builtinId="52" hidden="1"/>
    <cellStyle name="60% — akcent 6" xfId="35339" builtinId="52" hidden="1"/>
    <cellStyle name="60% — akcent 6" xfId="35379" builtinId="52" hidden="1"/>
    <cellStyle name="60% — akcent 6" xfId="35418" builtinId="52" hidden="1"/>
    <cellStyle name="60% — akcent 6" xfId="35458" builtinId="52" hidden="1"/>
    <cellStyle name="60% — akcent 6" xfId="35497" builtinId="52" hidden="1"/>
    <cellStyle name="60% — akcent 6" xfId="35536" builtinId="52" hidden="1"/>
    <cellStyle name="60% — akcent 6" xfId="35575" builtinId="52" hidden="1"/>
    <cellStyle name="60% — akcent 6" xfId="35734" builtinId="52" hidden="1"/>
    <cellStyle name="60% — akcent 6" xfId="35775" builtinId="52" hidden="1"/>
    <cellStyle name="60% — akcent 6" xfId="35814" builtinId="52" hidden="1"/>
    <cellStyle name="60% — akcent 6" xfId="35853" builtinId="52" hidden="1"/>
    <cellStyle name="60% — akcent 6" xfId="35892" builtinId="52" hidden="1"/>
    <cellStyle name="60% — akcent 6" xfId="35932" builtinId="52" hidden="1"/>
    <cellStyle name="60% — akcent 6" xfId="35971" builtinId="52" hidden="1"/>
    <cellStyle name="60% — akcent 6" xfId="36012" builtinId="52" hidden="1"/>
    <cellStyle name="60% — akcent 6" xfId="36051" builtinId="52" hidden="1"/>
    <cellStyle name="60% — akcent 6" xfId="36090" builtinId="52" hidden="1"/>
    <cellStyle name="60% — akcent 6" xfId="36129" builtinId="52" hidden="1"/>
    <cellStyle name="60% — akcent 6" xfId="36169" builtinId="52" hidden="1"/>
    <cellStyle name="60% — akcent 6" xfId="36209" builtinId="52" hidden="1"/>
    <cellStyle name="60% — akcent 6" xfId="36248" builtinId="52" hidden="1"/>
    <cellStyle name="60% — akcent 6" xfId="36288" builtinId="52" hidden="1"/>
    <cellStyle name="60% — akcent 6" xfId="36328" builtinId="52" hidden="1"/>
    <cellStyle name="60% — akcent 6" xfId="36368" builtinId="52" hidden="1"/>
    <cellStyle name="60% — akcent 6" xfId="36407" builtinId="52" hidden="1"/>
    <cellStyle name="60% — akcent 6" xfId="36446" builtinId="52" hidden="1"/>
    <cellStyle name="60% — akcent 6" xfId="35661" builtinId="52" hidden="1"/>
    <cellStyle name="60% — akcent 6" xfId="36479" builtinId="52" hidden="1"/>
    <cellStyle name="60% — akcent 6" xfId="36520" builtinId="52" hidden="1"/>
    <cellStyle name="60% — akcent 6" xfId="36559" builtinId="52" hidden="1"/>
    <cellStyle name="60% — akcent 6" xfId="36598" builtinId="52" hidden="1"/>
    <cellStyle name="60% — akcent 6" xfId="36637" builtinId="52" hidden="1"/>
    <cellStyle name="60% — akcent 6" xfId="36677" builtinId="52" hidden="1"/>
    <cellStyle name="60% — akcent 6" xfId="36716" builtinId="52" hidden="1"/>
    <cellStyle name="60% — akcent 6" xfId="36757" builtinId="52" hidden="1"/>
    <cellStyle name="60% — akcent 6" xfId="36796" builtinId="52" hidden="1"/>
    <cellStyle name="60% — akcent 6" xfId="36835" builtinId="52" hidden="1"/>
    <cellStyle name="60% — akcent 6" xfId="36874" builtinId="52" hidden="1"/>
    <cellStyle name="60% — akcent 6" xfId="36914" builtinId="52" hidden="1"/>
    <cellStyle name="60% — akcent 6" xfId="36954" builtinId="52" hidden="1"/>
    <cellStyle name="60% — akcent 6" xfId="36993" builtinId="52" hidden="1"/>
    <cellStyle name="60% — akcent 6" xfId="37033" builtinId="52" hidden="1"/>
    <cellStyle name="60% — akcent 6" xfId="37072" builtinId="52" hidden="1"/>
    <cellStyle name="60% — akcent 6" xfId="37112" builtinId="52" hidden="1"/>
    <cellStyle name="60% — akcent 6" xfId="37151" builtinId="52" hidden="1"/>
    <cellStyle name="60% — akcent 6" xfId="37190" builtinId="52" hidden="1"/>
    <cellStyle name="60% — akcent 6" xfId="35626" builtinId="52" hidden="1"/>
    <cellStyle name="60% — akcent 6" xfId="35660" builtinId="52" hidden="1"/>
    <cellStyle name="60% — akcent 6" xfId="37236" builtinId="52" hidden="1"/>
    <cellStyle name="60% — akcent 6" xfId="37275" builtinId="52" hidden="1"/>
    <cellStyle name="60% — akcent 6" xfId="37314" builtinId="52" hidden="1"/>
    <cellStyle name="60% — akcent 6" xfId="37353" builtinId="52" hidden="1"/>
    <cellStyle name="60% — akcent 6" xfId="37393" builtinId="52" hidden="1"/>
    <cellStyle name="60% — akcent 6" xfId="37432" builtinId="52" hidden="1"/>
    <cellStyle name="60% — akcent 6" xfId="37473" builtinId="52" hidden="1"/>
    <cellStyle name="60% — akcent 6" xfId="37512" builtinId="52" hidden="1"/>
    <cellStyle name="60% — akcent 6" xfId="37551" builtinId="52" hidden="1"/>
    <cellStyle name="60% — akcent 6" xfId="37590" builtinId="52" hidden="1"/>
    <cellStyle name="60% — akcent 6" xfId="37630" builtinId="52" hidden="1"/>
    <cellStyle name="60% — akcent 6" xfId="37670" builtinId="52" hidden="1"/>
    <cellStyle name="60% — akcent 6" xfId="37709" builtinId="52" hidden="1"/>
    <cellStyle name="60% — akcent 6" xfId="37749" builtinId="52" hidden="1"/>
    <cellStyle name="60% — akcent 6" xfId="37788" builtinId="52" hidden="1"/>
    <cellStyle name="60% — akcent 6" xfId="37828" builtinId="52" hidden="1"/>
    <cellStyle name="60% — akcent 6" xfId="37867" builtinId="52" hidden="1"/>
    <cellStyle name="60% — akcent 6" xfId="37906" builtinId="52" hidden="1"/>
    <cellStyle name="60% — akcent 6" xfId="37945" builtinId="52" hidden="1"/>
    <cellStyle name="60% — akcent 6" xfId="37985" builtinId="52" hidden="1"/>
    <cellStyle name="60% — akcent 6" xfId="38026" builtinId="52" hidden="1"/>
    <cellStyle name="60% — akcent 6" xfId="38065" builtinId="52" hidden="1"/>
    <cellStyle name="60% — akcent 6" xfId="38104" builtinId="52" hidden="1"/>
    <cellStyle name="60% — akcent 6" xfId="38143" builtinId="52" hidden="1"/>
    <cellStyle name="60% — akcent 6" xfId="38183" builtinId="52" hidden="1"/>
    <cellStyle name="60% — akcent 6" xfId="38222" builtinId="52" hidden="1"/>
    <cellStyle name="60% — akcent 6" xfId="38263" builtinId="52" hidden="1"/>
    <cellStyle name="60% — akcent 6" xfId="38302" builtinId="52" hidden="1"/>
    <cellStyle name="60% — akcent 6" xfId="38341" builtinId="52" hidden="1"/>
    <cellStyle name="60% — akcent 6" xfId="38380" builtinId="52" hidden="1"/>
    <cellStyle name="60% — akcent 6" xfId="38420" builtinId="52" hidden="1"/>
    <cellStyle name="60% — akcent 6" xfId="38460" builtinId="52" hidden="1"/>
    <cellStyle name="60% — akcent 6" xfId="38499" builtinId="52" hidden="1"/>
    <cellStyle name="60% — akcent 6" xfId="38539" builtinId="52" hidden="1"/>
    <cellStyle name="60% — akcent 6" xfId="38578" builtinId="52" hidden="1"/>
    <cellStyle name="60% — akcent 6" xfId="38618" builtinId="52" hidden="1"/>
    <cellStyle name="60% — akcent 6" xfId="38657" builtinId="52" hidden="1"/>
    <cellStyle name="60% — akcent 6" xfId="38696" builtinId="52" hidden="1"/>
    <cellStyle name="60% — akcent 6" xfId="38735" builtinId="52" hidden="1"/>
    <cellStyle name="60% — akcent 6" xfId="38894" builtinId="52" hidden="1"/>
    <cellStyle name="60% — akcent 6" xfId="38935" builtinId="52" hidden="1"/>
    <cellStyle name="60% — akcent 6" xfId="38974" builtinId="52" hidden="1"/>
    <cellStyle name="60% — akcent 6" xfId="39013" builtinId="52" hidden="1"/>
    <cellStyle name="60% — akcent 6" xfId="39052" builtinId="52" hidden="1"/>
    <cellStyle name="60% — akcent 6" xfId="39092" builtinId="52" hidden="1"/>
    <cellStyle name="60% — akcent 6" xfId="39131" builtinId="52" hidden="1"/>
    <cellStyle name="60% — akcent 6" xfId="39172" builtinId="52" hidden="1"/>
    <cellStyle name="60% — akcent 6" xfId="39211" builtinId="52" hidden="1"/>
    <cellStyle name="60% — akcent 6" xfId="39250" builtinId="52" hidden="1"/>
    <cellStyle name="60% — akcent 6" xfId="39289" builtinId="52" hidden="1"/>
    <cellStyle name="60% — akcent 6" xfId="39329" builtinId="52" hidden="1"/>
    <cellStyle name="60% — akcent 6" xfId="39369" builtinId="52" hidden="1"/>
    <cellStyle name="60% — akcent 6" xfId="39408" builtinId="52" hidden="1"/>
    <cellStyle name="60% — akcent 6" xfId="39448" builtinId="52" hidden="1"/>
    <cellStyle name="60% — akcent 6" xfId="39488" builtinId="52" hidden="1"/>
    <cellStyle name="60% — akcent 6" xfId="39528" builtinId="52" hidden="1"/>
    <cellStyle name="60% — akcent 6" xfId="39567" builtinId="52" hidden="1"/>
    <cellStyle name="60% — akcent 6" xfId="39606" builtinId="52" hidden="1"/>
    <cellStyle name="60% — akcent 6" xfId="38821" builtinId="52" hidden="1"/>
    <cellStyle name="60% — akcent 6" xfId="39639" builtinId="52" hidden="1"/>
    <cellStyle name="60% — akcent 6" xfId="39680" builtinId="52" hidden="1"/>
    <cellStyle name="60% — akcent 6" xfId="39719" builtinId="52" hidden="1"/>
    <cellStyle name="60% — akcent 6" xfId="39758" builtinId="52" hidden="1"/>
    <cellStyle name="60% — akcent 6" xfId="39797" builtinId="52" hidden="1"/>
    <cellStyle name="60% — akcent 6" xfId="39837" builtinId="52" hidden="1"/>
    <cellStyle name="60% — akcent 6" xfId="39876" builtinId="52" hidden="1"/>
    <cellStyle name="60% — akcent 6" xfId="39917" builtinId="52" hidden="1"/>
    <cellStyle name="60% — akcent 6" xfId="39956" builtinId="52" hidden="1"/>
    <cellStyle name="60% — akcent 6" xfId="39995" builtinId="52" hidden="1"/>
    <cellStyle name="60% — akcent 6" xfId="40034" builtinId="52" hidden="1"/>
    <cellStyle name="60% — akcent 6" xfId="40074" builtinId="52" hidden="1"/>
    <cellStyle name="60% — akcent 6" xfId="40114" builtinId="52" hidden="1"/>
    <cellStyle name="60% — akcent 6" xfId="40153" builtinId="52" hidden="1"/>
    <cellStyle name="60% — akcent 6" xfId="40193" builtinId="52" hidden="1"/>
    <cellStyle name="60% — akcent 6" xfId="40232" builtinId="52" hidden="1"/>
    <cellStyle name="60% — akcent 6" xfId="40272" builtinId="52" hidden="1"/>
    <cellStyle name="60% — akcent 6" xfId="40311" builtinId="52" hidden="1"/>
    <cellStyle name="60% — akcent 6" xfId="40350" builtinId="52" hidden="1"/>
    <cellStyle name="60% — akcent 6" xfId="38786" builtinId="52" hidden="1"/>
    <cellStyle name="60% — akcent 6" xfId="38820" builtinId="52" hidden="1"/>
    <cellStyle name="60% — akcent 6" xfId="40396" builtinId="52" hidden="1"/>
    <cellStyle name="60% — akcent 6" xfId="40435" builtinId="52" hidden="1"/>
    <cellStyle name="60% — akcent 6" xfId="40474" builtinId="52" hidden="1"/>
    <cellStyle name="60% — akcent 6" xfId="40513" builtinId="52" hidden="1"/>
    <cellStyle name="60% — akcent 6" xfId="40553" builtinId="52" hidden="1"/>
    <cellStyle name="60% — akcent 6" xfId="40592" builtinId="52" hidden="1"/>
    <cellStyle name="60% — akcent 6" xfId="40633" builtinId="52" hidden="1"/>
    <cellStyle name="60% — akcent 6" xfId="40672" builtinId="52" hidden="1"/>
    <cellStyle name="60% — akcent 6" xfId="40711" builtinId="52" hidden="1"/>
    <cellStyle name="60% — akcent 6" xfId="40750" builtinId="52" hidden="1"/>
    <cellStyle name="60% — akcent 6" xfId="40790" builtinId="52" hidden="1"/>
    <cellStyle name="60% — akcent 6" xfId="40830" builtinId="52" hidden="1"/>
    <cellStyle name="60% — akcent 6" xfId="40869" builtinId="52" hidden="1"/>
    <cellStyle name="60% — akcent 6" xfId="40909" builtinId="52" hidden="1"/>
    <cellStyle name="60% — akcent 6" xfId="40948" builtinId="52" hidden="1"/>
    <cellStyle name="60% — akcent 6" xfId="40988" builtinId="52" hidden="1"/>
    <cellStyle name="60% — akcent 6" xfId="41027" builtinId="52" hidden="1"/>
    <cellStyle name="60% — akcent 6" xfId="41066" builtinId="52" hidden="1"/>
    <cellStyle name="60% — akcent 6" xfId="41126" builtinId="52" hidden="1"/>
    <cellStyle name="60% — akcent 6" xfId="41184" builtinId="52" hidden="1"/>
    <cellStyle name="60% — akcent 6" xfId="41225" builtinId="52" hidden="1"/>
    <cellStyle name="60% — akcent 6" xfId="41264" builtinId="52" hidden="1"/>
    <cellStyle name="60% — akcent 6" xfId="41303" builtinId="52" hidden="1"/>
    <cellStyle name="60% — akcent 6" xfId="41342" builtinId="52" hidden="1"/>
    <cellStyle name="60% — akcent 6" xfId="41382" builtinId="52" hidden="1"/>
    <cellStyle name="60% — akcent 6" xfId="41421" builtinId="52" hidden="1"/>
    <cellStyle name="60% — akcent 6" xfId="41462" builtinId="52" hidden="1"/>
    <cellStyle name="60% — akcent 6" xfId="41501" builtinId="52" hidden="1"/>
    <cellStyle name="60% — akcent 6" xfId="41540" builtinId="52" hidden="1"/>
    <cellStyle name="60% — akcent 6" xfId="41579" builtinId="52" hidden="1"/>
    <cellStyle name="60% — akcent 6" xfId="41619" builtinId="52" hidden="1"/>
    <cellStyle name="60% — akcent 6" xfId="41659" builtinId="52" hidden="1"/>
    <cellStyle name="60% — akcent 6" xfId="41698" builtinId="52" hidden="1"/>
    <cellStyle name="60% — akcent 6" xfId="41738" builtinId="52" hidden="1"/>
    <cellStyle name="60% — akcent 6" xfId="41777" builtinId="52" hidden="1"/>
    <cellStyle name="60% — akcent 6" xfId="41817" builtinId="52" hidden="1"/>
    <cellStyle name="60% — akcent 6" xfId="41856" builtinId="52" hidden="1"/>
    <cellStyle name="60% — akcent 6" xfId="41895" builtinId="52" hidden="1"/>
    <cellStyle name="60% — akcent 6" xfId="41067" builtinId="52" hidden="1"/>
    <cellStyle name="60% — akcent 6" xfId="41935" builtinId="52" hidden="1"/>
    <cellStyle name="60% — akcent 6" xfId="41976" builtinId="52" hidden="1"/>
    <cellStyle name="60% — akcent 6" xfId="42015" builtinId="52" hidden="1"/>
    <cellStyle name="60% — akcent 6" xfId="42054" builtinId="52" hidden="1"/>
    <cellStyle name="60% — akcent 6" xfId="42093" builtinId="52" hidden="1"/>
    <cellStyle name="60% — akcent 6" xfId="42133" builtinId="52" hidden="1"/>
    <cellStyle name="60% — akcent 6" xfId="42172" builtinId="52" hidden="1"/>
    <cellStyle name="60% — akcent 6" xfId="42213" builtinId="52" hidden="1"/>
    <cellStyle name="60% — akcent 6" xfId="42252" builtinId="52" hidden="1"/>
    <cellStyle name="60% — akcent 6" xfId="42291" builtinId="52" hidden="1"/>
    <cellStyle name="60% — akcent 6" xfId="42330" builtinId="52" hidden="1"/>
    <cellStyle name="60% — akcent 6" xfId="42370" builtinId="52" hidden="1"/>
    <cellStyle name="60% — akcent 6" xfId="42410" builtinId="52" hidden="1"/>
    <cellStyle name="60% — akcent 6" xfId="42449" builtinId="52" hidden="1"/>
    <cellStyle name="60% — akcent 6" xfId="42489" builtinId="52" hidden="1"/>
    <cellStyle name="60% — akcent 6" xfId="42528" builtinId="52" hidden="1"/>
    <cellStyle name="60% — akcent 6" xfId="42568" builtinId="52" hidden="1"/>
    <cellStyle name="60% — akcent 6" xfId="42607" builtinId="52" hidden="1"/>
    <cellStyle name="60% — akcent 6" xfId="42646" builtinId="52" hidden="1"/>
    <cellStyle name="60% — akcent 6" xfId="42710" builtinId="52" hidden="1"/>
    <cellStyle name="60% — akcent 6" xfId="42764" builtinId="52" hidden="1"/>
    <cellStyle name="60% — akcent 6" xfId="42805" builtinId="52" hidden="1"/>
    <cellStyle name="60% — akcent 6" xfId="42844" builtinId="52" hidden="1"/>
    <cellStyle name="60% — akcent 6" xfId="42883" builtinId="52" hidden="1"/>
    <cellStyle name="60% — akcent 6" xfId="42922" builtinId="52" hidden="1"/>
    <cellStyle name="60% — akcent 6" xfId="42962" builtinId="52" hidden="1"/>
    <cellStyle name="60% — akcent 6" xfId="43001" builtinId="52" hidden="1"/>
    <cellStyle name="60% — akcent 6" xfId="43042" builtinId="52" hidden="1"/>
    <cellStyle name="60% — akcent 6" xfId="43081" builtinId="52" hidden="1"/>
    <cellStyle name="60% — akcent 6" xfId="43120" builtinId="52" hidden="1"/>
    <cellStyle name="60% — akcent 6" xfId="43159" builtinId="52" hidden="1"/>
    <cellStyle name="60% — akcent 6" xfId="43199" builtinId="52" hidden="1"/>
    <cellStyle name="60% — akcent 6" xfId="43239" builtinId="52" hidden="1"/>
    <cellStyle name="60% — akcent 6" xfId="43278" builtinId="52" hidden="1"/>
    <cellStyle name="60% — akcent 6" xfId="43318" builtinId="52" hidden="1"/>
    <cellStyle name="60% — akcent 6" xfId="43357" builtinId="52" hidden="1"/>
    <cellStyle name="60% — akcent 6" xfId="43397" builtinId="52" hidden="1"/>
    <cellStyle name="60% — akcent 6" xfId="43436" builtinId="52" hidden="1"/>
    <cellStyle name="60% — akcent 6" xfId="43475" builtinId="52" hidden="1"/>
    <cellStyle name="60% — akcent 6" xfId="42711" builtinId="52" hidden="1"/>
    <cellStyle name="60% — akcent 6" xfId="43515" builtinId="52" hidden="1"/>
    <cellStyle name="60% — akcent 6" xfId="43556" builtinId="52" hidden="1"/>
    <cellStyle name="60% — akcent 6" xfId="43595" builtinId="52" hidden="1"/>
    <cellStyle name="60% — akcent 6" xfId="43634" builtinId="52" hidden="1"/>
    <cellStyle name="60% — akcent 6" xfId="43673" builtinId="52" hidden="1"/>
    <cellStyle name="60% — akcent 6" xfId="43713" builtinId="52" hidden="1"/>
    <cellStyle name="60% — akcent 6" xfId="43752" builtinId="52" hidden="1"/>
    <cellStyle name="60% — akcent 6" xfId="43793" builtinId="52" hidden="1"/>
    <cellStyle name="60% — akcent 6" xfId="43832" builtinId="52" hidden="1"/>
    <cellStyle name="60% — akcent 6" xfId="43871" builtinId="52" hidden="1"/>
    <cellStyle name="60% — akcent 6" xfId="43910" builtinId="52" hidden="1"/>
    <cellStyle name="60% — akcent 6" xfId="43950" builtinId="52" hidden="1"/>
    <cellStyle name="60% — akcent 6" xfId="43990" builtinId="52" hidden="1"/>
    <cellStyle name="60% — akcent 6" xfId="44029" builtinId="52" hidden="1"/>
    <cellStyle name="60% — akcent 6" xfId="44069" builtinId="52" hidden="1"/>
    <cellStyle name="60% — akcent 6" xfId="44108" builtinId="52" hidden="1"/>
    <cellStyle name="60% — akcent 6" xfId="44148" builtinId="52" hidden="1"/>
    <cellStyle name="60% — akcent 6" xfId="44187" builtinId="52" hidden="1"/>
    <cellStyle name="60% — akcent 6" xfId="44226" builtinId="52" hidden="1"/>
    <cellStyle name="60% — akcent 6" xfId="44290" builtinId="52" hidden="1"/>
    <cellStyle name="60% — akcent 6" xfId="44344" builtinId="52" hidden="1"/>
    <cellStyle name="60% — akcent 6" xfId="44385" builtinId="52" hidden="1"/>
    <cellStyle name="60% — akcent 6" xfId="44424" builtinId="52" hidden="1"/>
    <cellStyle name="60% — akcent 6" xfId="44463" builtinId="52" hidden="1"/>
    <cellStyle name="60% — akcent 6" xfId="44502" builtinId="52" hidden="1"/>
    <cellStyle name="60% — akcent 6" xfId="44542" builtinId="52" hidden="1"/>
    <cellStyle name="60% — akcent 6" xfId="44581" builtinId="52" hidden="1"/>
    <cellStyle name="60% — akcent 6" xfId="44622" builtinId="52" hidden="1"/>
    <cellStyle name="60% — akcent 6" xfId="44661" builtinId="52" hidden="1"/>
    <cellStyle name="60% — akcent 6" xfId="44700" builtinId="52" hidden="1"/>
    <cellStyle name="60% — akcent 6" xfId="44739" builtinId="52" hidden="1"/>
    <cellStyle name="60% — akcent 6" xfId="44779" builtinId="52" hidden="1"/>
    <cellStyle name="60% — akcent 6" xfId="44819" builtinId="52" hidden="1"/>
    <cellStyle name="60% — akcent 6" xfId="44858" builtinId="52" hidden="1"/>
    <cellStyle name="60% — akcent 6" xfId="44898" builtinId="52" hidden="1"/>
    <cellStyle name="60% — akcent 6" xfId="44937" builtinId="52" hidden="1"/>
    <cellStyle name="60% — akcent 6" xfId="44977" builtinId="52" hidden="1"/>
    <cellStyle name="60% — akcent 6" xfId="45016" builtinId="52" hidden="1"/>
    <cellStyle name="60% — akcent 6" xfId="45055" builtinId="52" hidden="1"/>
    <cellStyle name="60% — akcent 6" xfId="44291" builtinId="52" hidden="1"/>
    <cellStyle name="60% — akcent 6" xfId="45095" builtinId="52" hidden="1"/>
    <cellStyle name="60% — akcent 6" xfId="45136" builtinId="52" hidden="1"/>
    <cellStyle name="60% — akcent 6" xfId="45175" builtinId="52" hidden="1"/>
    <cellStyle name="60% — akcent 6" xfId="45214" builtinId="52" hidden="1"/>
    <cellStyle name="60% — akcent 6" xfId="45253" builtinId="52" hidden="1"/>
    <cellStyle name="60% — akcent 6" xfId="45293" builtinId="52" hidden="1"/>
    <cellStyle name="60% — akcent 6" xfId="45332" builtinId="52" hidden="1"/>
    <cellStyle name="60% — akcent 6" xfId="45373" builtinId="52" hidden="1"/>
    <cellStyle name="60% — akcent 6" xfId="45412" builtinId="52" hidden="1"/>
    <cellStyle name="60% — akcent 6" xfId="45451" builtinId="52" hidden="1"/>
    <cellStyle name="60% — akcent 6" xfId="45490" builtinId="52" hidden="1"/>
    <cellStyle name="60% — akcent 6" xfId="45530" builtinId="52" hidden="1"/>
    <cellStyle name="60% — akcent 6" xfId="45570" builtinId="52" hidden="1"/>
    <cellStyle name="60% — akcent 6" xfId="45609" builtinId="52" hidden="1"/>
    <cellStyle name="60% — akcent 6" xfId="45649" builtinId="52" hidden="1"/>
    <cellStyle name="60% — akcent 6" xfId="45688" builtinId="52" hidden="1"/>
    <cellStyle name="60% — akcent 6" xfId="45728" builtinId="52" hidden="1"/>
    <cellStyle name="60% — akcent 6" xfId="45767" builtinId="52" hidden="1"/>
    <cellStyle name="60% — akcent 6" xfId="45806" builtinId="52" hidden="1"/>
    <cellStyle name="Accent1" xfId="40" hidden="1"/>
    <cellStyle name="Accent2" xfId="41" hidden="1"/>
    <cellStyle name="Accent3" xfId="42" hidden="1"/>
    <cellStyle name="Accent4" xfId="43" hidden="1"/>
    <cellStyle name="Accent5" xfId="44" hidden="1"/>
    <cellStyle name="Accent6" xfId="45" hidden="1"/>
    <cellStyle name="Akcent 1" xfId="16" builtinId="29" hidden="1"/>
    <cellStyle name="Akcent 1" xfId="70" builtinId="29" hidden="1"/>
    <cellStyle name="Akcent 1" xfId="83" builtinId="29" hidden="1"/>
    <cellStyle name="Akcent 1" xfId="122" builtinId="29" hidden="1"/>
    <cellStyle name="Akcent 1" xfId="161" builtinId="29" hidden="1"/>
    <cellStyle name="Akcent 1" xfId="200" builtinId="29" hidden="1"/>
    <cellStyle name="Akcent 1" xfId="240" builtinId="29" hidden="1"/>
    <cellStyle name="Akcent 1" xfId="279" builtinId="29" hidden="1"/>
    <cellStyle name="Akcent 1" xfId="320" builtinId="29" hidden="1"/>
    <cellStyle name="Akcent 1" xfId="359" builtinId="29" hidden="1"/>
    <cellStyle name="Akcent 1" xfId="398" builtinId="29" hidden="1"/>
    <cellStyle name="Akcent 1" xfId="437" builtinId="29" hidden="1"/>
    <cellStyle name="Akcent 1" xfId="477" builtinId="29" hidden="1"/>
    <cellStyle name="Akcent 1" xfId="517" builtinId="29" hidden="1"/>
    <cellStyle name="Akcent 1" xfId="556" builtinId="29" hidden="1"/>
    <cellStyle name="Akcent 1" xfId="596" builtinId="29" hidden="1"/>
    <cellStyle name="Akcent 1" xfId="635" builtinId="29" hidden="1"/>
    <cellStyle name="Akcent 1" xfId="675" builtinId="29" hidden="1"/>
    <cellStyle name="Akcent 1" xfId="714" builtinId="29" hidden="1"/>
    <cellStyle name="Akcent 1" xfId="753" builtinId="29" hidden="1"/>
    <cellStyle name="Akcent 1" xfId="792" builtinId="29" hidden="1"/>
    <cellStyle name="Akcent 1" xfId="951" builtinId="29" hidden="1"/>
    <cellStyle name="Akcent 1" xfId="992" builtinId="29" hidden="1"/>
    <cellStyle name="Akcent 1" xfId="1031" builtinId="29" hidden="1"/>
    <cellStyle name="Akcent 1" xfId="1070" builtinId="29" hidden="1"/>
    <cellStyle name="Akcent 1" xfId="1109" builtinId="29" hidden="1"/>
    <cellStyle name="Akcent 1" xfId="1149" builtinId="29" hidden="1"/>
    <cellStyle name="Akcent 1" xfId="1188" builtinId="29" hidden="1"/>
    <cellStyle name="Akcent 1" xfId="1229" builtinId="29" hidden="1"/>
    <cellStyle name="Akcent 1" xfId="1268" builtinId="29" hidden="1"/>
    <cellStyle name="Akcent 1" xfId="1307" builtinId="29" hidden="1"/>
    <cellStyle name="Akcent 1" xfId="1346" builtinId="29" hidden="1"/>
    <cellStyle name="Akcent 1" xfId="1386" builtinId="29" hidden="1"/>
    <cellStyle name="Akcent 1" xfId="1426" builtinId="29" hidden="1"/>
    <cellStyle name="Akcent 1" xfId="1465" builtinId="29" hidden="1"/>
    <cellStyle name="Akcent 1" xfId="1505" builtinId="29" hidden="1"/>
    <cellStyle name="Akcent 1" xfId="1545" builtinId="29" hidden="1"/>
    <cellStyle name="Akcent 1" xfId="1585" builtinId="29" hidden="1"/>
    <cellStyle name="Akcent 1" xfId="1624" builtinId="29" hidden="1"/>
    <cellStyle name="Akcent 1" xfId="1663" builtinId="29" hidden="1"/>
    <cellStyle name="Akcent 1" xfId="921" builtinId="29" hidden="1"/>
    <cellStyle name="Akcent 1" xfId="816" builtinId="29" hidden="1"/>
    <cellStyle name="Akcent 1" xfId="1737" builtinId="29" hidden="1"/>
    <cellStyle name="Akcent 1" xfId="1776" builtinId="29" hidden="1"/>
    <cellStyle name="Akcent 1" xfId="1815" builtinId="29" hidden="1"/>
    <cellStyle name="Akcent 1" xfId="1854" builtinId="29" hidden="1"/>
    <cellStyle name="Akcent 1" xfId="1894" builtinId="29" hidden="1"/>
    <cellStyle name="Akcent 1" xfId="1933" builtinId="29" hidden="1"/>
    <cellStyle name="Akcent 1" xfId="1974" builtinId="29" hidden="1"/>
    <cellStyle name="Akcent 1" xfId="2013" builtinId="29" hidden="1"/>
    <cellStyle name="Akcent 1" xfId="2052" builtinId="29" hidden="1"/>
    <cellStyle name="Akcent 1" xfId="2091" builtinId="29" hidden="1"/>
    <cellStyle name="Akcent 1" xfId="2131" builtinId="29" hidden="1"/>
    <cellStyle name="Akcent 1" xfId="2171" builtinId="29" hidden="1"/>
    <cellStyle name="Akcent 1" xfId="2210" builtinId="29" hidden="1"/>
    <cellStyle name="Akcent 1" xfId="2250" builtinId="29" hidden="1"/>
    <cellStyle name="Akcent 1" xfId="2289" builtinId="29" hidden="1"/>
    <cellStyle name="Akcent 1" xfId="2329" builtinId="29" hidden="1"/>
    <cellStyle name="Akcent 1" xfId="2368" builtinId="29" hidden="1"/>
    <cellStyle name="Akcent 1" xfId="2407" builtinId="29" hidden="1"/>
    <cellStyle name="Akcent 1" xfId="846" builtinId="29" hidden="1"/>
    <cellStyle name="Akcent 1" xfId="883" builtinId="29" hidden="1"/>
    <cellStyle name="Akcent 1" xfId="2453" builtinId="29" hidden="1"/>
    <cellStyle name="Akcent 1" xfId="2492" builtinId="29" hidden="1"/>
    <cellStyle name="Akcent 1" xfId="2531" builtinId="29" hidden="1"/>
    <cellStyle name="Akcent 1" xfId="2570" builtinId="29" hidden="1"/>
    <cellStyle name="Akcent 1" xfId="2610" builtinId="29" hidden="1"/>
    <cellStyle name="Akcent 1" xfId="2649" builtinId="29" hidden="1"/>
    <cellStyle name="Akcent 1" xfId="2690" builtinId="29" hidden="1"/>
    <cellStyle name="Akcent 1" xfId="2729" builtinId="29" hidden="1"/>
    <cellStyle name="Akcent 1" xfId="2768" builtinId="29" hidden="1"/>
    <cellStyle name="Akcent 1" xfId="2807" builtinId="29" hidden="1"/>
    <cellStyle name="Akcent 1" xfId="2847" builtinId="29" hidden="1"/>
    <cellStyle name="Akcent 1" xfId="2887" builtinId="29" hidden="1"/>
    <cellStyle name="Akcent 1" xfId="2926" builtinId="29" hidden="1"/>
    <cellStyle name="Akcent 1" xfId="2966" builtinId="29" hidden="1"/>
    <cellStyle name="Akcent 1" xfId="3005" builtinId="29" hidden="1"/>
    <cellStyle name="Akcent 1" xfId="3045" builtinId="29" hidden="1"/>
    <cellStyle name="Akcent 1" xfId="3084" builtinId="29" hidden="1"/>
    <cellStyle name="Akcent 1" xfId="3123" builtinId="29" hidden="1"/>
    <cellStyle name="Akcent 1" xfId="3162" builtinId="29" hidden="1"/>
    <cellStyle name="Akcent 1" xfId="3355" builtinId="29" hidden="1"/>
    <cellStyle name="Akcent 1" xfId="3400" builtinId="29" hidden="1"/>
    <cellStyle name="Akcent 1" xfId="3439" builtinId="29" hidden="1"/>
    <cellStyle name="Akcent 1" xfId="3478" builtinId="29" hidden="1"/>
    <cellStyle name="Akcent 1" xfId="3517" builtinId="29" hidden="1"/>
    <cellStyle name="Akcent 1" xfId="3557" builtinId="29" hidden="1"/>
    <cellStyle name="Akcent 1" xfId="3596" builtinId="29" hidden="1"/>
    <cellStyle name="Akcent 1" xfId="3637" builtinId="29" hidden="1"/>
    <cellStyle name="Akcent 1" xfId="3676" builtinId="29" hidden="1"/>
    <cellStyle name="Akcent 1" xfId="3715" builtinId="29" hidden="1"/>
    <cellStyle name="Akcent 1" xfId="3754" builtinId="29" hidden="1"/>
    <cellStyle name="Akcent 1" xfId="3798" builtinId="29" hidden="1"/>
    <cellStyle name="Akcent 1" xfId="3838" builtinId="29" hidden="1"/>
    <cellStyle name="Akcent 1" xfId="3877" builtinId="29" hidden="1"/>
    <cellStyle name="Akcent 1" xfId="3917" builtinId="29" hidden="1"/>
    <cellStyle name="Akcent 1" xfId="3957" builtinId="29" hidden="1"/>
    <cellStyle name="Akcent 1" xfId="3997" builtinId="29" hidden="1"/>
    <cellStyle name="Akcent 1" xfId="4036" builtinId="29" hidden="1"/>
    <cellStyle name="Akcent 1" xfId="4075" builtinId="29" hidden="1"/>
    <cellStyle name="Akcent 1" xfId="4132" builtinId="29" hidden="1"/>
    <cellStyle name="Akcent 1" xfId="4291" builtinId="29" hidden="1"/>
    <cellStyle name="Akcent 1" xfId="4336" builtinId="29" hidden="1"/>
    <cellStyle name="Akcent 1" xfId="4375" builtinId="29" hidden="1"/>
    <cellStyle name="Akcent 1" xfId="4414" builtinId="29" hidden="1"/>
    <cellStyle name="Akcent 1" xfId="4453" builtinId="29" hidden="1"/>
    <cellStyle name="Akcent 1" xfId="4493" builtinId="29" hidden="1"/>
    <cellStyle name="Akcent 1" xfId="4532" builtinId="29" hidden="1"/>
    <cellStyle name="Akcent 1" xfId="4573" builtinId="29" hidden="1"/>
    <cellStyle name="Akcent 1" xfId="4612" builtinId="29" hidden="1"/>
    <cellStyle name="Akcent 1" xfId="4651" builtinId="29" hidden="1"/>
    <cellStyle name="Akcent 1" xfId="4690" builtinId="29" hidden="1"/>
    <cellStyle name="Akcent 1" xfId="4734" builtinId="29" hidden="1"/>
    <cellStyle name="Akcent 1" xfId="4774" builtinId="29" hidden="1"/>
    <cellStyle name="Akcent 1" xfId="4813" builtinId="29" hidden="1"/>
    <cellStyle name="Akcent 1" xfId="4853" builtinId="29" hidden="1"/>
    <cellStyle name="Akcent 1" xfId="4893" builtinId="29" hidden="1"/>
    <cellStyle name="Akcent 1" xfId="4933" builtinId="29" hidden="1"/>
    <cellStyle name="Akcent 1" xfId="4972" builtinId="29" hidden="1"/>
    <cellStyle name="Akcent 1" xfId="5011" builtinId="29" hidden="1"/>
    <cellStyle name="Akcent 1" xfId="4261" builtinId="29" hidden="1"/>
    <cellStyle name="Akcent 1" xfId="4156" builtinId="29" hidden="1"/>
    <cellStyle name="Akcent 1" xfId="5085" builtinId="29" hidden="1"/>
    <cellStyle name="Akcent 1" xfId="5124" builtinId="29" hidden="1"/>
    <cellStyle name="Akcent 1" xfId="5163" builtinId="29" hidden="1"/>
    <cellStyle name="Akcent 1" xfId="5202" builtinId="29" hidden="1"/>
    <cellStyle name="Akcent 1" xfId="5242" builtinId="29" hidden="1"/>
    <cellStyle name="Akcent 1" xfId="5281" builtinId="29" hidden="1"/>
    <cellStyle name="Akcent 1" xfId="5322" builtinId="29" hidden="1"/>
    <cellStyle name="Akcent 1" xfId="5361" builtinId="29" hidden="1"/>
    <cellStyle name="Akcent 1" xfId="5400" builtinId="29" hidden="1"/>
    <cellStyle name="Akcent 1" xfId="5439" builtinId="29" hidden="1"/>
    <cellStyle name="Akcent 1" xfId="5479" builtinId="29" hidden="1"/>
    <cellStyle name="Akcent 1" xfId="5519" builtinId="29" hidden="1"/>
    <cellStyle name="Akcent 1" xfId="5558" builtinId="29" hidden="1"/>
    <cellStyle name="Akcent 1" xfId="5598" builtinId="29" hidden="1"/>
    <cellStyle name="Akcent 1" xfId="5637" builtinId="29" hidden="1"/>
    <cellStyle name="Akcent 1" xfId="5677" builtinId="29" hidden="1"/>
    <cellStyle name="Akcent 1" xfId="5716" builtinId="29" hidden="1"/>
    <cellStyle name="Akcent 1" xfId="5755" builtinId="29" hidden="1"/>
    <cellStyle name="Akcent 1" xfId="4186" builtinId="29" hidden="1"/>
    <cellStyle name="Akcent 1" xfId="4223" builtinId="29" hidden="1"/>
    <cellStyle name="Akcent 1" xfId="5801" builtinId="29" hidden="1"/>
    <cellStyle name="Akcent 1" xfId="5840" builtinId="29" hidden="1"/>
    <cellStyle name="Akcent 1" xfId="5879" builtinId="29" hidden="1"/>
    <cellStyle name="Akcent 1" xfId="5918" builtinId="29" hidden="1"/>
    <cellStyle name="Akcent 1" xfId="5958" builtinId="29" hidden="1"/>
    <cellStyle name="Akcent 1" xfId="5997" builtinId="29" hidden="1"/>
    <cellStyle name="Akcent 1" xfId="6038" builtinId="29" hidden="1"/>
    <cellStyle name="Akcent 1" xfId="6077" builtinId="29" hidden="1"/>
    <cellStyle name="Akcent 1" xfId="6116" builtinId="29" hidden="1"/>
    <cellStyle name="Akcent 1" xfId="6155" builtinId="29" hidden="1"/>
    <cellStyle name="Akcent 1" xfId="6195" builtinId="29" hidden="1"/>
    <cellStyle name="Akcent 1" xfId="6235" builtinId="29" hidden="1"/>
    <cellStyle name="Akcent 1" xfId="6274" builtinId="29" hidden="1"/>
    <cellStyle name="Akcent 1" xfId="6314" builtinId="29" hidden="1"/>
    <cellStyle name="Akcent 1" xfId="6353" builtinId="29" hidden="1"/>
    <cellStyle name="Akcent 1" xfId="6393" builtinId="29" hidden="1"/>
    <cellStyle name="Akcent 1" xfId="6432" builtinId="29" hidden="1"/>
    <cellStyle name="Akcent 1" xfId="6471" builtinId="29" hidden="1"/>
    <cellStyle name="Akcent 1" xfId="3325" builtinId="29" hidden="1"/>
    <cellStyle name="Akcent 1" xfId="3196" builtinId="29" hidden="1"/>
    <cellStyle name="Akcent 1" xfId="6527" builtinId="29" hidden="1"/>
    <cellStyle name="Akcent 1" xfId="6566" builtinId="29" hidden="1"/>
    <cellStyle name="Akcent 1" xfId="6605" builtinId="29" hidden="1"/>
    <cellStyle name="Akcent 1" xfId="6644" builtinId="29" hidden="1"/>
    <cellStyle name="Akcent 1" xfId="6684" builtinId="29" hidden="1"/>
    <cellStyle name="Akcent 1" xfId="6723" builtinId="29" hidden="1"/>
    <cellStyle name="Akcent 1" xfId="6764" builtinId="29" hidden="1"/>
    <cellStyle name="Akcent 1" xfId="6803" builtinId="29" hidden="1"/>
    <cellStyle name="Akcent 1" xfId="6842" builtinId="29" hidden="1"/>
    <cellStyle name="Akcent 1" xfId="6881" builtinId="29" hidden="1"/>
    <cellStyle name="Akcent 1" xfId="6923" builtinId="29" hidden="1"/>
    <cellStyle name="Akcent 1" xfId="6963" builtinId="29" hidden="1"/>
    <cellStyle name="Akcent 1" xfId="7002" builtinId="29" hidden="1"/>
    <cellStyle name="Akcent 1" xfId="7042" builtinId="29" hidden="1"/>
    <cellStyle name="Akcent 1" xfId="7082" builtinId="29" hidden="1"/>
    <cellStyle name="Akcent 1" xfId="7122" builtinId="29" hidden="1"/>
    <cellStyle name="Akcent 1" xfId="7161" builtinId="29" hidden="1"/>
    <cellStyle name="Akcent 1" xfId="7200" builtinId="29" hidden="1"/>
    <cellStyle name="Akcent 1" xfId="7250" builtinId="29" hidden="1"/>
    <cellStyle name="Akcent 1" xfId="7409" builtinId="29" hidden="1"/>
    <cellStyle name="Akcent 1" xfId="7452" builtinId="29" hidden="1"/>
    <cellStyle name="Akcent 1" xfId="7491" builtinId="29" hidden="1"/>
    <cellStyle name="Akcent 1" xfId="7530" builtinId="29" hidden="1"/>
    <cellStyle name="Akcent 1" xfId="7569" builtinId="29" hidden="1"/>
    <cellStyle name="Akcent 1" xfId="7609" builtinId="29" hidden="1"/>
    <cellStyle name="Akcent 1" xfId="7648" builtinId="29" hidden="1"/>
    <cellStyle name="Akcent 1" xfId="7689" builtinId="29" hidden="1"/>
    <cellStyle name="Akcent 1" xfId="7728" builtinId="29" hidden="1"/>
    <cellStyle name="Akcent 1" xfId="7767" builtinId="29" hidden="1"/>
    <cellStyle name="Akcent 1" xfId="7806" builtinId="29" hidden="1"/>
    <cellStyle name="Akcent 1" xfId="7848" builtinId="29" hidden="1"/>
    <cellStyle name="Akcent 1" xfId="7888" builtinId="29" hidden="1"/>
    <cellStyle name="Akcent 1" xfId="7927" builtinId="29" hidden="1"/>
    <cellStyle name="Akcent 1" xfId="7967" builtinId="29" hidden="1"/>
    <cellStyle name="Akcent 1" xfId="8007" builtinId="29" hidden="1"/>
    <cellStyle name="Akcent 1" xfId="8047" builtinId="29" hidden="1"/>
    <cellStyle name="Akcent 1" xfId="8086" builtinId="29" hidden="1"/>
    <cellStyle name="Akcent 1" xfId="8125" builtinId="29" hidden="1"/>
    <cellStyle name="Akcent 1" xfId="7379" builtinId="29" hidden="1"/>
    <cellStyle name="Akcent 1" xfId="7274" builtinId="29" hidden="1"/>
    <cellStyle name="Akcent 1" xfId="8199" builtinId="29" hidden="1"/>
    <cellStyle name="Akcent 1" xfId="8238" builtinId="29" hidden="1"/>
    <cellStyle name="Akcent 1" xfId="8277" builtinId="29" hidden="1"/>
    <cellStyle name="Akcent 1" xfId="8316" builtinId="29" hidden="1"/>
    <cellStyle name="Akcent 1" xfId="8356" builtinId="29" hidden="1"/>
    <cellStyle name="Akcent 1" xfId="8395" builtinId="29" hidden="1"/>
    <cellStyle name="Akcent 1" xfId="8436" builtinId="29" hidden="1"/>
    <cellStyle name="Akcent 1" xfId="8475" builtinId="29" hidden="1"/>
    <cellStyle name="Akcent 1" xfId="8514" builtinId="29" hidden="1"/>
    <cellStyle name="Akcent 1" xfId="8553" builtinId="29" hidden="1"/>
    <cellStyle name="Akcent 1" xfId="8593" builtinId="29" hidden="1"/>
    <cellStyle name="Akcent 1" xfId="8633" builtinId="29" hidden="1"/>
    <cellStyle name="Akcent 1" xfId="8672" builtinId="29" hidden="1"/>
    <cellStyle name="Akcent 1" xfId="8712" builtinId="29" hidden="1"/>
    <cellStyle name="Akcent 1" xfId="8751" builtinId="29" hidden="1"/>
    <cellStyle name="Akcent 1" xfId="8791" builtinId="29" hidden="1"/>
    <cellStyle name="Akcent 1" xfId="8830" builtinId="29" hidden="1"/>
    <cellStyle name="Akcent 1" xfId="8869" builtinId="29" hidden="1"/>
    <cellStyle name="Akcent 1" xfId="7304" builtinId="29" hidden="1"/>
    <cellStyle name="Akcent 1" xfId="7341" builtinId="29" hidden="1"/>
    <cellStyle name="Akcent 1" xfId="8915" builtinId="29" hidden="1"/>
    <cellStyle name="Akcent 1" xfId="8954" builtinId="29" hidden="1"/>
    <cellStyle name="Akcent 1" xfId="8993" builtinId="29" hidden="1"/>
    <cellStyle name="Akcent 1" xfId="9032" builtinId="29" hidden="1"/>
    <cellStyle name="Akcent 1" xfId="9072" builtinId="29" hidden="1"/>
    <cellStyle name="Akcent 1" xfId="9111" builtinId="29" hidden="1"/>
    <cellStyle name="Akcent 1" xfId="9152" builtinId="29" hidden="1"/>
    <cellStyle name="Akcent 1" xfId="9191" builtinId="29" hidden="1"/>
    <cellStyle name="Akcent 1" xfId="9230" builtinId="29" hidden="1"/>
    <cellStyle name="Akcent 1" xfId="9269" builtinId="29" hidden="1"/>
    <cellStyle name="Akcent 1" xfId="9309" builtinId="29" hidden="1"/>
    <cellStyle name="Akcent 1" xfId="9349" builtinId="29" hidden="1"/>
    <cellStyle name="Akcent 1" xfId="9388" builtinId="29" hidden="1"/>
    <cellStyle name="Akcent 1" xfId="9428" builtinId="29" hidden="1"/>
    <cellStyle name="Akcent 1" xfId="9467" builtinId="29" hidden="1"/>
    <cellStyle name="Akcent 1" xfId="9507" builtinId="29" hidden="1"/>
    <cellStyle name="Akcent 1" xfId="9546" builtinId="29" hidden="1"/>
    <cellStyle name="Akcent 1" xfId="9585" builtinId="29" hidden="1"/>
    <cellStyle name="Akcent 1" xfId="3285" builtinId="29" hidden="1"/>
    <cellStyle name="Akcent 1" xfId="9626" builtinId="29" hidden="1"/>
    <cellStyle name="Akcent 1" xfId="9667" builtinId="29" hidden="1"/>
    <cellStyle name="Akcent 1" xfId="9706" builtinId="29" hidden="1"/>
    <cellStyle name="Akcent 1" xfId="9745" builtinId="29" hidden="1"/>
    <cellStyle name="Akcent 1" xfId="9784" builtinId="29" hidden="1"/>
    <cellStyle name="Akcent 1" xfId="9824" builtinId="29" hidden="1"/>
    <cellStyle name="Akcent 1" xfId="9863" builtinId="29" hidden="1"/>
    <cellStyle name="Akcent 1" xfId="9904" builtinId="29" hidden="1"/>
    <cellStyle name="Akcent 1" xfId="9943" builtinId="29" hidden="1"/>
    <cellStyle name="Akcent 1" xfId="9982" builtinId="29" hidden="1"/>
    <cellStyle name="Akcent 1" xfId="10021" builtinId="29" hidden="1"/>
    <cellStyle name="Akcent 1" xfId="10061" builtinId="29" hidden="1"/>
    <cellStyle name="Akcent 1" xfId="10101" builtinId="29" hidden="1"/>
    <cellStyle name="Akcent 1" xfId="10140" builtinId="29" hidden="1"/>
    <cellStyle name="Akcent 1" xfId="10180" builtinId="29" hidden="1"/>
    <cellStyle name="Akcent 1" xfId="10219" builtinId="29" hidden="1"/>
    <cellStyle name="Akcent 1" xfId="10259" builtinId="29" hidden="1"/>
    <cellStyle name="Akcent 1" xfId="10298" builtinId="29" hidden="1"/>
    <cellStyle name="Akcent 1" xfId="10337" builtinId="29" hidden="1"/>
    <cellStyle name="Akcent 1" xfId="10376" builtinId="29" hidden="1"/>
    <cellStyle name="Akcent 1" xfId="10535" builtinId="29" hidden="1"/>
    <cellStyle name="Akcent 1" xfId="10576" builtinId="29" hidden="1"/>
    <cellStyle name="Akcent 1" xfId="10615" builtinId="29" hidden="1"/>
    <cellStyle name="Akcent 1" xfId="10654" builtinId="29" hidden="1"/>
    <cellStyle name="Akcent 1" xfId="10693" builtinId="29" hidden="1"/>
    <cellStyle name="Akcent 1" xfId="10733" builtinId="29" hidden="1"/>
    <cellStyle name="Akcent 1" xfId="10772" builtinId="29" hidden="1"/>
    <cellStyle name="Akcent 1" xfId="10813" builtinId="29" hidden="1"/>
    <cellStyle name="Akcent 1" xfId="10852" builtinId="29" hidden="1"/>
    <cellStyle name="Akcent 1" xfId="10891" builtinId="29" hidden="1"/>
    <cellStyle name="Akcent 1" xfId="10930" builtinId="29" hidden="1"/>
    <cellStyle name="Akcent 1" xfId="10970" builtinId="29" hidden="1"/>
    <cellStyle name="Akcent 1" xfId="11010" builtinId="29" hidden="1"/>
    <cellStyle name="Akcent 1" xfId="11049" builtinId="29" hidden="1"/>
    <cellStyle name="Akcent 1" xfId="11089" builtinId="29" hidden="1"/>
    <cellStyle name="Akcent 1" xfId="11129" builtinId="29" hidden="1"/>
    <cellStyle name="Akcent 1" xfId="11169" builtinId="29" hidden="1"/>
    <cellStyle name="Akcent 1" xfId="11208" builtinId="29" hidden="1"/>
    <cellStyle name="Akcent 1" xfId="11247" builtinId="29" hidden="1"/>
    <cellStyle name="Akcent 1" xfId="10505" builtinId="29" hidden="1"/>
    <cellStyle name="Akcent 1" xfId="10400" builtinId="29" hidden="1"/>
    <cellStyle name="Akcent 1" xfId="11321" builtinId="29" hidden="1"/>
    <cellStyle name="Akcent 1" xfId="11360" builtinId="29" hidden="1"/>
    <cellStyle name="Akcent 1" xfId="11399" builtinId="29" hidden="1"/>
    <cellStyle name="Akcent 1" xfId="11438" builtinId="29" hidden="1"/>
    <cellStyle name="Akcent 1" xfId="11478" builtinId="29" hidden="1"/>
    <cellStyle name="Akcent 1" xfId="11517" builtinId="29" hidden="1"/>
    <cellStyle name="Akcent 1" xfId="11558" builtinId="29" hidden="1"/>
    <cellStyle name="Akcent 1" xfId="11597" builtinId="29" hidden="1"/>
    <cellStyle name="Akcent 1" xfId="11636" builtinId="29" hidden="1"/>
    <cellStyle name="Akcent 1" xfId="11675" builtinId="29" hidden="1"/>
    <cellStyle name="Akcent 1" xfId="11715" builtinId="29" hidden="1"/>
    <cellStyle name="Akcent 1" xfId="11755" builtinId="29" hidden="1"/>
    <cellStyle name="Akcent 1" xfId="11794" builtinId="29" hidden="1"/>
    <cellStyle name="Akcent 1" xfId="11834" builtinId="29" hidden="1"/>
    <cellStyle name="Akcent 1" xfId="11873" builtinId="29" hidden="1"/>
    <cellStyle name="Akcent 1" xfId="11913" builtinId="29" hidden="1"/>
    <cellStyle name="Akcent 1" xfId="11952" builtinId="29" hidden="1"/>
    <cellStyle name="Akcent 1" xfId="11991" builtinId="29" hidden="1"/>
    <cellStyle name="Akcent 1" xfId="10430" builtinId="29" hidden="1"/>
    <cellStyle name="Akcent 1" xfId="10467" builtinId="29" hidden="1"/>
    <cellStyle name="Akcent 1" xfId="12037" builtinId="29" hidden="1"/>
    <cellStyle name="Akcent 1" xfId="12076" builtinId="29" hidden="1"/>
    <cellStyle name="Akcent 1" xfId="12115" builtinId="29" hidden="1"/>
    <cellStyle name="Akcent 1" xfId="12154" builtinId="29" hidden="1"/>
    <cellStyle name="Akcent 1" xfId="12194" builtinId="29" hidden="1"/>
    <cellStyle name="Akcent 1" xfId="12233" builtinId="29" hidden="1"/>
    <cellStyle name="Akcent 1" xfId="12274" builtinId="29" hidden="1"/>
    <cellStyle name="Akcent 1" xfId="12313" builtinId="29" hidden="1"/>
    <cellStyle name="Akcent 1" xfId="12352" builtinId="29" hidden="1"/>
    <cellStyle name="Akcent 1" xfId="12391" builtinId="29" hidden="1"/>
    <cellStyle name="Akcent 1" xfId="12431" builtinId="29" hidden="1"/>
    <cellStyle name="Akcent 1" xfId="12471" builtinId="29" hidden="1"/>
    <cellStyle name="Akcent 1" xfId="12510" builtinId="29" hidden="1"/>
    <cellStyle name="Akcent 1" xfId="12550" builtinId="29" hidden="1"/>
    <cellStyle name="Akcent 1" xfId="12589" builtinId="29" hidden="1"/>
    <cellStyle name="Akcent 1" xfId="12629" builtinId="29" hidden="1"/>
    <cellStyle name="Akcent 1" xfId="12668" builtinId="29" hidden="1"/>
    <cellStyle name="Akcent 1" xfId="12707" builtinId="29" hidden="1"/>
    <cellStyle name="Akcent 1" xfId="12746" builtinId="29" hidden="1"/>
    <cellStyle name="Akcent 1" xfId="12786" builtinId="29" hidden="1"/>
    <cellStyle name="Akcent 1" xfId="12827" builtinId="29" hidden="1"/>
    <cellStyle name="Akcent 1" xfId="12866" builtinId="29" hidden="1"/>
    <cellStyle name="Akcent 1" xfId="12905" builtinId="29" hidden="1"/>
    <cellStyle name="Akcent 1" xfId="12944" builtinId="29" hidden="1"/>
    <cellStyle name="Akcent 1" xfId="12984" builtinId="29" hidden="1"/>
    <cellStyle name="Akcent 1" xfId="13023" builtinId="29" hidden="1"/>
    <cellStyle name="Akcent 1" xfId="13064" builtinId="29" hidden="1"/>
    <cellStyle name="Akcent 1" xfId="13103" builtinId="29" hidden="1"/>
    <cellStyle name="Akcent 1" xfId="13142" builtinId="29" hidden="1"/>
    <cellStyle name="Akcent 1" xfId="13181" builtinId="29" hidden="1"/>
    <cellStyle name="Akcent 1" xfId="13221" builtinId="29" hidden="1"/>
    <cellStyle name="Akcent 1" xfId="13261" builtinId="29" hidden="1"/>
    <cellStyle name="Akcent 1" xfId="13300" builtinId="29" hidden="1"/>
    <cellStyle name="Akcent 1" xfId="13340" builtinId="29" hidden="1"/>
    <cellStyle name="Akcent 1" xfId="13379" builtinId="29" hidden="1"/>
    <cellStyle name="Akcent 1" xfId="13419" builtinId="29" hidden="1"/>
    <cellStyle name="Akcent 1" xfId="13458" builtinId="29" hidden="1"/>
    <cellStyle name="Akcent 1" xfId="13497" builtinId="29" hidden="1"/>
    <cellStyle name="Akcent 1" xfId="13536" builtinId="29" hidden="1"/>
    <cellStyle name="Akcent 1" xfId="13695" builtinId="29" hidden="1"/>
    <cellStyle name="Akcent 1" xfId="13736" builtinId="29" hidden="1"/>
    <cellStyle name="Akcent 1" xfId="13775" builtinId="29" hidden="1"/>
    <cellStyle name="Akcent 1" xfId="13814" builtinId="29" hidden="1"/>
    <cellStyle name="Akcent 1" xfId="13853" builtinId="29" hidden="1"/>
    <cellStyle name="Akcent 1" xfId="13893" builtinId="29" hidden="1"/>
    <cellStyle name="Akcent 1" xfId="13932" builtinId="29" hidden="1"/>
    <cellStyle name="Akcent 1" xfId="13973" builtinId="29" hidden="1"/>
    <cellStyle name="Akcent 1" xfId="14012" builtinId="29" hidden="1"/>
    <cellStyle name="Akcent 1" xfId="14051" builtinId="29" hidden="1"/>
    <cellStyle name="Akcent 1" xfId="14090" builtinId="29" hidden="1"/>
    <cellStyle name="Akcent 1" xfId="14130" builtinId="29" hidden="1"/>
    <cellStyle name="Akcent 1" xfId="14170" builtinId="29" hidden="1"/>
    <cellStyle name="Akcent 1" xfId="14209" builtinId="29" hidden="1"/>
    <cellStyle name="Akcent 1" xfId="14249" builtinId="29" hidden="1"/>
    <cellStyle name="Akcent 1" xfId="14289" builtinId="29" hidden="1"/>
    <cellStyle name="Akcent 1" xfId="14329" builtinId="29" hidden="1"/>
    <cellStyle name="Akcent 1" xfId="14368" builtinId="29" hidden="1"/>
    <cellStyle name="Akcent 1" xfId="14407" builtinId="29" hidden="1"/>
    <cellStyle name="Akcent 1" xfId="13665" builtinId="29" hidden="1"/>
    <cellStyle name="Akcent 1" xfId="13560" builtinId="29" hidden="1"/>
    <cellStyle name="Akcent 1" xfId="14481" builtinId="29" hidden="1"/>
    <cellStyle name="Akcent 1" xfId="14520" builtinId="29" hidden="1"/>
    <cellStyle name="Akcent 1" xfId="14559" builtinId="29" hidden="1"/>
    <cellStyle name="Akcent 1" xfId="14598" builtinId="29" hidden="1"/>
    <cellStyle name="Akcent 1" xfId="14638" builtinId="29" hidden="1"/>
    <cellStyle name="Akcent 1" xfId="14677" builtinId="29" hidden="1"/>
    <cellStyle name="Akcent 1" xfId="14718" builtinId="29" hidden="1"/>
    <cellStyle name="Akcent 1" xfId="14757" builtinId="29" hidden="1"/>
    <cellStyle name="Akcent 1" xfId="14796" builtinId="29" hidden="1"/>
    <cellStyle name="Akcent 1" xfId="14835" builtinId="29" hidden="1"/>
    <cellStyle name="Akcent 1" xfId="14875" builtinId="29" hidden="1"/>
    <cellStyle name="Akcent 1" xfId="14915" builtinId="29" hidden="1"/>
    <cellStyle name="Akcent 1" xfId="14954" builtinId="29" hidden="1"/>
    <cellStyle name="Akcent 1" xfId="14994" builtinId="29" hidden="1"/>
    <cellStyle name="Akcent 1" xfId="15033" builtinId="29" hidden="1"/>
    <cellStyle name="Akcent 1" xfId="15073" builtinId="29" hidden="1"/>
    <cellStyle name="Akcent 1" xfId="15112" builtinId="29" hidden="1"/>
    <cellStyle name="Akcent 1" xfId="15151" builtinId="29" hidden="1"/>
    <cellStyle name="Akcent 1" xfId="13590" builtinId="29" hidden="1"/>
    <cellStyle name="Akcent 1" xfId="13627" builtinId="29" hidden="1"/>
    <cellStyle name="Akcent 1" xfId="15197" builtinId="29" hidden="1"/>
    <cellStyle name="Akcent 1" xfId="15236" builtinId="29" hidden="1"/>
    <cellStyle name="Akcent 1" xfId="15275" builtinId="29" hidden="1"/>
    <cellStyle name="Akcent 1" xfId="15314" builtinId="29" hidden="1"/>
    <cellStyle name="Akcent 1" xfId="15354" builtinId="29" hidden="1"/>
    <cellStyle name="Akcent 1" xfId="15393" builtinId="29" hidden="1"/>
    <cellStyle name="Akcent 1" xfId="15434" builtinId="29" hidden="1"/>
    <cellStyle name="Akcent 1" xfId="15473" builtinId="29" hidden="1"/>
    <cellStyle name="Akcent 1" xfId="15512" builtinId="29" hidden="1"/>
    <cellStyle name="Akcent 1" xfId="15551" builtinId="29" hidden="1"/>
    <cellStyle name="Akcent 1" xfId="15591" builtinId="29" hidden="1"/>
    <cellStyle name="Akcent 1" xfId="15631" builtinId="29" hidden="1"/>
    <cellStyle name="Akcent 1" xfId="15670" builtinId="29" hidden="1"/>
    <cellStyle name="Akcent 1" xfId="15710" builtinId="29" hidden="1"/>
    <cellStyle name="Akcent 1" xfId="15749" builtinId="29" hidden="1"/>
    <cellStyle name="Akcent 1" xfId="15789" builtinId="29" hidden="1"/>
    <cellStyle name="Akcent 1" xfId="15828" builtinId="29" hidden="1"/>
    <cellStyle name="Akcent 1" xfId="15867" builtinId="29" hidden="1"/>
    <cellStyle name="Akcent 1" xfId="3226" builtinId="29" hidden="1"/>
    <cellStyle name="Akcent 1" xfId="3275" builtinId="29" hidden="1"/>
    <cellStyle name="Akcent 1" xfId="15921" builtinId="29" hidden="1"/>
    <cellStyle name="Akcent 1" xfId="15960" builtinId="29" hidden="1"/>
    <cellStyle name="Akcent 1" xfId="15999" builtinId="29" hidden="1"/>
    <cellStyle name="Akcent 1" xfId="16038" builtinId="29" hidden="1"/>
    <cellStyle name="Akcent 1" xfId="16078" builtinId="29" hidden="1"/>
    <cellStyle name="Akcent 1" xfId="16117" builtinId="29" hidden="1"/>
    <cellStyle name="Akcent 1" xfId="16158" builtinId="29" hidden="1"/>
    <cellStyle name="Akcent 1" xfId="16197" builtinId="29" hidden="1"/>
    <cellStyle name="Akcent 1" xfId="16236" builtinId="29" hidden="1"/>
    <cellStyle name="Akcent 1" xfId="16275" builtinId="29" hidden="1"/>
    <cellStyle name="Akcent 1" xfId="16315" builtinId="29" hidden="1"/>
    <cellStyle name="Akcent 1" xfId="16355" builtinId="29" hidden="1"/>
    <cellStyle name="Akcent 1" xfId="16394" builtinId="29" hidden="1"/>
    <cellStyle name="Akcent 1" xfId="16434" builtinId="29" hidden="1"/>
    <cellStyle name="Akcent 1" xfId="16473" builtinId="29" hidden="1"/>
    <cellStyle name="Akcent 1" xfId="16513" builtinId="29" hidden="1"/>
    <cellStyle name="Akcent 1" xfId="16552" builtinId="29" hidden="1"/>
    <cellStyle name="Akcent 1" xfId="16591" builtinId="29" hidden="1"/>
    <cellStyle name="Akcent 1" xfId="16630" builtinId="29" hidden="1"/>
    <cellStyle name="Akcent 1" xfId="16789" builtinId="29" hidden="1"/>
    <cellStyle name="Akcent 1" xfId="16830" builtinId="29" hidden="1"/>
    <cellStyle name="Akcent 1" xfId="16869" builtinId="29" hidden="1"/>
    <cellStyle name="Akcent 1" xfId="16908" builtinId="29" hidden="1"/>
    <cellStyle name="Akcent 1" xfId="16947" builtinId="29" hidden="1"/>
    <cellStyle name="Akcent 1" xfId="16987" builtinId="29" hidden="1"/>
    <cellStyle name="Akcent 1" xfId="17026" builtinId="29" hidden="1"/>
    <cellStyle name="Akcent 1" xfId="17067" builtinId="29" hidden="1"/>
    <cellStyle name="Akcent 1" xfId="17106" builtinId="29" hidden="1"/>
    <cellStyle name="Akcent 1" xfId="17145" builtinId="29" hidden="1"/>
    <cellStyle name="Akcent 1" xfId="17184" builtinId="29" hidden="1"/>
    <cellStyle name="Akcent 1" xfId="17224" builtinId="29" hidden="1"/>
    <cellStyle name="Akcent 1" xfId="17264" builtinId="29" hidden="1"/>
    <cellStyle name="Akcent 1" xfId="17303" builtinId="29" hidden="1"/>
    <cellStyle name="Akcent 1" xfId="17343" builtinId="29" hidden="1"/>
    <cellStyle name="Akcent 1" xfId="17383" builtinId="29" hidden="1"/>
    <cellStyle name="Akcent 1" xfId="17423" builtinId="29" hidden="1"/>
    <cellStyle name="Akcent 1" xfId="17462" builtinId="29" hidden="1"/>
    <cellStyle name="Akcent 1" xfId="17501" builtinId="29" hidden="1"/>
    <cellStyle name="Akcent 1" xfId="16759" builtinId="29" hidden="1"/>
    <cellStyle name="Akcent 1" xfId="16654" builtinId="29" hidden="1"/>
    <cellStyle name="Akcent 1" xfId="17575" builtinId="29" hidden="1"/>
    <cellStyle name="Akcent 1" xfId="17614" builtinId="29" hidden="1"/>
    <cellStyle name="Akcent 1" xfId="17653" builtinId="29" hidden="1"/>
    <cellStyle name="Akcent 1" xfId="17692" builtinId="29" hidden="1"/>
    <cellStyle name="Akcent 1" xfId="17732" builtinId="29" hidden="1"/>
    <cellStyle name="Akcent 1" xfId="17771" builtinId="29" hidden="1"/>
    <cellStyle name="Akcent 1" xfId="17812" builtinId="29" hidden="1"/>
    <cellStyle name="Akcent 1" xfId="17851" builtinId="29" hidden="1"/>
    <cellStyle name="Akcent 1" xfId="17890" builtinId="29" hidden="1"/>
    <cellStyle name="Akcent 1" xfId="17929" builtinId="29" hidden="1"/>
    <cellStyle name="Akcent 1" xfId="17969" builtinId="29" hidden="1"/>
    <cellStyle name="Akcent 1" xfId="18009" builtinId="29" hidden="1"/>
    <cellStyle name="Akcent 1" xfId="18048" builtinId="29" hidden="1"/>
    <cellStyle name="Akcent 1" xfId="18088" builtinId="29" hidden="1"/>
    <cellStyle name="Akcent 1" xfId="18127" builtinId="29" hidden="1"/>
    <cellStyle name="Akcent 1" xfId="18167" builtinId="29" hidden="1"/>
    <cellStyle name="Akcent 1" xfId="18206" builtinId="29" hidden="1"/>
    <cellStyle name="Akcent 1" xfId="18245" builtinId="29" hidden="1"/>
    <cellStyle name="Akcent 1" xfId="16684" builtinId="29" hidden="1"/>
    <cellStyle name="Akcent 1" xfId="16721" builtinId="29" hidden="1"/>
    <cellStyle name="Akcent 1" xfId="18291" builtinId="29" hidden="1"/>
    <cellStyle name="Akcent 1" xfId="18330" builtinId="29" hidden="1"/>
    <cellStyle name="Akcent 1" xfId="18369" builtinId="29" hidden="1"/>
    <cellStyle name="Akcent 1" xfId="18408" builtinId="29" hidden="1"/>
    <cellStyle name="Akcent 1" xfId="18448" builtinId="29" hidden="1"/>
    <cellStyle name="Akcent 1" xfId="18487" builtinId="29" hidden="1"/>
    <cellStyle name="Akcent 1" xfId="18528" builtinId="29" hidden="1"/>
    <cellStyle name="Akcent 1" xfId="18567" builtinId="29" hidden="1"/>
    <cellStyle name="Akcent 1" xfId="18606" builtinId="29" hidden="1"/>
    <cellStyle name="Akcent 1" xfId="18645" builtinId="29" hidden="1"/>
    <cellStyle name="Akcent 1" xfId="18685" builtinId="29" hidden="1"/>
    <cellStyle name="Akcent 1" xfId="18725" builtinId="29" hidden="1"/>
    <cellStyle name="Akcent 1" xfId="18764" builtinId="29" hidden="1"/>
    <cellStyle name="Akcent 1" xfId="18804" builtinId="29" hidden="1"/>
    <cellStyle name="Akcent 1" xfId="18843" builtinId="29" hidden="1"/>
    <cellStyle name="Akcent 1" xfId="18883" builtinId="29" hidden="1"/>
    <cellStyle name="Akcent 1" xfId="18922" builtinId="29" hidden="1"/>
    <cellStyle name="Akcent 1" xfId="18961" builtinId="29" hidden="1"/>
    <cellStyle name="Akcent 1" xfId="3260" builtinId="29" hidden="1"/>
    <cellStyle name="Akcent 1" xfId="19083" builtinId="29" hidden="1"/>
    <cellStyle name="Akcent 1" xfId="19124" builtinId="29" hidden="1"/>
    <cellStyle name="Akcent 1" xfId="19163" builtinId="29" hidden="1"/>
    <cellStyle name="Akcent 1" xfId="19202" builtinId="29" hidden="1"/>
    <cellStyle name="Akcent 1" xfId="19241" builtinId="29" hidden="1"/>
    <cellStyle name="Akcent 1" xfId="19281" builtinId="29" hidden="1"/>
    <cellStyle name="Akcent 1" xfId="19320" builtinId="29" hidden="1"/>
    <cellStyle name="Akcent 1" xfId="19361" builtinId="29" hidden="1"/>
    <cellStyle name="Akcent 1" xfId="19400" builtinId="29" hidden="1"/>
    <cellStyle name="Akcent 1" xfId="19439" builtinId="29" hidden="1"/>
    <cellStyle name="Akcent 1" xfId="19478" builtinId="29" hidden="1"/>
    <cellStyle name="Akcent 1" xfId="19518" builtinId="29" hidden="1"/>
    <cellStyle name="Akcent 1" xfId="19558" builtinId="29" hidden="1"/>
    <cellStyle name="Akcent 1" xfId="19597" builtinId="29" hidden="1"/>
    <cellStyle name="Akcent 1" xfId="19637" builtinId="29" hidden="1"/>
    <cellStyle name="Akcent 1" xfId="19676" builtinId="29" hidden="1"/>
    <cellStyle name="Akcent 1" xfId="19716" builtinId="29" hidden="1"/>
    <cellStyle name="Akcent 1" xfId="19755" builtinId="29" hidden="1"/>
    <cellStyle name="Akcent 1" xfId="19794" builtinId="29" hidden="1"/>
    <cellStyle name="Akcent 1" xfId="19845" builtinId="29" hidden="1"/>
    <cellStyle name="Akcent 1" xfId="20004" builtinId="29" hidden="1"/>
    <cellStyle name="Akcent 1" xfId="20045" builtinId="29" hidden="1"/>
    <cellStyle name="Akcent 1" xfId="20084" builtinId="29" hidden="1"/>
    <cellStyle name="Akcent 1" xfId="20123" builtinId="29" hidden="1"/>
    <cellStyle name="Akcent 1" xfId="20162" builtinId="29" hidden="1"/>
    <cellStyle name="Akcent 1" xfId="20202" builtinId="29" hidden="1"/>
    <cellStyle name="Akcent 1" xfId="20241" builtinId="29" hidden="1"/>
    <cellStyle name="Akcent 1" xfId="20282" builtinId="29" hidden="1"/>
    <cellStyle name="Akcent 1" xfId="20321" builtinId="29" hidden="1"/>
    <cellStyle name="Akcent 1" xfId="20360" builtinId="29" hidden="1"/>
    <cellStyle name="Akcent 1" xfId="20399" builtinId="29" hidden="1"/>
    <cellStyle name="Akcent 1" xfId="20439" builtinId="29" hidden="1"/>
    <cellStyle name="Akcent 1" xfId="20479" builtinId="29" hidden="1"/>
    <cellStyle name="Akcent 1" xfId="20518" builtinId="29" hidden="1"/>
    <cellStyle name="Akcent 1" xfId="20558" builtinId="29" hidden="1"/>
    <cellStyle name="Akcent 1" xfId="20598" builtinId="29" hidden="1"/>
    <cellStyle name="Akcent 1" xfId="20638" builtinId="29" hidden="1"/>
    <cellStyle name="Akcent 1" xfId="20677" builtinId="29" hidden="1"/>
    <cellStyle name="Akcent 1" xfId="20716" builtinId="29" hidden="1"/>
    <cellStyle name="Akcent 1" xfId="19974" builtinId="29" hidden="1"/>
    <cellStyle name="Akcent 1" xfId="19869" builtinId="29" hidden="1"/>
    <cellStyle name="Akcent 1" xfId="20790" builtinId="29" hidden="1"/>
    <cellStyle name="Akcent 1" xfId="20829" builtinId="29" hidden="1"/>
    <cellStyle name="Akcent 1" xfId="20868" builtinId="29" hidden="1"/>
    <cellStyle name="Akcent 1" xfId="20907" builtinId="29" hidden="1"/>
    <cellStyle name="Akcent 1" xfId="20947" builtinId="29" hidden="1"/>
    <cellStyle name="Akcent 1" xfId="20986" builtinId="29" hidden="1"/>
    <cellStyle name="Akcent 1" xfId="21027" builtinId="29" hidden="1"/>
    <cellStyle name="Akcent 1" xfId="21066" builtinId="29" hidden="1"/>
    <cellStyle name="Akcent 1" xfId="21105" builtinId="29" hidden="1"/>
    <cellStyle name="Akcent 1" xfId="21144" builtinId="29" hidden="1"/>
    <cellStyle name="Akcent 1" xfId="21184" builtinId="29" hidden="1"/>
    <cellStyle name="Akcent 1" xfId="21224" builtinId="29" hidden="1"/>
    <cellStyle name="Akcent 1" xfId="21263" builtinId="29" hidden="1"/>
    <cellStyle name="Akcent 1" xfId="21303" builtinId="29" hidden="1"/>
    <cellStyle name="Akcent 1" xfId="21342" builtinId="29" hidden="1"/>
    <cellStyle name="Akcent 1" xfId="21382" builtinId="29" hidden="1"/>
    <cellStyle name="Akcent 1" xfId="21421" builtinId="29" hidden="1"/>
    <cellStyle name="Akcent 1" xfId="21460" builtinId="29" hidden="1"/>
    <cellStyle name="Akcent 1" xfId="19899" builtinId="29" hidden="1"/>
    <cellStyle name="Akcent 1" xfId="19936" builtinId="29" hidden="1"/>
    <cellStyle name="Akcent 1" xfId="21506" builtinId="29" hidden="1"/>
    <cellStyle name="Akcent 1" xfId="21545" builtinId="29" hidden="1"/>
    <cellStyle name="Akcent 1" xfId="21584" builtinId="29" hidden="1"/>
    <cellStyle name="Akcent 1" xfId="21623" builtinId="29" hidden="1"/>
    <cellStyle name="Akcent 1" xfId="21663" builtinId="29" hidden="1"/>
    <cellStyle name="Akcent 1" xfId="21702" builtinId="29" hidden="1"/>
    <cellStyle name="Akcent 1" xfId="21743" builtinId="29" hidden="1"/>
    <cellStyle name="Akcent 1" xfId="21782" builtinId="29" hidden="1"/>
    <cellStyle name="Akcent 1" xfId="21821" builtinId="29" hidden="1"/>
    <cellStyle name="Akcent 1" xfId="21860" builtinId="29" hidden="1"/>
    <cellStyle name="Akcent 1" xfId="21900" builtinId="29" hidden="1"/>
    <cellStyle name="Akcent 1" xfId="21940" builtinId="29" hidden="1"/>
    <cellStyle name="Akcent 1" xfId="21979" builtinId="29" hidden="1"/>
    <cellStyle name="Akcent 1" xfId="22019" builtinId="29" hidden="1"/>
    <cellStyle name="Akcent 1" xfId="22058" builtinId="29" hidden="1"/>
    <cellStyle name="Akcent 1" xfId="22098" builtinId="29" hidden="1"/>
    <cellStyle name="Akcent 1" xfId="22137" builtinId="29" hidden="1"/>
    <cellStyle name="Akcent 1" xfId="22176" builtinId="29" hidden="1"/>
    <cellStyle name="Akcent 1" xfId="22215" builtinId="29" hidden="1"/>
    <cellStyle name="Akcent 1" xfId="22255" builtinId="29" hidden="1"/>
    <cellStyle name="Akcent 1" xfId="22296" builtinId="29" hidden="1"/>
    <cellStyle name="Akcent 1" xfId="22335" builtinId="29" hidden="1"/>
    <cellStyle name="Akcent 1" xfId="22374" builtinId="29" hidden="1"/>
    <cellStyle name="Akcent 1" xfId="22413" builtinId="29" hidden="1"/>
    <cellStyle name="Akcent 1" xfId="22453" builtinId="29" hidden="1"/>
    <cellStyle name="Akcent 1" xfId="22492" builtinId="29" hidden="1"/>
    <cellStyle name="Akcent 1" xfId="22533" builtinId="29" hidden="1"/>
    <cellStyle name="Akcent 1" xfId="22572" builtinId="29" hidden="1"/>
    <cellStyle name="Akcent 1" xfId="22611" builtinId="29" hidden="1"/>
    <cellStyle name="Akcent 1" xfId="22650" builtinId="29" hidden="1"/>
    <cellStyle name="Akcent 1" xfId="22690" builtinId="29" hidden="1"/>
    <cellStyle name="Akcent 1" xfId="22730" builtinId="29" hidden="1"/>
    <cellStyle name="Akcent 1" xfId="22769" builtinId="29" hidden="1"/>
    <cellStyle name="Akcent 1" xfId="22809" builtinId="29" hidden="1"/>
    <cellStyle name="Akcent 1" xfId="22848" builtinId="29" hidden="1"/>
    <cellStyle name="Akcent 1" xfId="22888" builtinId="29" hidden="1"/>
    <cellStyle name="Akcent 1" xfId="22927" builtinId="29" hidden="1"/>
    <cellStyle name="Akcent 1" xfId="22966" builtinId="29" hidden="1"/>
    <cellStyle name="Akcent 1" xfId="23005" builtinId="29" hidden="1"/>
    <cellStyle name="Akcent 1" xfId="23164" builtinId="29" hidden="1"/>
    <cellStyle name="Akcent 1" xfId="23205" builtinId="29" hidden="1"/>
    <cellStyle name="Akcent 1" xfId="23244" builtinId="29" hidden="1"/>
    <cellStyle name="Akcent 1" xfId="23283" builtinId="29" hidden="1"/>
    <cellStyle name="Akcent 1" xfId="23322" builtinId="29" hidden="1"/>
    <cellStyle name="Akcent 1" xfId="23362" builtinId="29" hidden="1"/>
    <cellStyle name="Akcent 1" xfId="23401" builtinId="29" hidden="1"/>
    <cellStyle name="Akcent 1" xfId="23442" builtinId="29" hidden="1"/>
    <cellStyle name="Akcent 1" xfId="23481" builtinId="29" hidden="1"/>
    <cellStyle name="Akcent 1" xfId="23520" builtinId="29" hidden="1"/>
    <cellStyle name="Akcent 1" xfId="23559" builtinId="29" hidden="1"/>
    <cellStyle name="Akcent 1" xfId="23599" builtinId="29" hidden="1"/>
    <cellStyle name="Akcent 1" xfId="23639" builtinId="29" hidden="1"/>
    <cellStyle name="Akcent 1" xfId="23678" builtinId="29" hidden="1"/>
    <cellStyle name="Akcent 1" xfId="23718" builtinId="29" hidden="1"/>
    <cellStyle name="Akcent 1" xfId="23758" builtinId="29" hidden="1"/>
    <cellStyle name="Akcent 1" xfId="23798" builtinId="29" hidden="1"/>
    <cellStyle name="Akcent 1" xfId="23837" builtinId="29" hidden="1"/>
    <cellStyle name="Akcent 1" xfId="23876" builtinId="29" hidden="1"/>
    <cellStyle name="Akcent 1" xfId="23134" builtinId="29" hidden="1"/>
    <cellStyle name="Akcent 1" xfId="23029" builtinId="29" hidden="1"/>
    <cellStyle name="Akcent 1" xfId="23950" builtinId="29" hidden="1"/>
    <cellStyle name="Akcent 1" xfId="23989" builtinId="29" hidden="1"/>
    <cellStyle name="Akcent 1" xfId="24028" builtinId="29" hidden="1"/>
    <cellStyle name="Akcent 1" xfId="24067" builtinId="29" hidden="1"/>
    <cellStyle name="Akcent 1" xfId="24107" builtinId="29" hidden="1"/>
    <cellStyle name="Akcent 1" xfId="24146" builtinId="29" hidden="1"/>
    <cellStyle name="Akcent 1" xfId="24187" builtinId="29" hidden="1"/>
    <cellStyle name="Akcent 1" xfId="24226" builtinId="29" hidden="1"/>
    <cellStyle name="Akcent 1" xfId="24265" builtinId="29" hidden="1"/>
    <cellStyle name="Akcent 1" xfId="24304" builtinId="29" hidden="1"/>
    <cellStyle name="Akcent 1" xfId="24344" builtinId="29" hidden="1"/>
    <cellStyle name="Akcent 1" xfId="24384" builtinId="29" hidden="1"/>
    <cellStyle name="Akcent 1" xfId="24423" builtinId="29" hidden="1"/>
    <cellStyle name="Akcent 1" xfId="24463" builtinId="29" hidden="1"/>
    <cellStyle name="Akcent 1" xfId="24502" builtinId="29" hidden="1"/>
    <cellStyle name="Akcent 1" xfId="24542" builtinId="29" hidden="1"/>
    <cellStyle name="Akcent 1" xfId="24581" builtinId="29" hidden="1"/>
    <cellStyle name="Akcent 1" xfId="24620" builtinId="29" hidden="1"/>
    <cellStyle name="Akcent 1" xfId="23059" builtinId="29" hidden="1"/>
    <cellStyle name="Akcent 1" xfId="23096" builtinId="29" hidden="1"/>
    <cellStyle name="Akcent 1" xfId="24666" builtinId="29" hidden="1"/>
    <cellStyle name="Akcent 1" xfId="24705" builtinId="29" hidden="1"/>
    <cellStyle name="Akcent 1" xfId="24744" builtinId="29" hidden="1"/>
    <cellStyle name="Akcent 1" xfId="24783" builtinId="29" hidden="1"/>
    <cellStyle name="Akcent 1" xfId="24823" builtinId="29" hidden="1"/>
    <cellStyle name="Akcent 1" xfId="24862" builtinId="29" hidden="1"/>
    <cellStyle name="Akcent 1" xfId="24903" builtinId="29" hidden="1"/>
    <cellStyle name="Akcent 1" xfId="24942" builtinId="29" hidden="1"/>
    <cellStyle name="Akcent 1" xfId="24981" builtinId="29" hidden="1"/>
    <cellStyle name="Akcent 1" xfId="25020" builtinId="29" hidden="1"/>
    <cellStyle name="Akcent 1" xfId="25060" builtinId="29" hidden="1"/>
    <cellStyle name="Akcent 1" xfId="25100" builtinId="29" hidden="1"/>
    <cellStyle name="Akcent 1" xfId="25139" builtinId="29" hidden="1"/>
    <cellStyle name="Akcent 1" xfId="25179" builtinId="29" hidden="1"/>
    <cellStyle name="Akcent 1" xfId="25218" builtinId="29" hidden="1"/>
    <cellStyle name="Akcent 1" xfId="25258" builtinId="29" hidden="1"/>
    <cellStyle name="Akcent 1" xfId="25297" builtinId="29" hidden="1"/>
    <cellStyle name="Akcent 1" xfId="25336" builtinId="29" hidden="1"/>
    <cellStyle name="Akcent 1" xfId="19053" builtinId="29" hidden="1"/>
    <cellStyle name="Akcent 1" xfId="19023" builtinId="29" hidden="1"/>
    <cellStyle name="Akcent 1" xfId="25363" builtinId="29" hidden="1"/>
    <cellStyle name="Akcent 1" xfId="25402" builtinId="29" hidden="1"/>
    <cellStyle name="Akcent 1" xfId="25441" builtinId="29" hidden="1"/>
    <cellStyle name="Akcent 1" xfId="25480" builtinId="29" hidden="1"/>
    <cellStyle name="Akcent 1" xfId="25520" builtinId="29" hidden="1"/>
    <cellStyle name="Akcent 1" xfId="25559" builtinId="29" hidden="1"/>
    <cellStyle name="Akcent 1" xfId="25600" builtinId="29" hidden="1"/>
    <cellStyle name="Akcent 1" xfId="25639" builtinId="29" hidden="1"/>
    <cellStyle name="Akcent 1" xfId="25678" builtinId="29" hidden="1"/>
    <cellStyle name="Akcent 1" xfId="25717" builtinId="29" hidden="1"/>
    <cellStyle name="Akcent 1" xfId="25757" builtinId="29" hidden="1"/>
    <cellStyle name="Akcent 1" xfId="25797" builtinId="29" hidden="1"/>
    <cellStyle name="Akcent 1" xfId="25836" builtinId="29" hidden="1"/>
    <cellStyle name="Akcent 1" xfId="25876" builtinId="29" hidden="1"/>
    <cellStyle name="Akcent 1" xfId="25915" builtinId="29" hidden="1"/>
    <cellStyle name="Akcent 1" xfId="25955" builtinId="29" hidden="1"/>
    <cellStyle name="Akcent 1" xfId="25994" builtinId="29" hidden="1"/>
    <cellStyle name="Akcent 1" xfId="26033" builtinId="29" hidden="1"/>
    <cellStyle name="Akcent 1" xfId="26072" builtinId="29" hidden="1"/>
    <cellStyle name="Akcent 1" xfId="26231" builtinId="29" hidden="1"/>
    <cellStyle name="Akcent 1" xfId="26272" builtinId="29" hidden="1"/>
    <cellStyle name="Akcent 1" xfId="26311" builtinId="29" hidden="1"/>
    <cellStyle name="Akcent 1" xfId="26350" builtinId="29" hidden="1"/>
    <cellStyle name="Akcent 1" xfId="26389" builtinId="29" hidden="1"/>
    <cellStyle name="Akcent 1" xfId="26429" builtinId="29" hidden="1"/>
    <cellStyle name="Akcent 1" xfId="26468" builtinId="29" hidden="1"/>
    <cellStyle name="Akcent 1" xfId="26509" builtinId="29" hidden="1"/>
    <cellStyle name="Akcent 1" xfId="26548" builtinId="29" hidden="1"/>
    <cellStyle name="Akcent 1" xfId="26587" builtinId="29" hidden="1"/>
    <cellStyle name="Akcent 1" xfId="26626" builtinId="29" hidden="1"/>
    <cellStyle name="Akcent 1" xfId="26666" builtinId="29" hidden="1"/>
    <cellStyle name="Akcent 1" xfId="26706" builtinId="29" hidden="1"/>
    <cellStyle name="Akcent 1" xfId="26745" builtinId="29" hidden="1"/>
    <cellStyle name="Akcent 1" xfId="26785" builtinId="29" hidden="1"/>
    <cellStyle name="Akcent 1" xfId="26825" builtinId="29" hidden="1"/>
    <cellStyle name="Akcent 1" xfId="26865" builtinId="29" hidden="1"/>
    <cellStyle name="Akcent 1" xfId="26904" builtinId="29" hidden="1"/>
    <cellStyle name="Akcent 1" xfId="26943" builtinId="29" hidden="1"/>
    <cellStyle name="Akcent 1" xfId="26201" builtinId="29" hidden="1"/>
    <cellStyle name="Akcent 1" xfId="26096" builtinId="29" hidden="1"/>
    <cellStyle name="Akcent 1" xfId="27017" builtinId="29" hidden="1"/>
    <cellStyle name="Akcent 1" xfId="27056" builtinId="29" hidden="1"/>
    <cellStyle name="Akcent 1" xfId="27095" builtinId="29" hidden="1"/>
    <cellStyle name="Akcent 1" xfId="27134" builtinId="29" hidden="1"/>
    <cellStyle name="Akcent 1" xfId="27174" builtinId="29" hidden="1"/>
    <cellStyle name="Akcent 1" xfId="27213" builtinId="29" hidden="1"/>
    <cellStyle name="Akcent 1" xfId="27254" builtinId="29" hidden="1"/>
    <cellStyle name="Akcent 1" xfId="27293" builtinId="29" hidden="1"/>
    <cellStyle name="Akcent 1" xfId="27332" builtinId="29" hidden="1"/>
    <cellStyle name="Akcent 1" xfId="27371" builtinId="29" hidden="1"/>
    <cellStyle name="Akcent 1" xfId="27411" builtinId="29" hidden="1"/>
    <cellStyle name="Akcent 1" xfId="27451" builtinId="29" hidden="1"/>
    <cellStyle name="Akcent 1" xfId="27490" builtinId="29" hidden="1"/>
    <cellStyle name="Akcent 1" xfId="27530" builtinId="29" hidden="1"/>
    <cellStyle name="Akcent 1" xfId="27569" builtinId="29" hidden="1"/>
    <cellStyle name="Akcent 1" xfId="27609" builtinId="29" hidden="1"/>
    <cellStyle name="Akcent 1" xfId="27648" builtinId="29" hidden="1"/>
    <cellStyle name="Akcent 1" xfId="27687" builtinId="29" hidden="1"/>
    <cellStyle name="Akcent 1" xfId="26126" builtinId="29" hidden="1"/>
    <cellStyle name="Akcent 1" xfId="26163" builtinId="29" hidden="1"/>
    <cellStyle name="Akcent 1" xfId="27733" builtinId="29" hidden="1"/>
    <cellStyle name="Akcent 1" xfId="27772" builtinId="29" hidden="1"/>
    <cellStyle name="Akcent 1" xfId="27811" builtinId="29" hidden="1"/>
    <cellStyle name="Akcent 1" xfId="27850" builtinId="29" hidden="1"/>
    <cellStyle name="Akcent 1" xfId="27890" builtinId="29" hidden="1"/>
    <cellStyle name="Akcent 1" xfId="27929" builtinId="29" hidden="1"/>
    <cellStyle name="Akcent 1" xfId="27970" builtinId="29" hidden="1"/>
    <cellStyle name="Akcent 1" xfId="28009" builtinId="29" hidden="1"/>
    <cellStyle name="Akcent 1" xfId="28048" builtinId="29" hidden="1"/>
    <cellStyle name="Akcent 1" xfId="28087" builtinId="29" hidden="1"/>
    <cellStyle name="Akcent 1" xfId="28127" builtinId="29" hidden="1"/>
    <cellStyle name="Akcent 1" xfId="28167" builtinId="29" hidden="1"/>
    <cellStyle name="Akcent 1" xfId="28206" builtinId="29" hidden="1"/>
    <cellStyle name="Akcent 1" xfId="28246" builtinId="29" hidden="1"/>
    <cellStyle name="Akcent 1" xfId="28285" builtinId="29" hidden="1"/>
    <cellStyle name="Akcent 1" xfId="28325" builtinId="29" hidden="1"/>
    <cellStyle name="Akcent 1" xfId="28364" builtinId="29" hidden="1"/>
    <cellStyle name="Akcent 1" xfId="28403" builtinId="29" hidden="1"/>
    <cellStyle name="Akcent 1" xfId="28442" builtinId="29" hidden="1"/>
    <cellStyle name="Akcent 1" xfId="28566" builtinId="29" hidden="1"/>
    <cellStyle name="Akcent 1" xfId="28609" builtinId="29" hidden="1"/>
    <cellStyle name="Akcent 1" xfId="28648" builtinId="29" hidden="1"/>
    <cellStyle name="Akcent 1" xfId="28687" builtinId="29" hidden="1"/>
    <cellStyle name="Akcent 1" xfId="28726" builtinId="29" hidden="1"/>
    <cellStyle name="Akcent 1" xfId="28766" builtinId="29" hidden="1"/>
    <cellStyle name="Akcent 1" xfId="28805" builtinId="29" hidden="1"/>
    <cellStyle name="Akcent 1" xfId="28846" builtinId="29" hidden="1"/>
    <cellStyle name="Akcent 1" xfId="28885" builtinId="29" hidden="1"/>
    <cellStyle name="Akcent 1" xfId="28924" builtinId="29" hidden="1"/>
    <cellStyle name="Akcent 1" xfId="28963" builtinId="29" hidden="1"/>
    <cellStyle name="Akcent 1" xfId="29005" builtinId="29" hidden="1"/>
    <cellStyle name="Akcent 1" xfId="29045" builtinId="29" hidden="1"/>
    <cellStyle name="Akcent 1" xfId="29084" builtinId="29" hidden="1"/>
    <cellStyle name="Akcent 1" xfId="29124" builtinId="29" hidden="1"/>
    <cellStyle name="Akcent 1" xfId="29164" builtinId="29" hidden="1"/>
    <cellStyle name="Akcent 1" xfId="29204" builtinId="29" hidden="1"/>
    <cellStyle name="Akcent 1" xfId="29243" builtinId="29" hidden="1"/>
    <cellStyle name="Akcent 1" xfId="29282" builtinId="29" hidden="1"/>
    <cellStyle name="Akcent 1" xfId="29332" builtinId="29" hidden="1"/>
    <cellStyle name="Akcent 1" xfId="29491" builtinId="29" hidden="1"/>
    <cellStyle name="Akcent 1" xfId="29534" builtinId="29" hidden="1"/>
    <cellStyle name="Akcent 1" xfId="29573" builtinId="29" hidden="1"/>
    <cellStyle name="Akcent 1" xfId="29612" builtinId="29" hidden="1"/>
    <cellStyle name="Akcent 1" xfId="29651" builtinId="29" hidden="1"/>
    <cellStyle name="Akcent 1" xfId="29691" builtinId="29" hidden="1"/>
    <cellStyle name="Akcent 1" xfId="29730" builtinId="29" hidden="1"/>
    <cellStyle name="Akcent 1" xfId="29771" builtinId="29" hidden="1"/>
    <cellStyle name="Akcent 1" xfId="29810" builtinId="29" hidden="1"/>
    <cellStyle name="Akcent 1" xfId="29849" builtinId="29" hidden="1"/>
    <cellStyle name="Akcent 1" xfId="29888" builtinId="29" hidden="1"/>
    <cellStyle name="Akcent 1" xfId="29930" builtinId="29" hidden="1"/>
    <cellStyle name="Akcent 1" xfId="29970" builtinId="29" hidden="1"/>
    <cellStyle name="Akcent 1" xfId="30009" builtinId="29" hidden="1"/>
    <cellStyle name="Akcent 1" xfId="30049" builtinId="29" hidden="1"/>
    <cellStyle name="Akcent 1" xfId="30089" builtinId="29" hidden="1"/>
    <cellStyle name="Akcent 1" xfId="30129" builtinId="29" hidden="1"/>
    <cellStyle name="Akcent 1" xfId="30168" builtinId="29" hidden="1"/>
    <cellStyle name="Akcent 1" xfId="30207" builtinId="29" hidden="1"/>
    <cellStyle name="Akcent 1" xfId="29461" builtinId="29" hidden="1"/>
    <cellStyle name="Akcent 1" xfId="29356" builtinId="29" hidden="1"/>
    <cellStyle name="Akcent 1" xfId="30281" builtinId="29" hidden="1"/>
    <cellStyle name="Akcent 1" xfId="30320" builtinId="29" hidden="1"/>
    <cellStyle name="Akcent 1" xfId="30359" builtinId="29" hidden="1"/>
    <cellStyle name="Akcent 1" xfId="30398" builtinId="29" hidden="1"/>
    <cellStyle name="Akcent 1" xfId="30438" builtinId="29" hidden="1"/>
    <cellStyle name="Akcent 1" xfId="30477" builtinId="29" hidden="1"/>
    <cellStyle name="Akcent 1" xfId="30518" builtinId="29" hidden="1"/>
    <cellStyle name="Akcent 1" xfId="30557" builtinId="29" hidden="1"/>
    <cellStyle name="Akcent 1" xfId="30596" builtinId="29" hidden="1"/>
    <cellStyle name="Akcent 1" xfId="30635" builtinId="29" hidden="1"/>
    <cellStyle name="Akcent 1" xfId="30675" builtinId="29" hidden="1"/>
    <cellStyle name="Akcent 1" xfId="30715" builtinId="29" hidden="1"/>
    <cellStyle name="Akcent 1" xfId="30754" builtinId="29" hidden="1"/>
    <cellStyle name="Akcent 1" xfId="30794" builtinId="29" hidden="1"/>
    <cellStyle name="Akcent 1" xfId="30833" builtinId="29" hidden="1"/>
    <cellStyle name="Akcent 1" xfId="30873" builtinId="29" hidden="1"/>
    <cellStyle name="Akcent 1" xfId="30912" builtinId="29" hidden="1"/>
    <cellStyle name="Akcent 1" xfId="30951" builtinId="29" hidden="1"/>
    <cellStyle name="Akcent 1" xfId="29386" builtinId="29" hidden="1"/>
    <cellStyle name="Akcent 1" xfId="29423" builtinId="29" hidden="1"/>
    <cellStyle name="Akcent 1" xfId="30997" builtinId="29" hidden="1"/>
    <cellStyle name="Akcent 1" xfId="31036" builtinId="29" hidden="1"/>
    <cellStyle name="Akcent 1" xfId="31075" builtinId="29" hidden="1"/>
    <cellStyle name="Akcent 1" xfId="31114" builtinId="29" hidden="1"/>
    <cellStyle name="Akcent 1" xfId="31154" builtinId="29" hidden="1"/>
    <cellStyle name="Akcent 1" xfId="31193" builtinId="29" hidden="1"/>
    <cellStyle name="Akcent 1" xfId="31234" builtinId="29" hidden="1"/>
    <cellStyle name="Akcent 1" xfId="31273" builtinId="29" hidden="1"/>
    <cellStyle name="Akcent 1" xfId="31312" builtinId="29" hidden="1"/>
    <cellStyle name="Akcent 1" xfId="31351" builtinId="29" hidden="1"/>
    <cellStyle name="Akcent 1" xfId="31391" builtinId="29" hidden="1"/>
    <cellStyle name="Akcent 1" xfId="31431" builtinId="29" hidden="1"/>
    <cellStyle name="Akcent 1" xfId="31470" builtinId="29" hidden="1"/>
    <cellStyle name="Akcent 1" xfId="31510" builtinId="29" hidden="1"/>
    <cellStyle name="Akcent 1" xfId="31549" builtinId="29" hidden="1"/>
    <cellStyle name="Akcent 1" xfId="31589" builtinId="29" hidden="1"/>
    <cellStyle name="Akcent 1" xfId="31628" builtinId="29" hidden="1"/>
    <cellStyle name="Akcent 1" xfId="31667" builtinId="29" hidden="1"/>
    <cellStyle name="Akcent 1" xfId="28536" builtinId="29" hidden="1"/>
    <cellStyle name="Akcent 1" xfId="28476" builtinId="29" hidden="1"/>
    <cellStyle name="Akcent 1" xfId="31721" builtinId="29" hidden="1"/>
    <cellStyle name="Akcent 1" xfId="31760" builtinId="29" hidden="1"/>
    <cellStyle name="Akcent 1" xfId="31799" builtinId="29" hidden="1"/>
    <cellStyle name="Akcent 1" xfId="31838" builtinId="29" hidden="1"/>
    <cellStyle name="Akcent 1" xfId="31878" builtinId="29" hidden="1"/>
    <cellStyle name="Akcent 1" xfId="31917" builtinId="29" hidden="1"/>
    <cellStyle name="Akcent 1" xfId="31958" builtinId="29" hidden="1"/>
    <cellStyle name="Akcent 1" xfId="31997" builtinId="29" hidden="1"/>
    <cellStyle name="Akcent 1" xfId="32036" builtinId="29" hidden="1"/>
    <cellStyle name="Akcent 1" xfId="32075" builtinId="29" hidden="1"/>
    <cellStyle name="Akcent 1" xfId="32115" builtinId="29" hidden="1"/>
    <cellStyle name="Akcent 1" xfId="32155" builtinId="29" hidden="1"/>
    <cellStyle name="Akcent 1" xfId="32194" builtinId="29" hidden="1"/>
    <cellStyle name="Akcent 1" xfId="32234" builtinId="29" hidden="1"/>
    <cellStyle name="Akcent 1" xfId="32273" builtinId="29" hidden="1"/>
    <cellStyle name="Akcent 1" xfId="32313" builtinId="29" hidden="1"/>
    <cellStyle name="Akcent 1" xfId="32352" builtinId="29" hidden="1"/>
    <cellStyle name="Akcent 1" xfId="32391" builtinId="29" hidden="1"/>
    <cellStyle name="Akcent 1" xfId="32430" builtinId="29" hidden="1"/>
    <cellStyle name="Akcent 1" xfId="32589" builtinId="29" hidden="1"/>
    <cellStyle name="Akcent 1" xfId="32630" builtinId="29" hidden="1"/>
    <cellStyle name="Akcent 1" xfId="32669" builtinId="29" hidden="1"/>
    <cellStyle name="Akcent 1" xfId="32708" builtinId="29" hidden="1"/>
    <cellStyle name="Akcent 1" xfId="32747" builtinId="29" hidden="1"/>
    <cellStyle name="Akcent 1" xfId="32787" builtinId="29" hidden="1"/>
    <cellStyle name="Akcent 1" xfId="32826" builtinId="29" hidden="1"/>
    <cellStyle name="Akcent 1" xfId="32867" builtinId="29" hidden="1"/>
    <cellStyle name="Akcent 1" xfId="32906" builtinId="29" hidden="1"/>
    <cellStyle name="Akcent 1" xfId="32945" builtinId="29" hidden="1"/>
    <cellStyle name="Akcent 1" xfId="32984" builtinId="29" hidden="1"/>
    <cellStyle name="Akcent 1" xfId="33024" builtinId="29" hidden="1"/>
    <cellStyle name="Akcent 1" xfId="33064" builtinId="29" hidden="1"/>
    <cellStyle name="Akcent 1" xfId="33103" builtinId="29" hidden="1"/>
    <cellStyle name="Akcent 1" xfId="33143" builtinId="29" hidden="1"/>
    <cellStyle name="Akcent 1" xfId="33183" builtinId="29" hidden="1"/>
    <cellStyle name="Akcent 1" xfId="33223" builtinId="29" hidden="1"/>
    <cellStyle name="Akcent 1" xfId="33262" builtinId="29" hidden="1"/>
    <cellStyle name="Akcent 1" xfId="33301" builtinId="29" hidden="1"/>
    <cellStyle name="Akcent 1" xfId="32559" builtinId="29" hidden="1"/>
    <cellStyle name="Akcent 1" xfId="32454" builtinId="29" hidden="1"/>
    <cellStyle name="Akcent 1" xfId="33375" builtinId="29" hidden="1"/>
    <cellStyle name="Akcent 1" xfId="33414" builtinId="29" hidden="1"/>
    <cellStyle name="Akcent 1" xfId="33453" builtinId="29" hidden="1"/>
    <cellStyle name="Akcent 1" xfId="33492" builtinId="29" hidden="1"/>
    <cellStyle name="Akcent 1" xfId="33532" builtinId="29" hidden="1"/>
    <cellStyle name="Akcent 1" xfId="33571" builtinId="29" hidden="1"/>
    <cellStyle name="Akcent 1" xfId="33612" builtinId="29" hidden="1"/>
    <cellStyle name="Akcent 1" xfId="33651" builtinId="29" hidden="1"/>
    <cellStyle name="Akcent 1" xfId="33690" builtinId="29" hidden="1"/>
    <cellStyle name="Akcent 1" xfId="33729" builtinId="29" hidden="1"/>
    <cellStyle name="Akcent 1" xfId="33769" builtinId="29" hidden="1"/>
    <cellStyle name="Akcent 1" xfId="33809" builtinId="29" hidden="1"/>
    <cellStyle name="Akcent 1" xfId="33848" builtinId="29" hidden="1"/>
    <cellStyle name="Akcent 1" xfId="33888" builtinId="29" hidden="1"/>
    <cellStyle name="Akcent 1" xfId="33927" builtinId="29" hidden="1"/>
    <cellStyle name="Akcent 1" xfId="33967" builtinId="29" hidden="1"/>
    <cellStyle name="Akcent 1" xfId="34006" builtinId="29" hidden="1"/>
    <cellStyle name="Akcent 1" xfId="34045" builtinId="29" hidden="1"/>
    <cellStyle name="Akcent 1" xfId="32484" builtinId="29" hidden="1"/>
    <cellStyle name="Akcent 1" xfId="32521" builtinId="29" hidden="1"/>
    <cellStyle name="Akcent 1" xfId="34091" builtinId="29" hidden="1"/>
    <cellStyle name="Akcent 1" xfId="34130" builtinId="29" hidden="1"/>
    <cellStyle name="Akcent 1" xfId="34169" builtinId="29" hidden="1"/>
    <cellStyle name="Akcent 1" xfId="34208" builtinId="29" hidden="1"/>
    <cellStyle name="Akcent 1" xfId="34248" builtinId="29" hidden="1"/>
    <cellStyle name="Akcent 1" xfId="34287" builtinId="29" hidden="1"/>
    <cellStyle name="Akcent 1" xfId="34328" builtinId="29" hidden="1"/>
    <cellStyle name="Akcent 1" xfId="34367" builtinId="29" hidden="1"/>
    <cellStyle name="Akcent 1" xfId="34406" builtinId="29" hidden="1"/>
    <cellStyle name="Akcent 1" xfId="34445" builtinId="29" hidden="1"/>
    <cellStyle name="Akcent 1" xfId="34485" builtinId="29" hidden="1"/>
    <cellStyle name="Akcent 1" xfId="34525" builtinId="29" hidden="1"/>
    <cellStyle name="Akcent 1" xfId="34564" builtinId="29" hidden="1"/>
    <cellStyle name="Akcent 1" xfId="34604" builtinId="29" hidden="1"/>
    <cellStyle name="Akcent 1" xfId="34643" builtinId="29" hidden="1"/>
    <cellStyle name="Akcent 1" xfId="34683" builtinId="29" hidden="1"/>
    <cellStyle name="Akcent 1" xfId="34722" builtinId="29" hidden="1"/>
    <cellStyle name="Akcent 1" xfId="34761" builtinId="29" hidden="1"/>
    <cellStyle name="Akcent 1" xfId="28496" builtinId="29" hidden="1"/>
    <cellStyle name="Akcent 1" xfId="34802" builtinId="29" hidden="1"/>
    <cellStyle name="Akcent 1" xfId="34843" builtinId="29" hidden="1"/>
    <cellStyle name="Akcent 1" xfId="34882" builtinId="29" hidden="1"/>
    <cellStyle name="Akcent 1" xfId="34921" builtinId="29" hidden="1"/>
    <cellStyle name="Akcent 1" xfId="34960" builtinId="29" hidden="1"/>
    <cellStyle name="Akcent 1" xfId="35000" builtinId="29" hidden="1"/>
    <cellStyle name="Akcent 1" xfId="35039" builtinId="29" hidden="1"/>
    <cellStyle name="Akcent 1" xfId="35080" builtinId="29" hidden="1"/>
    <cellStyle name="Akcent 1" xfId="35119" builtinId="29" hidden="1"/>
    <cellStyle name="Akcent 1" xfId="35158" builtinId="29" hidden="1"/>
    <cellStyle name="Akcent 1" xfId="35197" builtinId="29" hidden="1"/>
    <cellStyle name="Akcent 1" xfId="35237" builtinId="29" hidden="1"/>
    <cellStyle name="Akcent 1" xfId="35277" builtinId="29" hidden="1"/>
    <cellStyle name="Akcent 1" xfId="35316" builtinId="29" hidden="1"/>
    <cellStyle name="Akcent 1" xfId="35356" builtinId="29" hidden="1"/>
    <cellStyle name="Akcent 1" xfId="35395" builtinId="29" hidden="1"/>
    <cellStyle name="Akcent 1" xfId="35435" builtinId="29" hidden="1"/>
    <cellStyle name="Akcent 1" xfId="35474" builtinId="29" hidden="1"/>
    <cellStyle name="Akcent 1" xfId="35513" builtinId="29" hidden="1"/>
    <cellStyle name="Akcent 1" xfId="35552" builtinId="29" hidden="1"/>
    <cellStyle name="Akcent 1" xfId="35711" builtinId="29" hidden="1"/>
    <cellStyle name="Akcent 1" xfId="35752" builtinId="29" hidden="1"/>
    <cellStyle name="Akcent 1" xfId="35791" builtinId="29" hidden="1"/>
    <cellStyle name="Akcent 1" xfId="35830" builtinId="29" hidden="1"/>
    <cellStyle name="Akcent 1" xfId="35869" builtinId="29" hidden="1"/>
    <cellStyle name="Akcent 1" xfId="35909" builtinId="29" hidden="1"/>
    <cellStyle name="Akcent 1" xfId="35948" builtinId="29" hidden="1"/>
    <cellStyle name="Akcent 1" xfId="35989" builtinId="29" hidden="1"/>
    <cellStyle name="Akcent 1" xfId="36028" builtinId="29" hidden="1"/>
    <cellStyle name="Akcent 1" xfId="36067" builtinId="29" hidden="1"/>
    <cellStyle name="Akcent 1" xfId="36106" builtinId="29" hidden="1"/>
    <cellStyle name="Akcent 1" xfId="36146" builtinId="29" hidden="1"/>
    <cellStyle name="Akcent 1" xfId="36186" builtinId="29" hidden="1"/>
    <cellStyle name="Akcent 1" xfId="36225" builtinId="29" hidden="1"/>
    <cellStyle name="Akcent 1" xfId="36265" builtinId="29" hidden="1"/>
    <cellStyle name="Akcent 1" xfId="36305" builtinId="29" hidden="1"/>
    <cellStyle name="Akcent 1" xfId="36345" builtinId="29" hidden="1"/>
    <cellStyle name="Akcent 1" xfId="36384" builtinId="29" hidden="1"/>
    <cellStyle name="Akcent 1" xfId="36423" builtinId="29" hidden="1"/>
    <cellStyle name="Akcent 1" xfId="35681" builtinId="29" hidden="1"/>
    <cellStyle name="Akcent 1" xfId="35576" builtinId="29" hidden="1"/>
    <cellStyle name="Akcent 1" xfId="36497" builtinId="29" hidden="1"/>
    <cellStyle name="Akcent 1" xfId="36536" builtinId="29" hidden="1"/>
    <cellStyle name="Akcent 1" xfId="36575" builtinId="29" hidden="1"/>
    <cellStyle name="Akcent 1" xfId="36614" builtinId="29" hidden="1"/>
    <cellStyle name="Akcent 1" xfId="36654" builtinId="29" hidden="1"/>
    <cellStyle name="Akcent 1" xfId="36693" builtinId="29" hidden="1"/>
    <cellStyle name="Akcent 1" xfId="36734" builtinId="29" hidden="1"/>
    <cellStyle name="Akcent 1" xfId="36773" builtinId="29" hidden="1"/>
    <cellStyle name="Akcent 1" xfId="36812" builtinId="29" hidden="1"/>
    <cellStyle name="Akcent 1" xfId="36851" builtinId="29" hidden="1"/>
    <cellStyle name="Akcent 1" xfId="36891" builtinId="29" hidden="1"/>
    <cellStyle name="Akcent 1" xfId="36931" builtinId="29" hidden="1"/>
    <cellStyle name="Akcent 1" xfId="36970" builtinId="29" hidden="1"/>
    <cellStyle name="Akcent 1" xfId="37010" builtinId="29" hidden="1"/>
    <cellStyle name="Akcent 1" xfId="37049" builtinId="29" hidden="1"/>
    <cellStyle name="Akcent 1" xfId="37089" builtinId="29" hidden="1"/>
    <cellStyle name="Akcent 1" xfId="37128" builtinId="29" hidden="1"/>
    <cellStyle name="Akcent 1" xfId="37167" builtinId="29" hidden="1"/>
    <cellStyle name="Akcent 1" xfId="35606" builtinId="29" hidden="1"/>
    <cellStyle name="Akcent 1" xfId="35643" builtinId="29" hidden="1"/>
    <cellStyle name="Akcent 1" xfId="37213" builtinId="29" hidden="1"/>
    <cellStyle name="Akcent 1" xfId="37252" builtinId="29" hidden="1"/>
    <cellStyle name="Akcent 1" xfId="37291" builtinId="29" hidden="1"/>
    <cellStyle name="Akcent 1" xfId="37330" builtinId="29" hidden="1"/>
    <cellStyle name="Akcent 1" xfId="37370" builtinId="29" hidden="1"/>
    <cellStyle name="Akcent 1" xfId="37409" builtinId="29" hidden="1"/>
    <cellStyle name="Akcent 1" xfId="37450" builtinId="29" hidden="1"/>
    <cellStyle name="Akcent 1" xfId="37489" builtinId="29" hidden="1"/>
    <cellStyle name="Akcent 1" xfId="37528" builtinId="29" hidden="1"/>
    <cellStyle name="Akcent 1" xfId="37567" builtinId="29" hidden="1"/>
    <cellStyle name="Akcent 1" xfId="37607" builtinId="29" hidden="1"/>
    <cellStyle name="Akcent 1" xfId="37647" builtinId="29" hidden="1"/>
    <cellStyle name="Akcent 1" xfId="37686" builtinId="29" hidden="1"/>
    <cellStyle name="Akcent 1" xfId="37726" builtinId="29" hidden="1"/>
    <cellStyle name="Akcent 1" xfId="37765" builtinId="29" hidden="1"/>
    <cellStyle name="Akcent 1" xfId="37805" builtinId="29" hidden="1"/>
    <cellStyle name="Akcent 1" xfId="37844" builtinId="29" hidden="1"/>
    <cellStyle name="Akcent 1" xfId="37883" builtinId="29" hidden="1"/>
    <cellStyle name="Akcent 1" xfId="37922" builtinId="29" hidden="1"/>
    <cellStyle name="Akcent 1" xfId="37962" builtinId="29" hidden="1"/>
    <cellStyle name="Akcent 1" xfId="38003" builtinId="29" hidden="1"/>
    <cellStyle name="Akcent 1" xfId="38042" builtinId="29" hidden="1"/>
    <cellStyle name="Akcent 1" xfId="38081" builtinId="29" hidden="1"/>
    <cellStyle name="Akcent 1" xfId="38120" builtinId="29" hidden="1"/>
    <cellStyle name="Akcent 1" xfId="38160" builtinId="29" hidden="1"/>
    <cellStyle name="Akcent 1" xfId="38199" builtinId="29" hidden="1"/>
    <cellStyle name="Akcent 1" xfId="38240" builtinId="29" hidden="1"/>
    <cellStyle name="Akcent 1" xfId="38279" builtinId="29" hidden="1"/>
    <cellStyle name="Akcent 1" xfId="38318" builtinId="29" hidden="1"/>
    <cellStyle name="Akcent 1" xfId="38357" builtinId="29" hidden="1"/>
    <cellStyle name="Akcent 1" xfId="38397" builtinId="29" hidden="1"/>
    <cellStyle name="Akcent 1" xfId="38437" builtinId="29" hidden="1"/>
    <cellStyle name="Akcent 1" xfId="38476" builtinId="29" hidden="1"/>
    <cellStyle name="Akcent 1" xfId="38516" builtinId="29" hidden="1"/>
    <cellStyle name="Akcent 1" xfId="38555" builtinId="29" hidden="1"/>
    <cellStyle name="Akcent 1" xfId="38595" builtinId="29" hidden="1"/>
    <cellStyle name="Akcent 1" xfId="38634" builtinId="29" hidden="1"/>
    <cellStyle name="Akcent 1" xfId="38673" builtinId="29" hidden="1"/>
    <cellStyle name="Akcent 1" xfId="38712" builtinId="29" hidden="1"/>
    <cellStyle name="Akcent 1" xfId="38871" builtinId="29" hidden="1"/>
    <cellStyle name="Akcent 1" xfId="38912" builtinId="29" hidden="1"/>
    <cellStyle name="Akcent 1" xfId="38951" builtinId="29" hidden="1"/>
    <cellStyle name="Akcent 1" xfId="38990" builtinId="29" hidden="1"/>
    <cellStyle name="Akcent 1" xfId="39029" builtinId="29" hidden="1"/>
    <cellStyle name="Akcent 1" xfId="39069" builtinId="29" hidden="1"/>
    <cellStyle name="Akcent 1" xfId="39108" builtinId="29" hidden="1"/>
    <cellStyle name="Akcent 1" xfId="39149" builtinId="29" hidden="1"/>
    <cellStyle name="Akcent 1" xfId="39188" builtinId="29" hidden="1"/>
    <cellStyle name="Akcent 1" xfId="39227" builtinId="29" hidden="1"/>
    <cellStyle name="Akcent 1" xfId="39266" builtinId="29" hidden="1"/>
    <cellStyle name="Akcent 1" xfId="39306" builtinId="29" hidden="1"/>
    <cellStyle name="Akcent 1" xfId="39346" builtinId="29" hidden="1"/>
    <cellStyle name="Akcent 1" xfId="39385" builtinId="29" hidden="1"/>
    <cellStyle name="Akcent 1" xfId="39425" builtinId="29" hidden="1"/>
    <cellStyle name="Akcent 1" xfId="39465" builtinId="29" hidden="1"/>
    <cellStyle name="Akcent 1" xfId="39505" builtinId="29" hidden="1"/>
    <cellStyle name="Akcent 1" xfId="39544" builtinId="29" hidden="1"/>
    <cellStyle name="Akcent 1" xfId="39583" builtinId="29" hidden="1"/>
    <cellStyle name="Akcent 1" xfId="38841" builtinId="29" hidden="1"/>
    <cellStyle name="Akcent 1" xfId="38736" builtinId="29" hidden="1"/>
    <cellStyle name="Akcent 1" xfId="39657" builtinId="29" hidden="1"/>
    <cellStyle name="Akcent 1" xfId="39696" builtinId="29" hidden="1"/>
    <cellStyle name="Akcent 1" xfId="39735" builtinId="29" hidden="1"/>
    <cellStyle name="Akcent 1" xfId="39774" builtinId="29" hidden="1"/>
    <cellStyle name="Akcent 1" xfId="39814" builtinId="29" hidden="1"/>
    <cellStyle name="Akcent 1" xfId="39853" builtinId="29" hidden="1"/>
    <cellStyle name="Akcent 1" xfId="39894" builtinId="29" hidden="1"/>
    <cellStyle name="Akcent 1" xfId="39933" builtinId="29" hidden="1"/>
    <cellStyle name="Akcent 1" xfId="39972" builtinId="29" hidden="1"/>
    <cellStyle name="Akcent 1" xfId="40011" builtinId="29" hidden="1"/>
    <cellStyle name="Akcent 1" xfId="40051" builtinId="29" hidden="1"/>
    <cellStyle name="Akcent 1" xfId="40091" builtinId="29" hidden="1"/>
    <cellStyle name="Akcent 1" xfId="40130" builtinId="29" hidden="1"/>
    <cellStyle name="Akcent 1" xfId="40170" builtinId="29" hidden="1"/>
    <cellStyle name="Akcent 1" xfId="40209" builtinId="29" hidden="1"/>
    <cellStyle name="Akcent 1" xfId="40249" builtinId="29" hidden="1"/>
    <cellStyle name="Akcent 1" xfId="40288" builtinId="29" hidden="1"/>
    <cellStyle name="Akcent 1" xfId="40327" builtinId="29" hidden="1"/>
    <cellStyle name="Akcent 1" xfId="38766" builtinId="29" hidden="1"/>
    <cellStyle name="Akcent 1" xfId="38803" builtinId="29" hidden="1"/>
    <cellStyle name="Akcent 1" xfId="40373" builtinId="29" hidden="1"/>
    <cellStyle name="Akcent 1" xfId="40412" builtinId="29" hidden="1"/>
    <cellStyle name="Akcent 1" xfId="40451" builtinId="29" hidden="1"/>
    <cellStyle name="Akcent 1" xfId="40490" builtinId="29" hidden="1"/>
    <cellStyle name="Akcent 1" xfId="40530" builtinId="29" hidden="1"/>
    <cellStyle name="Akcent 1" xfId="40569" builtinId="29" hidden="1"/>
    <cellStyle name="Akcent 1" xfId="40610" builtinId="29" hidden="1"/>
    <cellStyle name="Akcent 1" xfId="40649" builtinId="29" hidden="1"/>
    <cellStyle name="Akcent 1" xfId="40688" builtinId="29" hidden="1"/>
    <cellStyle name="Akcent 1" xfId="40727" builtinId="29" hidden="1"/>
    <cellStyle name="Akcent 1" xfId="40767" builtinId="29" hidden="1"/>
    <cellStyle name="Akcent 1" xfId="40807" builtinId="29" hidden="1"/>
    <cellStyle name="Akcent 1" xfId="40846" builtinId="29" hidden="1"/>
    <cellStyle name="Akcent 1" xfId="40886" builtinId="29" hidden="1"/>
    <cellStyle name="Akcent 1" xfId="40925" builtinId="29" hidden="1"/>
    <cellStyle name="Akcent 1" xfId="40965" builtinId="29" hidden="1"/>
    <cellStyle name="Akcent 1" xfId="41004" builtinId="29" hidden="1"/>
    <cellStyle name="Akcent 1" xfId="41043" builtinId="29" hidden="1"/>
    <cellStyle name="Akcent 1" xfId="41103" builtinId="29" hidden="1"/>
    <cellStyle name="Akcent 1" xfId="41161" builtinId="29" hidden="1"/>
    <cellStyle name="Akcent 1" xfId="41202" builtinId="29" hidden="1"/>
    <cellStyle name="Akcent 1" xfId="41241" builtinId="29" hidden="1"/>
    <cellStyle name="Akcent 1" xfId="41280" builtinId="29" hidden="1"/>
    <cellStyle name="Akcent 1" xfId="41319" builtinId="29" hidden="1"/>
    <cellStyle name="Akcent 1" xfId="41359" builtinId="29" hidden="1"/>
    <cellStyle name="Akcent 1" xfId="41398" builtinId="29" hidden="1"/>
    <cellStyle name="Akcent 1" xfId="41439" builtinId="29" hidden="1"/>
    <cellStyle name="Akcent 1" xfId="41478" builtinId="29" hidden="1"/>
    <cellStyle name="Akcent 1" xfId="41517" builtinId="29" hidden="1"/>
    <cellStyle name="Akcent 1" xfId="41556" builtinId="29" hidden="1"/>
    <cellStyle name="Akcent 1" xfId="41596" builtinId="29" hidden="1"/>
    <cellStyle name="Akcent 1" xfId="41636" builtinId="29" hidden="1"/>
    <cellStyle name="Akcent 1" xfId="41675" builtinId="29" hidden="1"/>
    <cellStyle name="Akcent 1" xfId="41715" builtinId="29" hidden="1"/>
    <cellStyle name="Akcent 1" xfId="41754" builtinId="29" hidden="1"/>
    <cellStyle name="Akcent 1" xfId="41794" builtinId="29" hidden="1"/>
    <cellStyle name="Akcent 1" xfId="41833" builtinId="29" hidden="1"/>
    <cellStyle name="Akcent 1" xfId="41872" builtinId="29" hidden="1"/>
    <cellStyle name="Akcent 1" xfId="41079" builtinId="29" hidden="1"/>
    <cellStyle name="Akcent 1" xfId="41912" builtinId="29" hidden="1"/>
    <cellStyle name="Akcent 1" xfId="41953" builtinId="29" hidden="1"/>
    <cellStyle name="Akcent 1" xfId="41992" builtinId="29" hidden="1"/>
    <cellStyle name="Akcent 1" xfId="42031" builtinId="29" hidden="1"/>
    <cellStyle name="Akcent 1" xfId="42070" builtinId="29" hidden="1"/>
    <cellStyle name="Akcent 1" xfId="42110" builtinId="29" hidden="1"/>
    <cellStyle name="Akcent 1" xfId="42149" builtinId="29" hidden="1"/>
    <cellStyle name="Akcent 1" xfId="42190" builtinId="29" hidden="1"/>
    <cellStyle name="Akcent 1" xfId="42229" builtinId="29" hidden="1"/>
    <cellStyle name="Akcent 1" xfId="42268" builtinId="29" hidden="1"/>
    <cellStyle name="Akcent 1" xfId="42307" builtinId="29" hidden="1"/>
    <cellStyle name="Akcent 1" xfId="42347" builtinId="29" hidden="1"/>
    <cellStyle name="Akcent 1" xfId="42387" builtinId="29" hidden="1"/>
    <cellStyle name="Akcent 1" xfId="42426" builtinId="29" hidden="1"/>
    <cellStyle name="Akcent 1" xfId="42466" builtinId="29" hidden="1"/>
    <cellStyle name="Akcent 1" xfId="42505" builtinId="29" hidden="1"/>
    <cellStyle name="Akcent 1" xfId="42545" builtinId="29" hidden="1"/>
    <cellStyle name="Akcent 1" xfId="42584" builtinId="29" hidden="1"/>
    <cellStyle name="Akcent 1" xfId="42623" builtinId="29" hidden="1"/>
    <cellStyle name="Akcent 1" xfId="42687" builtinId="29" hidden="1"/>
    <cellStyle name="Akcent 1" xfId="42741" builtinId="29" hidden="1"/>
    <cellStyle name="Akcent 1" xfId="42782" builtinId="29" hidden="1"/>
    <cellStyle name="Akcent 1" xfId="42821" builtinId="29" hidden="1"/>
    <cellStyle name="Akcent 1" xfId="42860" builtinId="29" hidden="1"/>
    <cellStyle name="Akcent 1" xfId="42899" builtinId="29" hidden="1"/>
    <cellStyle name="Akcent 1" xfId="42939" builtinId="29" hidden="1"/>
    <cellStyle name="Akcent 1" xfId="42978" builtinId="29" hidden="1"/>
    <cellStyle name="Akcent 1" xfId="43019" builtinId="29" hidden="1"/>
    <cellStyle name="Akcent 1" xfId="43058" builtinId="29" hidden="1"/>
    <cellStyle name="Akcent 1" xfId="43097" builtinId="29" hidden="1"/>
    <cellStyle name="Akcent 1" xfId="43136" builtinId="29" hidden="1"/>
    <cellStyle name="Akcent 1" xfId="43176" builtinId="29" hidden="1"/>
    <cellStyle name="Akcent 1" xfId="43216" builtinId="29" hidden="1"/>
    <cellStyle name="Akcent 1" xfId="43255" builtinId="29" hidden="1"/>
    <cellStyle name="Akcent 1" xfId="43295" builtinId="29" hidden="1"/>
    <cellStyle name="Akcent 1" xfId="43334" builtinId="29" hidden="1"/>
    <cellStyle name="Akcent 1" xfId="43374" builtinId="29" hidden="1"/>
    <cellStyle name="Akcent 1" xfId="43413" builtinId="29" hidden="1"/>
    <cellStyle name="Akcent 1" xfId="43452" builtinId="29" hidden="1"/>
    <cellStyle name="Akcent 1" xfId="42670" builtinId="29" hidden="1"/>
    <cellStyle name="Akcent 1" xfId="43492" builtinId="29" hidden="1"/>
    <cellStyle name="Akcent 1" xfId="43533" builtinId="29" hidden="1"/>
    <cellStyle name="Akcent 1" xfId="43572" builtinId="29" hidden="1"/>
    <cellStyle name="Akcent 1" xfId="43611" builtinId="29" hidden="1"/>
    <cellStyle name="Akcent 1" xfId="43650" builtinId="29" hidden="1"/>
    <cellStyle name="Akcent 1" xfId="43690" builtinId="29" hidden="1"/>
    <cellStyle name="Akcent 1" xfId="43729" builtinId="29" hidden="1"/>
    <cellStyle name="Akcent 1" xfId="43770" builtinId="29" hidden="1"/>
    <cellStyle name="Akcent 1" xfId="43809" builtinId="29" hidden="1"/>
    <cellStyle name="Akcent 1" xfId="43848" builtinId="29" hidden="1"/>
    <cellStyle name="Akcent 1" xfId="43887" builtinId="29" hidden="1"/>
    <cellStyle name="Akcent 1" xfId="43927" builtinId="29" hidden="1"/>
    <cellStyle name="Akcent 1" xfId="43967" builtinId="29" hidden="1"/>
    <cellStyle name="Akcent 1" xfId="44006" builtinId="29" hidden="1"/>
    <cellStyle name="Akcent 1" xfId="44046" builtinId="29" hidden="1"/>
    <cellStyle name="Akcent 1" xfId="44085" builtinId="29" hidden="1"/>
    <cellStyle name="Akcent 1" xfId="44125" builtinId="29" hidden="1"/>
    <cellStyle name="Akcent 1" xfId="44164" builtinId="29" hidden="1"/>
    <cellStyle name="Akcent 1" xfId="44203" builtinId="29" hidden="1"/>
    <cellStyle name="Akcent 1" xfId="44267" builtinId="29" hidden="1"/>
    <cellStyle name="Akcent 1" xfId="44321" builtinId="29" hidden="1"/>
    <cellStyle name="Akcent 1" xfId="44362" builtinId="29" hidden="1"/>
    <cellStyle name="Akcent 1" xfId="44401" builtinId="29" hidden="1"/>
    <cellStyle name="Akcent 1" xfId="44440" builtinId="29" hidden="1"/>
    <cellStyle name="Akcent 1" xfId="44479" builtinId="29" hidden="1"/>
    <cellStyle name="Akcent 1" xfId="44519" builtinId="29" hidden="1"/>
    <cellStyle name="Akcent 1" xfId="44558" builtinId="29" hidden="1"/>
    <cellStyle name="Akcent 1" xfId="44599" builtinId="29" hidden="1"/>
    <cellStyle name="Akcent 1" xfId="44638" builtinId="29" hidden="1"/>
    <cellStyle name="Akcent 1" xfId="44677" builtinId="29" hidden="1"/>
    <cellStyle name="Akcent 1" xfId="44716" builtinId="29" hidden="1"/>
    <cellStyle name="Akcent 1" xfId="44756" builtinId="29" hidden="1"/>
    <cellStyle name="Akcent 1" xfId="44796" builtinId="29" hidden="1"/>
    <cellStyle name="Akcent 1" xfId="44835" builtinId="29" hidden="1"/>
    <cellStyle name="Akcent 1" xfId="44875" builtinId="29" hidden="1"/>
    <cellStyle name="Akcent 1" xfId="44914" builtinId="29" hidden="1"/>
    <cellStyle name="Akcent 1" xfId="44954" builtinId="29" hidden="1"/>
    <cellStyle name="Akcent 1" xfId="44993" builtinId="29" hidden="1"/>
    <cellStyle name="Akcent 1" xfId="45032" builtinId="29" hidden="1"/>
    <cellStyle name="Akcent 1" xfId="44235" builtinId="29" hidden="1"/>
    <cellStyle name="Akcent 1" xfId="45072" builtinId="29" hidden="1"/>
    <cellStyle name="Akcent 1" xfId="45113" builtinId="29" hidden="1"/>
    <cellStyle name="Akcent 1" xfId="45152" builtinId="29" hidden="1"/>
    <cellStyle name="Akcent 1" xfId="45191" builtinId="29" hidden="1"/>
    <cellStyle name="Akcent 1" xfId="45230" builtinId="29" hidden="1"/>
    <cellStyle name="Akcent 1" xfId="45270" builtinId="29" hidden="1"/>
    <cellStyle name="Akcent 1" xfId="45309" builtinId="29" hidden="1"/>
    <cellStyle name="Akcent 1" xfId="45350" builtinId="29" hidden="1"/>
    <cellStyle name="Akcent 1" xfId="45389" builtinId="29" hidden="1"/>
    <cellStyle name="Akcent 1" xfId="45428" builtinId="29" hidden="1"/>
    <cellStyle name="Akcent 1" xfId="45467" builtinId="29" hidden="1"/>
    <cellStyle name="Akcent 1" xfId="45507" builtinId="29" hidden="1"/>
    <cellStyle name="Akcent 1" xfId="45547" builtinId="29" hidden="1"/>
    <cellStyle name="Akcent 1" xfId="45586" builtinId="29" hidden="1"/>
    <cellStyle name="Akcent 1" xfId="45626" builtinId="29" hidden="1"/>
    <cellStyle name="Akcent 1" xfId="45665" builtinId="29" hidden="1"/>
    <cellStyle name="Akcent 1" xfId="45705" builtinId="29" hidden="1"/>
    <cellStyle name="Akcent 1" xfId="45744" builtinId="29" hidden="1"/>
    <cellStyle name="Akcent 1" xfId="45783" builtinId="29" hidden="1"/>
    <cellStyle name="Akcent 1" xfId="45823" builtinId="29" hidden="1"/>
    <cellStyle name="Akcent 1" xfId="45831" builtinId="29" hidden="1"/>
    <cellStyle name="Akcent 1" xfId="45816" builtinId="29" hidden="1"/>
    <cellStyle name="Akcent 1" xfId="45817" builtinId="29" hidden="1"/>
    <cellStyle name="Akcent 1" xfId="45822" builtinId="29" hidden="1"/>
    <cellStyle name="Akcent 1" xfId="45851" builtinId="29" hidden="1"/>
    <cellStyle name="Akcent 1" xfId="45820" builtinId="29" hidden="1"/>
    <cellStyle name="Akcent 1" xfId="45830" builtinId="29" hidden="1"/>
    <cellStyle name="Akcent 1" xfId="45868" builtinId="29" hidden="1"/>
    <cellStyle name="Akcent 1" xfId="45850" builtinId="29" hidden="1"/>
    <cellStyle name="Akcent 1" xfId="45818" builtinId="29" hidden="1"/>
    <cellStyle name="Akcent 1" xfId="45882" builtinId="29" hidden="1"/>
    <cellStyle name="Akcent 1" xfId="45888" builtinId="29" hidden="1"/>
    <cellStyle name="Akcent 1" xfId="45894" builtinId="29" hidden="1"/>
    <cellStyle name="Akcent 1" xfId="45900" builtinId="29" hidden="1"/>
    <cellStyle name="Akcent 1" xfId="45906" builtinId="29" hidden="1"/>
    <cellStyle name="Akcent 1" xfId="45912" builtinId="29" hidden="1"/>
    <cellStyle name="Akcent 1" xfId="45918" builtinId="29" hidden="1"/>
    <cellStyle name="Akcent 1" xfId="45924" builtinId="29" hidden="1"/>
    <cellStyle name="Akcent 1" xfId="45930" builtinId="29" hidden="1"/>
    <cellStyle name="Akcent 1" xfId="45938" builtinId="29" hidden="1"/>
    <cellStyle name="Akcent 1" xfId="45944" builtinId="29" hidden="1"/>
    <cellStyle name="Akcent 2" xfId="20" builtinId="33" hidden="1"/>
    <cellStyle name="Akcent 2" xfId="71" builtinId="33" hidden="1"/>
    <cellStyle name="Akcent 2" xfId="87" builtinId="33" hidden="1"/>
    <cellStyle name="Akcent 2" xfId="126" builtinId="33" hidden="1"/>
    <cellStyle name="Akcent 2" xfId="165" builtinId="33" hidden="1"/>
    <cellStyle name="Akcent 2" xfId="204" builtinId="33" hidden="1"/>
    <cellStyle name="Akcent 2" xfId="244" builtinId="33" hidden="1"/>
    <cellStyle name="Akcent 2" xfId="283" builtinId="33" hidden="1"/>
    <cellStyle name="Akcent 2" xfId="324" builtinId="33" hidden="1"/>
    <cellStyle name="Akcent 2" xfId="363" builtinId="33" hidden="1"/>
    <cellStyle name="Akcent 2" xfId="402" builtinId="33" hidden="1"/>
    <cellStyle name="Akcent 2" xfId="441" builtinId="33" hidden="1"/>
    <cellStyle name="Akcent 2" xfId="481" builtinId="33" hidden="1"/>
    <cellStyle name="Akcent 2" xfId="521" builtinId="33" hidden="1"/>
    <cellStyle name="Akcent 2" xfId="560" builtinId="33" hidden="1"/>
    <cellStyle name="Akcent 2" xfId="600" builtinId="33" hidden="1"/>
    <cellStyle name="Akcent 2" xfId="639" builtinId="33" hidden="1"/>
    <cellStyle name="Akcent 2" xfId="679" builtinId="33" hidden="1"/>
    <cellStyle name="Akcent 2" xfId="718" builtinId="33" hidden="1"/>
    <cellStyle name="Akcent 2" xfId="757" builtinId="33" hidden="1"/>
    <cellStyle name="Akcent 2" xfId="796" builtinId="33" hidden="1"/>
    <cellStyle name="Akcent 2" xfId="955" builtinId="33" hidden="1"/>
    <cellStyle name="Akcent 2" xfId="996" builtinId="33" hidden="1"/>
    <cellStyle name="Akcent 2" xfId="1035" builtinId="33" hidden="1"/>
    <cellStyle name="Akcent 2" xfId="1074" builtinId="33" hidden="1"/>
    <cellStyle name="Akcent 2" xfId="1113" builtinId="33" hidden="1"/>
    <cellStyle name="Akcent 2" xfId="1153" builtinId="33" hidden="1"/>
    <cellStyle name="Akcent 2" xfId="1192" builtinId="33" hidden="1"/>
    <cellStyle name="Akcent 2" xfId="1233" builtinId="33" hidden="1"/>
    <cellStyle name="Akcent 2" xfId="1272" builtinId="33" hidden="1"/>
    <cellStyle name="Akcent 2" xfId="1311" builtinId="33" hidden="1"/>
    <cellStyle name="Akcent 2" xfId="1350" builtinId="33" hidden="1"/>
    <cellStyle name="Akcent 2" xfId="1390" builtinId="33" hidden="1"/>
    <cellStyle name="Akcent 2" xfId="1430" builtinId="33" hidden="1"/>
    <cellStyle name="Akcent 2" xfId="1469" builtinId="33" hidden="1"/>
    <cellStyle name="Akcent 2" xfId="1509" builtinId="33" hidden="1"/>
    <cellStyle name="Akcent 2" xfId="1549" builtinId="33" hidden="1"/>
    <cellStyle name="Akcent 2" xfId="1589" builtinId="33" hidden="1"/>
    <cellStyle name="Akcent 2" xfId="1628" builtinId="33" hidden="1"/>
    <cellStyle name="Akcent 2" xfId="1667" builtinId="33" hidden="1"/>
    <cellStyle name="Akcent 2" xfId="1695" builtinId="33" hidden="1"/>
    <cellStyle name="Akcent 2" xfId="1700" builtinId="33" hidden="1"/>
    <cellStyle name="Akcent 2" xfId="1741" builtinId="33" hidden="1"/>
    <cellStyle name="Akcent 2" xfId="1780" builtinId="33" hidden="1"/>
    <cellStyle name="Akcent 2" xfId="1819" builtinId="33" hidden="1"/>
    <cellStyle name="Akcent 2" xfId="1858" builtinId="33" hidden="1"/>
    <cellStyle name="Akcent 2" xfId="1898" builtinId="33" hidden="1"/>
    <cellStyle name="Akcent 2" xfId="1937" builtinId="33" hidden="1"/>
    <cellStyle name="Akcent 2" xfId="1978" builtinId="33" hidden="1"/>
    <cellStyle name="Akcent 2" xfId="2017" builtinId="33" hidden="1"/>
    <cellStyle name="Akcent 2" xfId="2056" builtinId="33" hidden="1"/>
    <cellStyle name="Akcent 2" xfId="2095" builtinId="33" hidden="1"/>
    <cellStyle name="Akcent 2" xfId="2135" builtinId="33" hidden="1"/>
    <cellStyle name="Akcent 2" xfId="2175" builtinId="33" hidden="1"/>
    <cellStyle name="Akcent 2" xfId="2214" builtinId="33" hidden="1"/>
    <cellStyle name="Akcent 2" xfId="2254" builtinId="33" hidden="1"/>
    <cellStyle name="Akcent 2" xfId="2293" builtinId="33" hidden="1"/>
    <cellStyle name="Akcent 2" xfId="2333" builtinId="33" hidden="1"/>
    <cellStyle name="Akcent 2" xfId="2372" builtinId="33" hidden="1"/>
    <cellStyle name="Akcent 2" xfId="2411" builtinId="33" hidden="1"/>
    <cellStyle name="Akcent 2" xfId="2434" builtinId="33" hidden="1"/>
    <cellStyle name="Akcent 2" xfId="887" builtinId="33" hidden="1"/>
    <cellStyle name="Akcent 2" xfId="2457" builtinId="33" hidden="1"/>
    <cellStyle name="Akcent 2" xfId="2496" builtinId="33" hidden="1"/>
    <cellStyle name="Akcent 2" xfId="2535" builtinId="33" hidden="1"/>
    <cellStyle name="Akcent 2" xfId="2574" builtinId="33" hidden="1"/>
    <cellStyle name="Akcent 2" xfId="2614" builtinId="33" hidden="1"/>
    <cellStyle name="Akcent 2" xfId="2653" builtinId="33" hidden="1"/>
    <cellStyle name="Akcent 2" xfId="2694" builtinId="33" hidden="1"/>
    <cellStyle name="Akcent 2" xfId="2733" builtinId="33" hidden="1"/>
    <cellStyle name="Akcent 2" xfId="2772" builtinId="33" hidden="1"/>
    <cellStyle name="Akcent 2" xfId="2811" builtinId="33" hidden="1"/>
    <cellStyle name="Akcent 2" xfId="2851" builtinId="33" hidden="1"/>
    <cellStyle name="Akcent 2" xfId="2891" builtinId="33" hidden="1"/>
    <cellStyle name="Akcent 2" xfId="2930" builtinId="33" hidden="1"/>
    <cellStyle name="Akcent 2" xfId="2970" builtinId="33" hidden="1"/>
    <cellStyle name="Akcent 2" xfId="3009" builtinId="33" hidden="1"/>
    <cellStyle name="Akcent 2" xfId="3049" builtinId="33" hidden="1"/>
    <cellStyle name="Akcent 2" xfId="3088" builtinId="33" hidden="1"/>
    <cellStyle name="Akcent 2" xfId="3127" builtinId="33" hidden="1"/>
    <cellStyle name="Akcent 2" xfId="3166" builtinId="33" hidden="1"/>
    <cellStyle name="Akcent 2" xfId="3359" builtinId="33" hidden="1"/>
    <cellStyle name="Akcent 2" xfId="3404" builtinId="33" hidden="1"/>
    <cellStyle name="Akcent 2" xfId="3443" builtinId="33" hidden="1"/>
    <cellStyle name="Akcent 2" xfId="3482" builtinId="33" hidden="1"/>
    <cellStyle name="Akcent 2" xfId="3521" builtinId="33" hidden="1"/>
    <cellStyle name="Akcent 2" xfId="3561" builtinId="33" hidden="1"/>
    <cellStyle name="Akcent 2" xfId="3600" builtinId="33" hidden="1"/>
    <cellStyle name="Akcent 2" xfId="3641" builtinId="33" hidden="1"/>
    <cellStyle name="Akcent 2" xfId="3680" builtinId="33" hidden="1"/>
    <cellStyle name="Akcent 2" xfId="3719" builtinId="33" hidden="1"/>
    <cellStyle name="Akcent 2" xfId="3758" builtinId="33" hidden="1"/>
    <cellStyle name="Akcent 2" xfId="3802" builtinId="33" hidden="1"/>
    <cellStyle name="Akcent 2" xfId="3842" builtinId="33" hidden="1"/>
    <cellStyle name="Akcent 2" xfId="3881" builtinId="33" hidden="1"/>
    <cellStyle name="Akcent 2" xfId="3921" builtinId="33" hidden="1"/>
    <cellStyle name="Akcent 2" xfId="3961" builtinId="33" hidden="1"/>
    <cellStyle name="Akcent 2" xfId="4001" builtinId="33" hidden="1"/>
    <cellStyle name="Akcent 2" xfId="4040" builtinId="33" hidden="1"/>
    <cellStyle name="Akcent 2" xfId="4079" builtinId="33" hidden="1"/>
    <cellStyle name="Akcent 2" xfId="4136" builtinId="33" hidden="1"/>
    <cellStyle name="Akcent 2" xfId="4295" builtinId="33" hidden="1"/>
    <cellStyle name="Akcent 2" xfId="4340" builtinId="33" hidden="1"/>
    <cellStyle name="Akcent 2" xfId="4379" builtinId="33" hidden="1"/>
    <cellStyle name="Akcent 2" xfId="4418" builtinId="33" hidden="1"/>
    <cellStyle name="Akcent 2" xfId="4457" builtinId="33" hidden="1"/>
    <cellStyle name="Akcent 2" xfId="4497" builtinId="33" hidden="1"/>
    <cellStyle name="Akcent 2" xfId="4536" builtinId="33" hidden="1"/>
    <cellStyle name="Akcent 2" xfId="4577" builtinId="33" hidden="1"/>
    <cellStyle name="Akcent 2" xfId="4616" builtinId="33" hidden="1"/>
    <cellStyle name="Akcent 2" xfId="4655" builtinId="33" hidden="1"/>
    <cellStyle name="Akcent 2" xfId="4694" builtinId="33" hidden="1"/>
    <cellStyle name="Akcent 2" xfId="4738" builtinId="33" hidden="1"/>
    <cellStyle name="Akcent 2" xfId="4778" builtinId="33" hidden="1"/>
    <cellStyle name="Akcent 2" xfId="4817" builtinId="33" hidden="1"/>
    <cellStyle name="Akcent 2" xfId="4857" builtinId="33" hidden="1"/>
    <cellStyle name="Akcent 2" xfId="4897" builtinId="33" hidden="1"/>
    <cellStyle name="Akcent 2" xfId="4937" builtinId="33" hidden="1"/>
    <cellStyle name="Akcent 2" xfId="4976" builtinId="33" hidden="1"/>
    <cellStyle name="Akcent 2" xfId="5015" builtinId="33" hidden="1"/>
    <cellStyle name="Akcent 2" xfId="5043" builtinId="33" hidden="1"/>
    <cellStyle name="Akcent 2" xfId="5048" builtinId="33" hidden="1"/>
    <cellStyle name="Akcent 2" xfId="5089" builtinId="33" hidden="1"/>
    <cellStyle name="Akcent 2" xfId="5128" builtinId="33" hidden="1"/>
    <cellStyle name="Akcent 2" xfId="5167" builtinId="33" hidden="1"/>
    <cellStyle name="Akcent 2" xfId="5206" builtinId="33" hidden="1"/>
    <cellStyle name="Akcent 2" xfId="5246" builtinId="33" hidden="1"/>
    <cellStyle name="Akcent 2" xfId="5285" builtinId="33" hidden="1"/>
    <cellStyle name="Akcent 2" xfId="5326" builtinId="33" hidden="1"/>
    <cellStyle name="Akcent 2" xfId="5365" builtinId="33" hidden="1"/>
    <cellStyle name="Akcent 2" xfId="5404" builtinId="33" hidden="1"/>
    <cellStyle name="Akcent 2" xfId="5443" builtinId="33" hidden="1"/>
    <cellStyle name="Akcent 2" xfId="5483" builtinId="33" hidden="1"/>
    <cellStyle name="Akcent 2" xfId="5523" builtinId="33" hidden="1"/>
    <cellStyle name="Akcent 2" xfId="5562" builtinId="33" hidden="1"/>
    <cellStyle name="Akcent 2" xfId="5602" builtinId="33" hidden="1"/>
    <cellStyle name="Akcent 2" xfId="5641" builtinId="33" hidden="1"/>
    <cellStyle name="Akcent 2" xfId="5681" builtinId="33" hidden="1"/>
    <cellStyle name="Akcent 2" xfId="5720" builtinId="33" hidden="1"/>
    <cellStyle name="Akcent 2" xfId="5759" builtinId="33" hidden="1"/>
    <cellStyle name="Akcent 2" xfId="5782" builtinId="33" hidden="1"/>
    <cellStyle name="Akcent 2" xfId="4227" builtinId="33" hidden="1"/>
    <cellStyle name="Akcent 2" xfId="5805" builtinId="33" hidden="1"/>
    <cellStyle name="Akcent 2" xfId="5844" builtinId="33" hidden="1"/>
    <cellStyle name="Akcent 2" xfId="5883" builtinId="33" hidden="1"/>
    <cellStyle name="Akcent 2" xfId="5922" builtinId="33" hidden="1"/>
    <cellStyle name="Akcent 2" xfId="5962" builtinId="33" hidden="1"/>
    <cellStyle name="Akcent 2" xfId="6001" builtinId="33" hidden="1"/>
    <cellStyle name="Akcent 2" xfId="6042" builtinId="33" hidden="1"/>
    <cellStyle name="Akcent 2" xfId="6081" builtinId="33" hidden="1"/>
    <cellStyle name="Akcent 2" xfId="6120" builtinId="33" hidden="1"/>
    <cellStyle name="Akcent 2" xfId="6159" builtinId="33" hidden="1"/>
    <cellStyle name="Akcent 2" xfId="6199" builtinId="33" hidden="1"/>
    <cellStyle name="Akcent 2" xfId="6239" builtinId="33" hidden="1"/>
    <cellStyle name="Akcent 2" xfId="6278" builtinId="33" hidden="1"/>
    <cellStyle name="Akcent 2" xfId="6318" builtinId="33" hidden="1"/>
    <cellStyle name="Akcent 2" xfId="6357" builtinId="33" hidden="1"/>
    <cellStyle name="Akcent 2" xfId="6397" builtinId="33" hidden="1"/>
    <cellStyle name="Akcent 2" xfId="6436" builtinId="33" hidden="1"/>
    <cellStyle name="Akcent 2" xfId="6475" builtinId="33" hidden="1"/>
    <cellStyle name="Akcent 2" xfId="4115" builtinId="33" hidden="1"/>
    <cellStyle name="Akcent 2" xfId="3192" builtinId="33" hidden="1"/>
    <cellStyle name="Akcent 2" xfId="6531" builtinId="33" hidden="1"/>
    <cellStyle name="Akcent 2" xfId="6570" builtinId="33" hidden="1"/>
    <cellStyle name="Akcent 2" xfId="6609" builtinId="33" hidden="1"/>
    <cellStyle name="Akcent 2" xfId="6648" builtinId="33" hidden="1"/>
    <cellStyle name="Akcent 2" xfId="6688" builtinId="33" hidden="1"/>
    <cellStyle name="Akcent 2" xfId="6727" builtinId="33" hidden="1"/>
    <cellStyle name="Akcent 2" xfId="6768" builtinId="33" hidden="1"/>
    <cellStyle name="Akcent 2" xfId="6807" builtinId="33" hidden="1"/>
    <cellStyle name="Akcent 2" xfId="6846" builtinId="33" hidden="1"/>
    <cellStyle name="Akcent 2" xfId="6885" builtinId="33" hidden="1"/>
    <cellStyle name="Akcent 2" xfId="6927" builtinId="33" hidden="1"/>
    <cellStyle name="Akcent 2" xfId="6967" builtinId="33" hidden="1"/>
    <cellStyle name="Akcent 2" xfId="7006" builtinId="33" hidden="1"/>
    <cellStyle name="Akcent 2" xfId="7046" builtinId="33" hidden="1"/>
    <cellStyle name="Akcent 2" xfId="7086" builtinId="33" hidden="1"/>
    <cellStyle name="Akcent 2" xfId="7126" builtinId="33" hidden="1"/>
    <cellStyle name="Akcent 2" xfId="7165" builtinId="33" hidden="1"/>
    <cellStyle name="Akcent 2" xfId="7204" builtinId="33" hidden="1"/>
    <cellStyle name="Akcent 2" xfId="7254" builtinId="33" hidden="1"/>
    <cellStyle name="Akcent 2" xfId="7413" builtinId="33" hidden="1"/>
    <cellStyle name="Akcent 2" xfId="7456" builtinId="33" hidden="1"/>
    <cellStyle name="Akcent 2" xfId="7495" builtinId="33" hidden="1"/>
    <cellStyle name="Akcent 2" xfId="7534" builtinId="33" hidden="1"/>
    <cellStyle name="Akcent 2" xfId="7573" builtinId="33" hidden="1"/>
    <cellStyle name="Akcent 2" xfId="7613" builtinId="33" hidden="1"/>
    <cellStyle name="Akcent 2" xfId="7652" builtinId="33" hidden="1"/>
    <cellStyle name="Akcent 2" xfId="7693" builtinId="33" hidden="1"/>
    <cellStyle name="Akcent 2" xfId="7732" builtinId="33" hidden="1"/>
    <cellStyle name="Akcent 2" xfId="7771" builtinId="33" hidden="1"/>
    <cellStyle name="Akcent 2" xfId="7810" builtinId="33" hidden="1"/>
    <cellStyle name="Akcent 2" xfId="7852" builtinId="33" hidden="1"/>
    <cellStyle name="Akcent 2" xfId="7892" builtinId="33" hidden="1"/>
    <cellStyle name="Akcent 2" xfId="7931" builtinId="33" hidden="1"/>
    <cellStyle name="Akcent 2" xfId="7971" builtinId="33" hidden="1"/>
    <cellStyle name="Akcent 2" xfId="8011" builtinId="33" hidden="1"/>
    <cellStyle name="Akcent 2" xfId="8051" builtinId="33" hidden="1"/>
    <cellStyle name="Akcent 2" xfId="8090" builtinId="33" hidden="1"/>
    <cellStyle name="Akcent 2" xfId="8129" builtinId="33" hidden="1"/>
    <cellStyle name="Akcent 2" xfId="8157" builtinId="33" hidden="1"/>
    <cellStyle name="Akcent 2" xfId="8162" builtinId="33" hidden="1"/>
    <cellStyle name="Akcent 2" xfId="8203" builtinId="33" hidden="1"/>
    <cellStyle name="Akcent 2" xfId="8242" builtinId="33" hidden="1"/>
    <cellStyle name="Akcent 2" xfId="8281" builtinId="33" hidden="1"/>
    <cellStyle name="Akcent 2" xfId="8320" builtinId="33" hidden="1"/>
    <cellStyle name="Akcent 2" xfId="8360" builtinId="33" hidden="1"/>
    <cellStyle name="Akcent 2" xfId="8399" builtinId="33" hidden="1"/>
    <cellStyle name="Akcent 2" xfId="8440" builtinId="33" hidden="1"/>
    <cellStyle name="Akcent 2" xfId="8479" builtinId="33" hidden="1"/>
    <cellStyle name="Akcent 2" xfId="8518" builtinId="33" hidden="1"/>
    <cellStyle name="Akcent 2" xfId="8557" builtinId="33" hidden="1"/>
    <cellStyle name="Akcent 2" xfId="8597" builtinId="33" hidden="1"/>
    <cellStyle name="Akcent 2" xfId="8637" builtinId="33" hidden="1"/>
    <cellStyle name="Akcent 2" xfId="8676" builtinId="33" hidden="1"/>
    <cellStyle name="Akcent 2" xfId="8716" builtinId="33" hidden="1"/>
    <cellStyle name="Akcent 2" xfId="8755" builtinId="33" hidden="1"/>
    <cellStyle name="Akcent 2" xfId="8795" builtinId="33" hidden="1"/>
    <cellStyle name="Akcent 2" xfId="8834" builtinId="33" hidden="1"/>
    <cellStyle name="Akcent 2" xfId="8873" builtinId="33" hidden="1"/>
    <cellStyle name="Akcent 2" xfId="8896" builtinId="33" hidden="1"/>
    <cellStyle name="Akcent 2" xfId="7345" builtinId="33" hidden="1"/>
    <cellStyle name="Akcent 2" xfId="8919" builtinId="33" hidden="1"/>
    <cellStyle name="Akcent 2" xfId="8958" builtinId="33" hidden="1"/>
    <cellStyle name="Akcent 2" xfId="8997" builtinId="33" hidden="1"/>
    <cellStyle name="Akcent 2" xfId="9036" builtinId="33" hidden="1"/>
    <cellStyle name="Akcent 2" xfId="9076" builtinId="33" hidden="1"/>
    <cellStyle name="Akcent 2" xfId="9115" builtinId="33" hidden="1"/>
    <cellStyle name="Akcent 2" xfId="9156" builtinId="33" hidden="1"/>
    <cellStyle name="Akcent 2" xfId="9195" builtinId="33" hidden="1"/>
    <cellStyle name="Akcent 2" xfId="9234" builtinId="33" hidden="1"/>
    <cellStyle name="Akcent 2" xfId="9273" builtinId="33" hidden="1"/>
    <cellStyle name="Akcent 2" xfId="9313" builtinId="33" hidden="1"/>
    <cellStyle name="Akcent 2" xfId="9353" builtinId="33" hidden="1"/>
    <cellStyle name="Akcent 2" xfId="9392" builtinId="33" hidden="1"/>
    <cellStyle name="Akcent 2" xfId="9432" builtinId="33" hidden="1"/>
    <cellStyle name="Akcent 2" xfId="9471" builtinId="33" hidden="1"/>
    <cellStyle name="Akcent 2" xfId="9511" builtinId="33" hidden="1"/>
    <cellStyle name="Akcent 2" xfId="9550" builtinId="33" hidden="1"/>
    <cellStyle name="Akcent 2" xfId="9589" builtinId="33" hidden="1"/>
    <cellStyle name="Akcent 2" xfId="4111" builtinId="33" hidden="1"/>
    <cellStyle name="Akcent 2" xfId="9630" builtinId="33" hidden="1"/>
    <cellStyle name="Akcent 2" xfId="9671" builtinId="33" hidden="1"/>
    <cellStyle name="Akcent 2" xfId="9710" builtinId="33" hidden="1"/>
    <cellStyle name="Akcent 2" xfId="9749" builtinId="33" hidden="1"/>
    <cellStyle name="Akcent 2" xfId="9788" builtinId="33" hidden="1"/>
    <cellStyle name="Akcent 2" xfId="9828" builtinId="33" hidden="1"/>
    <cellStyle name="Akcent 2" xfId="9867" builtinId="33" hidden="1"/>
    <cellStyle name="Akcent 2" xfId="9908" builtinId="33" hidden="1"/>
    <cellStyle name="Akcent 2" xfId="9947" builtinId="33" hidden="1"/>
    <cellStyle name="Akcent 2" xfId="9986" builtinId="33" hidden="1"/>
    <cellStyle name="Akcent 2" xfId="10025" builtinId="33" hidden="1"/>
    <cellStyle name="Akcent 2" xfId="10065" builtinId="33" hidden="1"/>
    <cellStyle name="Akcent 2" xfId="10105" builtinId="33" hidden="1"/>
    <cellStyle name="Akcent 2" xfId="10144" builtinId="33" hidden="1"/>
    <cellStyle name="Akcent 2" xfId="10184" builtinId="33" hidden="1"/>
    <cellStyle name="Akcent 2" xfId="10223" builtinId="33" hidden="1"/>
    <cellStyle name="Akcent 2" xfId="10263" builtinId="33" hidden="1"/>
    <cellStyle name="Akcent 2" xfId="10302" builtinId="33" hidden="1"/>
    <cellStyle name="Akcent 2" xfId="10341" builtinId="33" hidden="1"/>
    <cellStyle name="Akcent 2" xfId="10380" builtinId="33" hidden="1"/>
    <cellStyle name="Akcent 2" xfId="10539" builtinId="33" hidden="1"/>
    <cellStyle name="Akcent 2" xfId="10580" builtinId="33" hidden="1"/>
    <cellStyle name="Akcent 2" xfId="10619" builtinId="33" hidden="1"/>
    <cellStyle name="Akcent 2" xfId="10658" builtinId="33" hidden="1"/>
    <cellStyle name="Akcent 2" xfId="10697" builtinId="33" hidden="1"/>
    <cellStyle name="Akcent 2" xfId="10737" builtinId="33" hidden="1"/>
    <cellStyle name="Akcent 2" xfId="10776" builtinId="33" hidden="1"/>
    <cellStyle name="Akcent 2" xfId="10817" builtinId="33" hidden="1"/>
    <cellStyle name="Akcent 2" xfId="10856" builtinId="33" hidden="1"/>
    <cellStyle name="Akcent 2" xfId="10895" builtinId="33" hidden="1"/>
    <cellStyle name="Akcent 2" xfId="10934" builtinId="33" hidden="1"/>
    <cellStyle name="Akcent 2" xfId="10974" builtinId="33" hidden="1"/>
    <cellStyle name="Akcent 2" xfId="11014" builtinId="33" hidden="1"/>
    <cellStyle name="Akcent 2" xfId="11053" builtinId="33" hidden="1"/>
    <cellStyle name="Akcent 2" xfId="11093" builtinId="33" hidden="1"/>
    <cellStyle name="Akcent 2" xfId="11133" builtinId="33" hidden="1"/>
    <cellStyle name="Akcent 2" xfId="11173" builtinId="33" hidden="1"/>
    <cellStyle name="Akcent 2" xfId="11212" builtinId="33" hidden="1"/>
    <cellStyle name="Akcent 2" xfId="11251" builtinId="33" hidden="1"/>
    <cellStyle name="Akcent 2" xfId="11279" builtinId="33" hidden="1"/>
    <cellStyle name="Akcent 2" xfId="11284" builtinId="33" hidden="1"/>
    <cellStyle name="Akcent 2" xfId="11325" builtinId="33" hidden="1"/>
    <cellStyle name="Akcent 2" xfId="11364" builtinId="33" hidden="1"/>
    <cellStyle name="Akcent 2" xfId="11403" builtinId="33" hidden="1"/>
    <cellStyle name="Akcent 2" xfId="11442" builtinId="33" hidden="1"/>
    <cellStyle name="Akcent 2" xfId="11482" builtinId="33" hidden="1"/>
    <cellStyle name="Akcent 2" xfId="11521" builtinId="33" hidden="1"/>
    <cellStyle name="Akcent 2" xfId="11562" builtinId="33" hidden="1"/>
    <cellStyle name="Akcent 2" xfId="11601" builtinId="33" hidden="1"/>
    <cellStyle name="Akcent 2" xfId="11640" builtinId="33" hidden="1"/>
    <cellStyle name="Akcent 2" xfId="11679" builtinId="33" hidden="1"/>
    <cellStyle name="Akcent 2" xfId="11719" builtinId="33" hidden="1"/>
    <cellStyle name="Akcent 2" xfId="11759" builtinId="33" hidden="1"/>
    <cellStyle name="Akcent 2" xfId="11798" builtinId="33" hidden="1"/>
    <cellStyle name="Akcent 2" xfId="11838" builtinId="33" hidden="1"/>
    <cellStyle name="Akcent 2" xfId="11877" builtinId="33" hidden="1"/>
    <cellStyle name="Akcent 2" xfId="11917" builtinId="33" hidden="1"/>
    <cellStyle name="Akcent 2" xfId="11956" builtinId="33" hidden="1"/>
    <cellStyle name="Akcent 2" xfId="11995" builtinId="33" hidden="1"/>
    <cellStyle name="Akcent 2" xfId="12018" builtinId="33" hidden="1"/>
    <cellStyle name="Akcent 2" xfId="10471" builtinId="33" hidden="1"/>
    <cellStyle name="Akcent 2" xfId="12041" builtinId="33" hidden="1"/>
    <cellStyle name="Akcent 2" xfId="12080" builtinId="33" hidden="1"/>
    <cellStyle name="Akcent 2" xfId="12119" builtinId="33" hidden="1"/>
    <cellStyle name="Akcent 2" xfId="12158" builtinId="33" hidden="1"/>
    <cellStyle name="Akcent 2" xfId="12198" builtinId="33" hidden="1"/>
    <cellStyle name="Akcent 2" xfId="12237" builtinId="33" hidden="1"/>
    <cellStyle name="Akcent 2" xfId="12278" builtinId="33" hidden="1"/>
    <cellStyle name="Akcent 2" xfId="12317" builtinId="33" hidden="1"/>
    <cellStyle name="Akcent 2" xfId="12356" builtinId="33" hidden="1"/>
    <cellStyle name="Akcent 2" xfId="12395" builtinId="33" hidden="1"/>
    <cellStyle name="Akcent 2" xfId="12435" builtinId="33" hidden="1"/>
    <cellStyle name="Akcent 2" xfId="12475" builtinId="33" hidden="1"/>
    <cellStyle name="Akcent 2" xfId="12514" builtinId="33" hidden="1"/>
    <cellStyle name="Akcent 2" xfId="12554" builtinId="33" hidden="1"/>
    <cellStyle name="Akcent 2" xfId="12593" builtinId="33" hidden="1"/>
    <cellStyle name="Akcent 2" xfId="12633" builtinId="33" hidden="1"/>
    <cellStyle name="Akcent 2" xfId="12672" builtinId="33" hidden="1"/>
    <cellStyle name="Akcent 2" xfId="12711" builtinId="33" hidden="1"/>
    <cellStyle name="Akcent 2" xfId="12750" builtinId="33" hidden="1"/>
    <cellStyle name="Akcent 2" xfId="12790" builtinId="33" hidden="1"/>
    <cellStyle name="Akcent 2" xfId="12831" builtinId="33" hidden="1"/>
    <cellStyle name="Akcent 2" xfId="12870" builtinId="33" hidden="1"/>
    <cellStyle name="Akcent 2" xfId="12909" builtinId="33" hidden="1"/>
    <cellStyle name="Akcent 2" xfId="12948" builtinId="33" hidden="1"/>
    <cellStyle name="Akcent 2" xfId="12988" builtinId="33" hidden="1"/>
    <cellStyle name="Akcent 2" xfId="13027" builtinId="33" hidden="1"/>
    <cellStyle name="Akcent 2" xfId="13068" builtinId="33" hidden="1"/>
    <cellStyle name="Akcent 2" xfId="13107" builtinId="33" hidden="1"/>
    <cellStyle name="Akcent 2" xfId="13146" builtinId="33" hidden="1"/>
    <cellStyle name="Akcent 2" xfId="13185" builtinId="33" hidden="1"/>
    <cellStyle name="Akcent 2" xfId="13225" builtinId="33" hidden="1"/>
    <cellStyle name="Akcent 2" xfId="13265" builtinId="33" hidden="1"/>
    <cellStyle name="Akcent 2" xfId="13304" builtinId="33" hidden="1"/>
    <cellStyle name="Akcent 2" xfId="13344" builtinId="33" hidden="1"/>
    <cellStyle name="Akcent 2" xfId="13383" builtinId="33" hidden="1"/>
    <cellStyle name="Akcent 2" xfId="13423" builtinId="33" hidden="1"/>
    <cellStyle name="Akcent 2" xfId="13462" builtinId="33" hidden="1"/>
    <cellStyle name="Akcent 2" xfId="13501" builtinId="33" hidden="1"/>
    <cellStyle name="Akcent 2" xfId="13540" builtinId="33" hidden="1"/>
    <cellStyle name="Akcent 2" xfId="13699" builtinId="33" hidden="1"/>
    <cellStyle name="Akcent 2" xfId="13740" builtinId="33" hidden="1"/>
    <cellStyle name="Akcent 2" xfId="13779" builtinId="33" hidden="1"/>
    <cellStyle name="Akcent 2" xfId="13818" builtinId="33" hidden="1"/>
    <cellStyle name="Akcent 2" xfId="13857" builtinId="33" hidden="1"/>
    <cellStyle name="Akcent 2" xfId="13897" builtinId="33" hidden="1"/>
    <cellStyle name="Akcent 2" xfId="13936" builtinId="33" hidden="1"/>
    <cellStyle name="Akcent 2" xfId="13977" builtinId="33" hidden="1"/>
    <cellStyle name="Akcent 2" xfId="14016" builtinId="33" hidden="1"/>
    <cellStyle name="Akcent 2" xfId="14055" builtinId="33" hidden="1"/>
    <cellStyle name="Akcent 2" xfId="14094" builtinId="33" hidden="1"/>
    <cellStyle name="Akcent 2" xfId="14134" builtinId="33" hidden="1"/>
    <cellStyle name="Akcent 2" xfId="14174" builtinId="33" hidden="1"/>
    <cellStyle name="Akcent 2" xfId="14213" builtinId="33" hidden="1"/>
    <cellStyle name="Akcent 2" xfId="14253" builtinId="33" hidden="1"/>
    <cellStyle name="Akcent 2" xfId="14293" builtinId="33" hidden="1"/>
    <cellStyle name="Akcent 2" xfId="14333" builtinId="33" hidden="1"/>
    <cellStyle name="Akcent 2" xfId="14372" builtinId="33" hidden="1"/>
    <cellStyle name="Akcent 2" xfId="14411" builtinId="33" hidden="1"/>
    <cellStyle name="Akcent 2" xfId="14439" builtinId="33" hidden="1"/>
    <cellStyle name="Akcent 2" xfId="14444" builtinId="33" hidden="1"/>
    <cellStyle name="Akcent 2" xfId="14485" builtinId="33" hidden="1"/>
    <cellStyle name="Akcent 2" xfId="14524" builtinId="33" hidden="1"/>
    <cellStyle name="Akcent 2" xfId="14563" builtinId="33" hidden="1"/>
    <cellStyle name="Akcent 2" xfId="14602" builtinId="33" hidden="1"/>
    <cellStyle name="Akcent 2" xfId="14642" builtinId="33" hidden="1"/>
    <cellStyle name="Akcent 2" xfId="14681" builtinId="33" hidden="1"/>
    <cellStyle name="Akcent 2" xfId="14722" builtinId="33" hidden="1"/>
    <cellStyle name="Akcent 2" xfId="14761" builtinId="33" hidden="1"/>
    <cellStyle name="Akcent 2" xfId="14800" builtinId="33" hidden="1"/>
    <cellStyle name="Akcent 2" xfId="14839" builtinId="33" hidden="1"/>
    <cellStyle name="Akcent 2" xfId="14879" builtinId="33" hidden="1"/>
    <cellStyle name="Akcent 2" xfId="14919" builtinId="33" hidden="1"/>
    <cellStyle name="Akcent 2" xfId="14958" builtinId="33" hidden="1"/>
    <cellStyle name="Akcent 2" xfId="14998" builtinId="33" hidden="1"/>
    <cellStyle name="Akcent 2" xfId="15037" builtinId="33" hidden="1"/>
    <cellStyle name="Akcent 2" xfId="15077" builtinId="33" hidden="1"/>
    <cellStyle name="Akcent 2" xfId="15116" builtinId="33" hidden="1"/>
    <cellStyle name="Akcent 2" xfId="15155" builtinId="33" hidden="1"/>
    <cellStyle name="Akcent 2" xfId="15178" builtinId="33" hidden="1"/>
    <cellStyle name="Akcent 2" xfId="13631" builtinId="33" hidden="1"/>
    <cellStyle name="Akcent 2" xfId="15201" builtinId="33" hidden="1"/>
    <cellStyle name="Akcent 2" xfId="15240" builtinId="33" hidden="1"/>
    <cellStyle name="Akcent 2" xfId="15279" builtinId="33" hidden="1"/>
    <cellStyle name="Akcent 2" xfId="15318" builtinId="33" hidden="1"/>
    <cellStyle name="Akcent 2" xfId="15358" builtinId="33" hidden="1"/>
    <cellStyle name="Akcent 2" xfId="15397" builtinId="33" hidden="1"/>
    <cellStyle name="Akcent 2" xfId="15438" builtinId="33" hidden="1"/>
    <cellStyle name="Akcent 2" xfId="15477" builtinId="33" hidden="1"/>
    <cellStyle name="Akcent 2" xfId="15516" builtinId="33" hidden="1"/>
    <cellStyle name="Akcent 2" xfId="15555" builtinId="33" hidden="1"/>
    <cellStyle name="Akcent 2" xfId="15595" builtinId="33" hidden="1"/>
    <cellStyle name="Akcent 2" xfId="15635" builtinId="33" hidden="1"/>
    <cellStyle name="Akcent 2" xfId="15674" builtinId="33" hidden="1"/>
    <cellStyle name="Akcent 2" xfId="15714" builtinId="33" hidden="1"/>
    <cellStyle name="Akcent 2" xfId="15753" builtinId="33" hidden="1"/>
    <cellStyle name="Akcent 2" xfId="15793" builtinId="33" hidden="1"/>
    <cellStyle name="Akcent 2" xfId="15832" builtinId="33" hidden="1"/>
    <cellStyle name="Akcent 2" xfId="15871" builtinId="33" hidden="1"/>
    <cellStyle name="Akcent 2" xfId="7233" builtinId="33" hidden="1"/>
    <cellStyle name="Akcent 2" xfId="3279" builtinId="33" hidden="1"/>
    <cellStyle name="Akcent 2" xfId="15925" builtinId="33" hidden="1"/>
    <cellStyle name="Akcent 2" xfId="15964" builtinId="33" hidden="1"/>
    <cellStyle name="Akcent 2" xfId="16003" builtinId="33" hidden="1"/>
    <cellStyle name="Akcent 2" xfId="16042" builtinId="33" hidden="1"/>
    <cellStyle name="Akcent 2" xfId="16082" builtinId="33" hidden="1"/>
    <cellStyle name="Akcent 2" xfId="16121" builtinId="33" hidden="1"/>
    <cellStyle name="Akcent 2" xfId="16162" builtinId="33" hidden="1"/>
    <cellStyle name="Akcent 2" xfId="16201" builtinId="33" hidden="1"/>
    <cellStyle name="Akcent 2" xfId="16240" builtinId="33" hidden="1"/>
    <cellStyle name="Akcent 2" xfId="16279" builtinId="33" hidden="1"/>
    <cellStyle name="Akcent 2" xfId="16319" builtinId="33" hidden="1"/>
    <cellStyle name="Akcent 2" xfId="16359" builtinId="33" hidden="1"/>
    <cellStyle name="Akcent 2" xfId="16398" builtinId="33" hidden="1"/>
    <cellStyle name="Akcent 2" xfId="16438" builtinId="33" hidden="1"/>
    <cellStyle name="Akcent 2" xfId="16477" builtinId="33" hidden="1"/>
    <cellStyle name="Akcent 2" xfId="16517" builtinId="33" hidden="1"/>
    <cellStyle name="Akcent 2" xfId="16556" builtinId="33" hidden="1"/>
    <cellStyle name="Akcent 2" xfId="16595" builtinId="33" hidden="1"/>
    <cellStyle name="Akcent 2" xfId="16634" builtinId="33" hidden="1"/>
    <cellStyle name="Akcent 2" xfId="16793" builtinId="33" hidden="1"/>
    <cellStyle name="Akcent 2" xfId="16834" builtinId="33" hidden="1"/>
    <cellStyle name="Akcent 2" xfId="16873" builtinId="33" hidden="1"/>
    <cellStyle name="Akcent 2" xfId="16912" builtinId="33" hidden="1"/>
    <cellStyle name="Akcent 2" xfId="16951" builtinId="33" hidden="1"/>
    <cellStyle name="Akcent 2" xfId="16991" builtinId="33" hidden="1"/>
    <cellStyle name="Akcent 2" xfId="17030" builtinId="33" hidden="1"/>
    <cellStyle name="Akcent 2" xfId="17071" builtinId="33" hidden="1"/>
    <cellStyle name="Akcent 2" xfId="17110" builtinId="33" hidden="1"/>
    <cellStyle name="Akcent 2" xfId="17149" builtinId="33" hidden="1"/>
    <cellStyle name="Akcent 2" xfId="17188" builtinId="33" hidden="1"/>
    <cellStyle name="Akcent 2" xfId="17228" builtinId="33" hidden="1"/>
    <cellStyle name="Akcent 2" xfId="17268" builtinId="33" hidden="1"/>
    <cellStyle name="Akcent 2" xfId="17307" builtinId="33" hidden="1"/>
    <cellStyle name="Akcent 2" xfId="17347" builtinId="33" hidden="1"/>
    <cellStyle name="Akcent 2" xfId="17387" builtinId="33" hidden="1"/>
    <cellStyle name="Akcent 2" xfId="17427" builtinId="33" hidden="1"/>
    <cellStyle name="Akcent 2" xfId="17466" builtinId="33" hidden="1"/>
    <cellStyle name="Akcent 2" xfId="17505" builtinId="33" hidden="1"/>
    <cellStyle name="Akcent 2" xfId="17533" builtinId="33" hidden="1"/>
    <cellStyle name="Akcent 2" xfId="17538" builtinId="33" hidden="1"/>
    <cellStyle name="Akcent 2" xfId="17579" builtinId="33" hidden="1"/>
    <cellStyle name="Akcent 2" xfId="17618" builtinId="33" hidden="1"/>
    <cellStyle name="Akcent 2" xfId="17657" builtinId="33" hidden="1"/>
    <cellStyle name="Akcent 2" xfId="17696" builtinId="33" hidden="1"/>
    <cellStyle name="Akcent 2" xfId="17736" builtinId="33" hidden="1"/>
    <cellStyle name="Akcent 2" xfId="17775" builtinId="33" hidden="1"/>
    <cellStyle name="Akcent 2" xfId="17816" builtinId="33" hidden="1"/>
    <cellStyle name="Akcent 2" xfId="17855" builtinId="33" hidden="1"/>
    <cellStyle name="Akcent 2" xfId="17894" builtinId="33" hidden="1"/>
    <cellStyle name="Akcent 2" xfId="17933" builtinId="33" hidden="1"/>
    <cellStyle name="Akcent 2" xfId="17973" builtinId="33" hidden="1"/>
    <cellStyle name="Akcent 2" xfId="18013" builtinId="33" hidden="1"/>
    <cellStyle name="Akcent 2" xfId="18052" builtinId="33" hidden="1"/>
    <cellStyle name="Akcent 2" xfId="18092" builtinId="33" hidden="1"/>
    <cellStyle name="Akcent 2" xfId="18131" builtinId="33" hidden="1"/>
    <cellStyle name="Akcent 2" xfId="18171" builtinId="33" hidden="1"/>
    <cellStyle name="Akcent 2" xfId="18210" builtinId="33" hidden="1"/>
    <cellStyle name="Akcent 2" xfId="18249" builtinId="33" hidden="1"/>
    <cellStyle name="Akcent 2" xfId="18272" builtinId="33" hidden="1"/>
    <cellStyle name="Akcent 2" xfId="16725" builtinId="33" hidden="1"/>
    <cellStyle name="Akcent 2" xfId="18295" builtinId="33" hidden="1"/>
    <cellStyle name="Akcent 2" xfId="18334" builtinId="33" hidden="1"/>
    <cellStyle name="Akcent 2" xfId="18373" builtinId="33" hidden="1"/>
    <cellStyle name="Akcent 2" xfId="18412" builtinId="33" hidden="1"/>
    <cellStyle name="Akcent 2" xfId="18452" builtinId="33" hidden="1"/>
    <cellStyle name="Akcent 2" xfId="18491" builtinId="33" hidden="1"/>
    <cellStyle name="Akcent 2" xfId="18532" builtinId="33" hidden="1"/>
    <cellStyle name="Akcent 2" xfId="18571" builtinId="33" hidden="1"/>
    <cellStyle name="Akcent 2" xfId="18610" builtinId="33" hidden="1"/>
    <cellStyle name="Akcent 2" xfId="18649" builtinId="33" hidden="1"/>
    <cellStyle name="Akcent 2" xfId="18689" builtinId="33" hidden="1"/>
    <cellStyle name="Akcent 2" xfId="18729" builtinId="33" hidden="1"/>
    <cellStyle name="Akcent 2" xfId="18768" builtinId="33" hidden="1"/>
    <cellStyle name="Akcent 2" xfId="18808" builtinId="33" hidden="1"/>
    <cellStyle name="Akcent 2" xfId="18847" builtinId="33" hidden="1"/>
    <cellStyle name="Akcent 2" xfId="18887" builtinId="33" hidden="1"/>
    <cellStyle name="Akcent 2" xfId="18926" builtinId="33" hidden="1"/>
    <cellStyle name="Akcent 2" xfId="18965" builtinId="33" hidden="1"/>
    <cellStyle name="Akcent 2" xfId="7229" builtinId="33" hidden="1"/>
    <cellStyle name="Akcent 2" xfId="19087" builtinId="33" hidden="1"/>
    <cellStyle name="Akcent 2" xfId="19128" builtinId="33" hidden="1"/>
    <cellStyle name="Akcent 2" xfId="19167" builtinId="33" hidden="1"/>
    <cellStyle name="Akcent 2" xfId="19206" builtinId="33" hidden="1"/>
    <cellStyle name="Akcent 2" xfId="19245" builtinId="33" hidden="1"/>
    <cellStyle name="Akcent 2" xfId="19285" builtinId="33" hidden="1"/>
    <cellStyle name="Akcent 2" xfId="19324" builtinId="33" hidden="1"/>
    <cellStyle name="Akcent 2" xfId="19365" builtinId="33" hidden="1"/>
    <cellStyle name="Akcent 2" xfId="19404" builtinId="33" hidden="1"/>
    <cellStyle name="Akcent 2" xfId="19443" builtinId="33" hidden="1"/>
    <cellStyle name="Akcent 2" xfId="19482" builtinId="33" hidden="1"/>
    <cellStyle name="Akcent 2" xfId="19522" builtinId="33" hidden="1"/>
    <cellStyle name="Akcent 2" xfId="19562" builtinId="33" hidden="1"/>
    <cellStyle name="Akcent 2" xfId="19601" builtinId="33" hidden="1"/>
    <cellStyle name="Akcent 2" xfId="19641" builtinId="33" hidden="1"/>
    <cellStyle name="Akcent 2" xfId="19680" builtinId="33" hidden="1"/>
    <cellStyle name="Akcent 2" xfId="19720" builtinId="33" hidden="1"/>
    <cellStyle name="Akcent 2" xfId="19759" builtinId="33" hidden="1"/>
    <cellStyle name="Akcent 2" xfId="19798" builtinId="33" hidden="1"/>
    <cellStyle name="Akcent 2" xfId="19849" builtinId="33" hidden="1"/>
    <cellStyle name="Akcent 2" xfId="20008" builtinId="33" hidden="1"/>
    <cellStyle name="Akcent 2" xfId="20049" builtinId="33" hidden="1"/>
    <cellStyle name="Akcent 2" xfId="20088" builtinId="33" hidden="1"/>
    <cellStyle name="Akcent 2" xfId="20127" builtinId="33" hidden="1"/>
    <cellStyle name="Akcent 2" xfId="20166" builtinId="33" hidden="1"/>
    <cellStyle name="Akcent 2" xfId="20206" builtinId="33" hidden="1"/>
    <cellStyle name="Akcent 2" xfId="20245" builtinId="33" hidden="1"/>
    <cellStyle name="Akcent 2" xfId="20286" builtinId="33" hidden="1"/>
    <cellStyle name="Akcent 2" xfId="20325" builtinId="33" hidden="1"/>
    <cellStyle name="Akcent 2" xfId="20364" builtinId="33" hidden="1"/>
    <cellStyle name="Akcent 2" xfId="20403" builtinId="33" hidden="1"/>
    <cellStyle name="Akcent 2" xfId="20443" builtinId="33" hidden="1"/>
    <cellStyle name="Akcent 2" xfId="20483" builtinId="33" hidden="1"/>
    <cellStyle name="Akcent 2" xfId="20522" builtinId="33" hidden="1"/>
    <cellStyle name="Akcent 2" xfId="20562" builtinId="33" hidden="1"/>
    <cellStyle name="Akcent 2" xfId="20602" builtinId="33" hidden="1"/>
    <cellStyle name="Akcent 2" xfId="20642" builtinId="33" hidden="1"/>
    <cellStyle name="Akcent 2" xfId="20681" builtinId="33" hidden="1"/>
    <cellStyle name="Akcent 2" xfId="20720" builtinId="33" hidden="1"/>
    <cellStyle name="Akcent 2" xfId="20748" builtinId="33" hidden="1"/>
    <cellStyle name="Akcent 2" xfId="20753" builtinId="33" hidden="1"/>
    <cellStyle name="Akcent 2" xfId="20794" builtinId="33" hidden="1"/>
    <cellStyle name="Akcent 2" xfId="20833" builtinId="33" hidden="1"/>
    <cellStyle name="Akcent 2" xfId="20872" builtinId="33" hidden="1"/>
    <cellStyle name="Akcent 2" xfId="20911" builtinId="33" hidden="1"/>
    <cellStyle name="Akcent 2" xfId="20951" builtinId="33" hidden="1"/>
    <cellStyle name="Akcent 2" xfId="20990" builtinId="33" hidden="1"/>
    <cellStyle name="Akcent 2" xfId="21031" builtinId="33" hidden="1"/>
    <cellStyle name="Akcent 2" xfId="21070" builtinId="33" hidden="1"/>
    <cellStyle name="Akcent 2" xfId="21109" builtinId="33" hidden="1"/>
    <cellStyle name="Akcent 2" xfId="21148" builtinId="33" hidden="1"/>
    <cellStyle name="Akcent 2" xfId="21188" builtinId="33" hidden="1"/>
    <cellStyle name="Akcent 2" xfId="21228" builtinId="33" hidden="1"/>
    <cellStyle name="Akcent 2" xfId="21267" builtinId="33" hidden="1"/>
    <cellStyle name="Akcent 2" xfId="21307" builtinId="33" hidden="1"/>
    <cellStyle name="Akcent 2" xfId="21346" builtinId="33" hidden="1"/>
    <cellStyle name="Akcent 2" xfId="21386" builtinId="33" hidden="1"/>
    <cellStyle name="Akcent 2" xfId="21425" builtinId="33" hidden="1"/>
    <cellStyle name="Akcent 2" xfId="21464" builtinId="33" hidden="1"/>
    <cellStyle name="Akcent 2" xfId="21487" builtinId="33" hidden="1"/>
    <cellStyle name="Akcent 2" xfId="19940" builtinId="33" hidden="1"/>
    <cellStyle name="Akcent 2" xfId="21510" builtinId="33" hidden="1"/>
    <cellStyle name="Akcent 2" xfId="21549" builtinId="33" hidden="1"/>
    <cellStyle name="Akcent 2" xfId="21588" builtinId="33" hidden="1"/>
    <cellStyle name="Akcent 2" xfId="21627" builtinId="33" hidden="1"/>
    <cellStyle name="Akcent 2" xfId="21667" builtinId="33" hidden="1"/>
    <cellStyle name="Akcent 2" xfId="21706" builtinId="33" hidden="1"/>
    <cellStyle name="Akcent 2" xfId="21747" builtinId="33" hidden="1"/>
    <cellStyle name="Akcent 2" xfId="21786" builtinId="33" hidden="1"/>
    <cellStyle name="Akcent 2" xfId="21825" builtinId="33" hidden="1"/>
    <cellStyle name="Akcent 2" xfId="21864" builtinId="33" hidden="1"/>
    <cellStyle name="Akcent 2" xfId="21904" builtinId="33" hidden="1"/>
    <cellStyle name="Akcent 2" xfId="21944" builtinId="33" hidden="1"/>
    <cellStyle name="Akcent 2" xfId="21983" builtinId="33" hidden="1"/>
    <cellStyle name="Akcent 2" xfId="22023" builtinId="33" hidden="1"/>
    <cellStyle name="Akcent 2" xfId="22062" builtinId="33" hidden="1"/>
    <cellStyle name="Akcent 2" xfId="22102" builtinId="33" hidden="1"/>
    <cellStyle name="Akcent 2" xfId="22141" builtinId="33" hidden="1"/>
    <cellStyle name="Akcent 2" xfId="22180" builtinId="33" hidden="1"/>
    <cellStyle name="Akcent 2" xfId="22219" builtinId="33" hidden="1"/>
    <cellStyle name="Akcent 2" xfId="22259" builtinId="33" hidden="1"/>
    <cellStyle name="Akcent 2" xfId="22300" builtinId="33" hidden="1"/>
    <cellStyle name="Akcent 2" xfId="22339" builtinId="33" hidden="1"/>
    <cellStyle name="Akcent 2" xfId="22378" builtinId="33" hidden="1"/>
    <cellStyle name="Akcent 2" xfId="22417" builtinId="33" hidden="1"/>
    <cellStyle name="Akcent 2" xfId="22457" builtinId="33" hidden="1"/>
    <cellStyle name="Akcent 2" xfId="22496" builtinId="33" hidden="1"/>
    <cellStyle name="Akcent 2" xfId="22537" builtinId="33" hidden="1"/>
    <cellStyle name="Akcent 2" xfId="22576" builtinId="33" hidden="1"/>
    <cellStyle name="Akcent 2" xfId="22615" builtinId="33" hidden="1"/>
    <cellStyle name="Akcent 2" xfId="22654" builtinId="33" hidden="1"/>
    <cellStyle name="Akcent 2" xfId="22694" builtinId="33" hidden="1"/>
    <cellStyle name="Akcent 2" xfId="22734" builtinId="33" hidden="1"/>
    <cellStyle name="Akcent 2" xfId="22773" builtinId="33" hidden="1"/>
    <cellStyle name="Akcent 2" xfId="22813" builtinId="33" hidden="1"/>
    <cellStyle name="Akcent 2" xfId="22852" builtinId="33" hidden="1"/>
    <cellStyle name="Akcent 2" xfId="22892" builtinId="33" hidden="1"/>
    <cellStyle name="Akcent 2" xfId="22931" builtinId="33" hidden="1"/>
    <cellStyle name="Akcent 2" xfId="22970" builtinId="33" hidden="1"/>
    <cellStyle name="Akcent 2" xfId="23009" builtinId="33" hidden="1"/>
    <cellStyle name="Akcent 2" xfId="23168" builtinId="33" hidden="1"/>
    <cellStyle name="Akcent 2" xfId="23209" builtinId="33" hidden="1"/>
    <cellStyle name="Akcent 2" xfId="23248" builtinId="33" hidden="1"/>
    <cellStyle name="Akcent 2" xfId="23287" builtinId="33" hidden="1"/>
    <cellStyle name="Akcent 2" xfId="23326" builtinId="33" hidden="1"/>
    <cellStyle name="Akcent 2" xfId="23366" builtinId="33" hidden="1"/>
    <cellStyle name="Akcent 2" xfId="23405" builtinId="33" hidden="1"/>
    <cellStyle name="Akcent 2" xfId="23446" builtinId="33" hidden="1"/>
    <cellStyle name="Akcent 2" xfId="23485" builtinId="33" hidden="1"/>
    <cellStyle name="Akcent 2" xfId="23524" builtinId="33" hidden="1"/>
    <cellStyle name="Akcent 2" xfId="23563" builtinId="33" hidden="1"/>
    <cellStyle name="Akcent 2" xfId="23603" builtinId="33" hidden="1"/>
    <cellStyle name="Akcent 2" xfId="23643" builtinId="33" hidden="1"/>
    <cellStyle name="Akcent 2" xfId="23682" builtinId="33" hidden="1"/>
    <cellStyle name="Akcent 2" xfId="23722" builtinId="33" hidden="1"/>
    <cellStyle name="Akcent 2" xfId="23762" builtinId="33" hidden="1"/>
    <cellStyle name="Akcent 2" xfId="23802" builtinId="33" hidden="1"/>
    <cellStyle name="Akcent 2" xfId="23841" builtinId="33" hidden="1"/>
    <cellStyle name="Akcent 2" xfId="23880" builtinId="33" hidden="1"/>
    <cellStyle name="Akcent 2" xfId="23908" builtinId="33" hidden="1"/>
    <cellStyle name="Akcent 2" xfId="23913" builtinId="33" hidden="1"/>
    <cellStyle name="Akcent 2" xfId="23954" builtinId="33" hidden="1"/>
    <cellStyle name="Akcent 2" xfId="23993" builtinId="33" hidden="1"/>
    <cellStyle name="Akcent 2" xfId="24032" builtinId="33" hidden="1"/>
    <cellStyle name="Akcent 2" xfId="24071" builtinId="33" hidden="1"/>
    <cellStyle name="Akcent 2" xfId="24111" builtinId="33" hidden="1"/>
    <cellStyle name="Akcent 2" xfId="24150" builtinId="33" hidden="1"/>
    <cellStyle name="Akcent 2" xfId="24191" builtinId="33" hidden="1"/>
    <cellStyle name="Akcent 2" xfId="24230" builtinId="33" hidden="1"/>
    <cellStyle name="Akcent 2" xfId="24269" builtinId="33" hidden="1"/>
    <cellStyle name="Akcent 2" xfId="24308" builtinId="33" hidden="1"/>
    <cellStyle name="Akcent 2" xfId="24348" builtinId="33" hidden="1"/>
    <cellStyle name="Akcent 2" xfId="24388" builtinId="33" hidden="1"/>
    <cellStyle name="Akcent 2" xfId="24427" builtinId="33" hidden="1"/>
    <cellStyle name="Akcent 2" xfId="24467" builtinId="33" hidden="1"/>
    <cellStyle name="Akcent 2" xfId="24506" builtinId="33" hidden="1"/>
    <cellStyle name="Akcent 2" xfId="24546" builtinId="33" hidden="1"/>
    <cellStyle name="Akcent 2" xfId="24585" builtinId="33" hidden="1"/>
    <cellStyle name="Akcent 2" xfId="24624" builtinId="33" hidden="1"/>
    <cellStyle name="Akcent 2" xfId="24647" builtinId="33" hidden="1"/>
    <cellStyle name="Akcent 2" xfId="23100" builtinId="33" hidden="1"/>
    <cellStyle name="Akcent 2" xfId="24670" builtinId="33" hidden="1"/>
    <cellStyle name="Akcent 2" xfId="24709" builtinId="33" hidden="1"/>
    <cellStyle name="Akcent 2" xfId="24748" builtinId="33" hidden="1"/>
    <cellStyle name="Akcent 2" xfId="24787" builtinId="33" hidden="1"/>
    <cellStyle name="Akcent 2" xfId="24827" builtinId="33" hidden="1"/>
    <cellStyle name="Akcent 2" xfId="24866" builtinId="33" hidden="1"/>
    <cellStyle name="Akcent 2" xfId="24907" builtinId="33" hidden="1"/>
    <cellStyle name="Akcent 2" xfId="24946" builtinId="33" hidden="1"/>
    <cellStyle name="Akcent 2" xfId="24985" builtinId="33" hidden="1"/>
    <cellStyle name="Akcent 2" xfId="25024" builtinId="33" hidden="1"/>
    <cellStyle name="Akcent 2" xfId="25064" builtinId="33" hidden="1"/>
    <cellStyle name="Akcent 2" xfId="25104" builtinId="33" hidden="1"/>
    <cellStyle name="Akcent 2" xfId="25143" builtinId="33" hidden="1"/>
    <cellStyle name="Akcent 2" xfId="25183" builtinId="33" hidden="1"/>
    <cellStyle name="Akcent 2" xfId="25222" builtinId="33" hidden="1"/>
    <cellStyle name="Akcent 2" xfId="25262" builtinId="33" hidden="1"/>
    <cellStyle name="Akcent 2" xfId="25301" builtinId="33" hidden="1"/>
    <cellStyle name="Akcent 2" xfId="25340" builtinId="33" hidden="1"/>
    <cellStyle name="Akcent 2" xfId="19050" builtinId="33" hidden="1"/>
    <cellStyle name="Akcent 2" xfId="19019" builtinId="33" hidden="1"/>
    <cellStyle name="Akcent 2" xfId="25367" builtinId="33" hidden="1"/>
    <cellStyle name="Akcent 2" xfId="25406" builtinId="33" hidden="1"/>
    <cellStyle name="Akcent 2" xfId="25445" builtinId="33" hidden="1"/>
    <cellStyle name="Akcent 2" xfId="25484" builtinId="33" hidden="1"/>
    <cellStyle name="Akcent 2" xfId="25524" builtinId="33" hidden="1"/>
    <cellStyle name="Akcent 2" xfId="25563" builtinId="33" hidden="1"/>
    <cellStyle name="Akcent 2" xfId="25604" builtinId="33" hidden="1"/>
    <cellStyle name="Akcent 2" xfId="25643" builtinId="33" hidden="1"/>
    <cellStyle name="Akcent 2" xfId="25682" builtinId="33" hidden="1"/>
    <cellStyle name="Akcent 2" xfId="25721" builtinId="33" hidden="1"/>
    <cellStyle name="Akcent 2" xfId="25761" builtinId="33" hidden="1"/>
    <cellStyle name="Akcent 2" xfId="25801" builtinId="33" hidden="1"/>
    <cellStyle name="Akcent 2" xfId="25840" builtinId="33" hidden="1"/>
    <cellStyle name="Akcent 2" xfId="25880" builtinId="33" hidden="1"/>
    <cellStyle name="Akcent 2" xfId="25919" builtinId="33" hidden="1"/>
    <cellStyle name="Akcent 2" xfId="25959" builtinId="33" hidden="1"/>
    <cellStyle name="Akcent 2" xfId="25998" builtinId="33" hidden="1"/>
    <cellStyle name="Akcent 2" xfId="26037" builtinId="33" hidden="1"/>
    <cellStyle name="Akcent 2" xfId="26076" builtinId="33" hidden="1"/>
    <cellStyle name="Akcent 2" xfId="26235" builtinId="33" hidden="1"/>
    <cellStyle name="Akcent 2" xfId="26276" builtinId="33" hidden="1"/>
    <cellStyle name="Akcent 2" xfId="26315" builtinId="33" hidden="1"/>
    <cellStyle name="Akcent 2" xfId="26354" builtinId="33" hidden="1"/>
    <cellStyle name="Akcent 2" xfId="26393" builtinId="33" hidden="1"/>
    <cellStyle name="Akcent 2" xfId="26433" builtinId="33" hidden="1"/>
    <cellStyle name="Akcent 2" xfId="26472" builtinId="33" hidden="1"/>
    <cellStyle name="Akcent 2" xfId="26513" builtinId="33" hidden="1"/>
    <cellStyle name="Akcent 2" xfId="26552" builtinId="33" hidden="1"/>
    <cellStyle name="Akcent 2" xfId="26591" builtinId="33" hidden="1"/>
    <cellStyle name="Akcent 2" xfId="26630" builtinId="33" hidden="1"/>
    <cellStyle name="Akcent 2" xfId="26670" builtinId="33" hidden="1"/>
    <cellStyle name="Akcent 2" xfId="26710" builtinId="33" hidden="1"/>
    <cellStyle name="Akcent 2" xfId="26749" builtinId="33" hidden="1"/>
    <cellStyle name="Akcent 2" xfId="26789" builtinId="33" hidden="1"/>
    <cellStyle name="Akcent 2" xfId="26829" builtinId="33" hidden="1"/>
    <cellStyle name="Akcent 2" xfId="26869" builtinId="33" hidden="1"/>
    <cellStyle name="Akcent 2" xfId="26908" builtinId="33" hidden="1"/>
    <cellStyle name="Akcent 2" xfId="26947" builtinId="33" hidden="1"/>
    <cellStyle name="Akcent 2" xfId="26975" builtinId="33" hidden="1"/>
    <cellStyle name="Akcent 2" xfId="26980" builtinId="33" hidden="1"/>
    <cellStyle name="Akcent 2" xfId="27021" builtinId="33" hidden="1"/>
    <cellStyle name="Akcent 2" xfId="27060" builtinId="33" hidden="1"/>
    <cellStyle name="Akcent 2" xfId="27099" builtinId="33" hidden="1"/>
    <cellStyle name="Akcent 2" xfId="27138" builtinId="33" hidden="1"/>
    <cellStyle name="Akcent 2" xfId="27178" builtinId="33" hidden="1"/>
    <cellStyle name="Akcent 2" xfId="27217" builtinId="33" hidden="1"/>
    <cellStyle name="Akcent 2" xfId="27258" builtinId="33" hidden="1"/>
    <cellStyle name="Akcent 2" xfId="27297" builtinId="33" hidden="1"/>
    <cellStyle name="Akcent 2" xfId="27336" builtinId="33" hidden="1"/>
    <cellStyle name="Akcent 2" xfId="27375" builtinId="33" hidden="1"/>
    <cellStyle name="Akcent 2" xfId="27415" builtinId="33" hidden="1"/>
    <cellStyle name="Akcent 2" xfId="27455" builtinId="33" hidden="1"/>
    <cellStyle name="Akcent 2" xfId="27494" builtinId="33" hidden="1"/>
    <cellStyle name="Akcent 2" xfId="27534" builtinId="33" hidden="1"/>
    <cellStyle name="Akcent 2" xfId="27573" builtinId="33" hidden="1"/>
    <cellStyle name="Akcent 2" xfId="27613" builtinId="33" hidden="1"/>
    <cellStyle name="Akcent 2" xfId="27652" builtinId="33" hidden="1"/>
    <cellStyle name="Akcent 2" xfId="27691" builtinId="33" hidden="1"/>
    <cellStyle name="Akcent 2" xfId="27714" builtinId="33" hidden="1"/>
    <cellStyle name="Akcent 2" xfId="26167" builtinId="33" hidden="1"/>
    <cellStyle name="Akcent 2" xfId="27737" builtinId="33" hidden="1"/>
    <cellStyle name="Akcent 2" xfId="27776" builtinId="33" hidden="1"/>
    <cellStyle name="Akcent 2" xfId="27815" builtinId="33" hidden="1"/>
    <cellStyle name="Akcent 2" xfId="27854" builtinId="33" hidden="1"/>
    <cellStyle name="Akcent 2" xfId="27894" builtinId="33" hidden="1"/>
    <cellStyle name="Akcent 2" xfId="27933" builtinId="33" hidden="1"/>
    <cellStyle name="Akcent 2" xfId="27974" builtinId="33" hidden="1"/>
    <cellStyle name="Akcent 2" xfId="28013" builtinId="33" hidden="1"/>
    <cellStyle name="Akcent 2" xfId="28052" builtinId="33" hidden="1"/>
    <cellStyle name="Akcent 2" xfId="28091" builtinId="33" hidden="1"/>
    <cellStyle name="Akcent 2" xfId="28131" builtinId="33" hidden="1"/>
    <cellStyle name="Akcent 2" xfId="28171" builtinId="33" hidden="1"/>
    <cellStyle name="Akcent 2" xfId="28210" builtinId="33" hidden="1"/>
    <cellStyle name="Akcent 2" xfId="28250" builtinId="33" hidden="1"/>
    <cellStyle name="Akcent 2" xfId="28289" builtinId="33" hidden="1"/>
    <cellStyle name="Akcent 2" xfId="28329" builtinId="33" hidden="1"/>
    <cellStyle name="Akcent 2" xfId="28368" builtinId="33" hidden="1"/>
    <cellStyle name="Akcent 2" xfId="28407" builtinId="33" hidden="1"/>
    <cellStyle name="Akcent 2" xfId="28446" builtinId="33" hidden="1"/>
    <cellStyle name="Akcent 2" xfId="28570" builtinId="33" hidden="1"/>
    <cellStyle name="Akcent 2" xfId="28613" builtinId="33" hidden="1"/>
    <cellStyle name="Akcent 2" xfId="28652" builtinId="33" hidden="1"/>
    <cellStyle name="Akcent 2" xfId="28691" builtinId="33" hidden="1"/>
    <cellStyle name="Akcent 2" xfId="28730" builtinId="33" hidden="1"/>
    <cellStyle name="Akcent 2" xfId="28770" builtinId="33" hidden="1"/>
    <cellStyle name="Akcent 2" xfId="28809" builtinId="33" hidden="1"/>
    <cellStyle name="Akcent 2" xfId="28850" builtinId="33" hidden="1"/>
    <cellStyle name="Akcent 2" xfId="28889" builtinId="33" hidden="1"/>
    <cellStyle name="Akcent 2" xfId="28928" builtinId="33" hidden="1"/>
    <cellStyle name="Akcent 2" xfId="28967" builtinId="33" hidden="1"/>
    <cellStyle name="Akcent 2" xfId="29009" builtinId="33" hidden="1"/>
    <cellStyle name="Akcent 2" xfId="29049" builtinId="33" hidden="1"/>
    <cellStyle name="Akcent 2" xfId="29088" builtinId="33" hidden="1"/>
    <cellStyle name="Akcent 2" xfId="29128" builtinId="33" hidden="1"/>
    <cellStyle name="Akcent 2" xfId="29168" builtinId="33" hidden="1"/>
    <cellStyle name="Akcent 2" xfId="29208" builtinId="33" hidden="1"/>
    <cellStyle name="Akcent 2" xfId="29247" builtinId="33" hidden="1"/>
    <cellStyle name="Akcent 2" xfId="29286" builtinId="33" hidden="1"/>
    <cellStyle name="Akcent 2" xfId="29336" builtinId="33" hidden="1"/>
    <cellStyle name="Akcent 2" xfId="29495" builtinId="33" hidden="1"/>
    <cellStyle name="Akcent 2" xfId="29538" builtinId="33" hidden="1"/>
    <cellStyle name="Akcent 2" xfId="29577" builtinId="33" hidden="1"/>
    <cellStyle name="Akcent 2" xfId="29616" builtinId="33" hidden="1"/>
    <cellStyle name="Akcent 2" xfId="29655" builtinId="33" hidden="1"/>
    <cellStyle name="Akcent 2" xfId="29695" builtinId="33" hidden="1"/>
    <cellStyle name="Akcent 2" xfId="29734" builtinId="33" hidden="1"/>
    <cellStyle name="Akcent 2" xfId="29775" builtinId="33" hidden="1"/>
    <cellStyle name="Akcent 2" xfId="29814" builtinId="33" hidden="1"/>
    <cellStyle name="Akcent 2" xfId="29853" builtinId="33" hidden="1"/>
    <cellStyle name="Akcent 2" xfId="29892" builtinId="33" hidden="1"/>
    <cellStyle name="Akcent 2" xfId="29934" builtinId="33" hidden="1"/>
    <cellStyle name="Akcent 2" xfId="29974" builtinId="33" hidden="1"/>
    <cellStyle name="Akcent 2" xfId="30013" builtinId="33" hidden="1"/>
    <cellStyle name="Akcent 2" xfId="30053" builtinId="33" hidden="1"/>
    <cellStyle name="Akcent 2" xfId="30093" builtinId="33" hidden="1"/>
    <cellStyle name="Akcent 2" xfId="30133" builtinId="33" hidden="1"/>
    <cellStyle name="Akcent 2" xfId="30172" builtinId="33" hidden="1"/>
    <cellStyle name="Akcent 2" xfId="30211" builtinId="33" hidden="1"/>
    <cellStyle name="Akcent 2" xfId="30239" builtinId="33" hidden="1"/>
    <cellStyle name="Akcent 2" xfId="30244" builtinId="33" hidden="1"/>
    <cellStyle name="Akcent 2" xfId="30285" builtinId="33" hidden="1"/>
    <cellStyle name="Akcent 2" xfId="30324" builtinId="33" hidden="1"/>
    <cellStyle name="Akcent 2" xfId="30363" builtinId="33" hidden="1"/>
    <cellStyle name="Akcent 2" xfId="30402" builtinId="33" hidden="1"/>
    <cellStyle name="Akcent 2" xfId="30442" builtinId="33" hidden="1"/>
    <cellStyle name="Akcent 2" xfId="30481" builtinId="33" hidden="1"/>
    <cellStyle name="Akcent 2" xfId="30522" builtinId="33" hidden="1"/>
    <cellStyle name="Akcent 2" xfId="30561" builtinId="33" hidden="1"/>
    <cellStyle name="Akcent 2" xfId="30600" builtinId="33" hidden="1"/>
    <cellStyle name="Akcent 2" xfId="30639" builtinId="33" hidden="1"/>
    <cellStyle name="Akcent 2" xfId="30679" builtinId="33" hidden="1"/>
    <cellStyle name="Akcent 2" xfId="30719" builtinId="33" hidden="1"/>
    <cellStyle name="Akcent 2" xfId="30758" builtinId="33" hidden="1"/>
    <cellStyle name="Akcent 2" xfId="30798" builtinId="33" hidden="1"/>
    <cellStyle name="Akcent 2" xfId="30837" builtinId="33" hidden="1"/>
    <cellStyle name="Akcent 2" xfId="30877" builtinId="33" hidden="1"/>
    <cellStyle name="Akcent 2" xfId="30916" builtinId="33" hidden="1"/>
    <cellStyle name="Akcent 2" xfId="30955" builtinId="33" hidden="1"/>
    <cellStyle name="Akcent 2" xfId="30978" builtinId="33" hidden="1"/>
    <cellStyle name="Akcent 2" xfId="29427" builtinId="33" hidden="1"/>
    <cellStyle name="Akcent 2" xfId="31001" builtinId="33" hidden="1"/>
    <cellStyle name="Akcent 2" xfId="31040" builtinId="33" hidden="1"/>
    <cellStyle name="Akcent 2" xfId="31079" builtinId="33" hidden="1"/>
    <cellStyle name="Akcent 2" xfId="31118" builtinId="33" hidden="1"/>
    <cellStyle name="Akcent 2" xfId="31158" builtinId="33" hidden="1"/>
    <cellStyle name="Akcent 2" xfId="31197" builtinId="33" hidden="1"/>
    <cellStyle name="Akcent 2" xfId="31238" builtinId="33" hidden="1"/>
    <cellStyle name="Akcent 2" xfId="31277" builtinId="33" hidden="1"/>
    <cellStyle name="Akcent 2" xfId="31316" builtinId="33" hidden="1"/>
    <cellStyle name="Akcent 2" xfId="31355" builtinId="33" hidden="1"/>
    <cellStyle name="Akcent 2" xfId="31395" builtinId="33" hidden="1"/>
    <cellStyle name="Akcent 2" xfId="31435" builtinId="33" hidden="1"/>
    <cellStyle name="Akcent 2" xfId="31474" builtinId="33" hidden="1"/>
    <cellStyle name="Akcent 2" xfId="31514" builtinId="33" hidden="1"/>
    <cellStyle name="Akcent 2" xfId="31553" builtinId="33" hidden="1"/>
    <cellStyle name="Akcent 2" xfId="31593" builtinId="33" hidden="1"/>
    <cellStyle name="Akcent 2" xfId="31632" builtinId="33" hidden="1"/>
    <cellStyle name="Akcent 2" xfId="31671" builtinId="33" hidden="1"/>
    <cellStyle name="Akcent 2" xfId="29315" builtinId="33" hidden="1"/>
    <cellStyle name="Akcent 2" xfId="28472" builtinId="33" hidden="1"/>
    <cellStyle name="Akcent 2" xfId="31725" builtinId="33" hidden="1"/>
    <cellStyle name="Akcent 2" xfId="31764" builtinId="33" hidden="1"/>
    <cellStyle name="Akcent 2" xfId="31803" builtinId="33" hidden="1"/>
    <cellStyle name="Akcent 2" xfId="31842" builtinId="33" hidden="1"/>
    <cellStyle name="Akcent 2" xfId="31882" builtinId="33" hidden="1"/>
    <cellStyle name="Akcent 2" xfId="31921" builtinId="33" hidden="1"/>
    <cellStyle name="Akcent 2" xfId="31962" builtinId="33" hidden="1"/>
    <cellStyle name="Akcent 2" xfId="32001" builtinId="33" hidden="1"/>
    <cellStyle name="Akcent 2" xfId="32040" builtinId="33" hidden="1"/>
    <cellStyle name="Akcent 2" xfId="32079" builtinId="33" hidden="1"/>
    <cellStyle name="Akcent 2" xfId="32119" builtinId="33" hidden="1"/>
    <cellStyle name="Akcent 2" xfId="32159" builtinId="33" hidden="1"/>
    <cellStyle name="Akcent 2" xfId="32198" builtinId="33" hidden="1"/>
    <cellStyle name="Akcent 2" xfId="32238" builtinId="33" hidden="1"/>
    <cellStyle name="Akcent 2" xfId="32277" builtinId="33" hidden="1"/>
    <cellStyle name="Akcent 2" xfId="32317" builtinId="33" hidden="1"/>
    <cellStyle name="Akcent 2" xfId="32356" builtinId="33" hidden="1"/>
    <cellStyle name="Akcent 2" xfId="32395" builtinId="33" hidden="1"/>
    <cellStyle name="Akcent 2" xfId="32434" builtinId="33" hidden="1"/>
    <cellStyle name="Akcent 2" xfId="32593" builtinId="33" hidden="1"/>
    <cellStyle name="Akcent 2" xfId="32634" builtinId="33" hidden="1"/>
    <cellStyle name="Akcent 2" xfId="32673" builtinId="33" hidden="1"/>
    <cellStyle name="Akcent 2" xfId="32712" builtinId="33" hidden="1"/>
    <cellStyle name="Akcent 2" xfId="32751" builtinId="33" hidden="1"/>
    <cellStyle name="Akcent 2" xfId="32791" builtinId="33" hidden="1"/>
    <cellStyle name="Akcent 2" xfId="32830" builtinId="33" hidden="1"/>
    <cellStyle name="Akcent 2" xfId="32871" builtinId="33" hidden="1"/>
    <cellStyle name="Akcent 2" xfId="32910" builtinId="33" hidden="1"/>
    <cellStyle name="Akcent 2" xfId="32949" builtinId="33" hidden="1"/>
    <cellStyle name="Akcent 2" xfId="32988" builtinId="33" hidden="1"/>
    <cellStyle name="Akcent 2" xfId="33028" builtinId="33" hidden="1"/>
    <cellStyle name="Akcent 2" xfId="33068" builtinId="33" hidden="1"/>
    <cellStyle name="Akcent 2" xfId="33107" builtinId="33" hidden="1"/>
    <cellStyle name="Akcent 2" xfId="33147" builtinId="33" hidden="1"/>
    <cellStyle name="Akcent 2" xfId="33187" builtinId="33" hidden="1"/>
    <cellStyle name="Akcent 2" xfId="33227" builtinId="33" hidden="1"/>
    <cellStyle name="Akcent 2" xfId="33266" builtinId="33" hidden="1"/>
    <cellStyle name="Akcent 2" xfId="33305" builtinId="33" hidden="1"/>
    <cellStyle name="Akcent 2" xfId="33333" builtinId="33" hidden="1"/>
    <cellStyle name="Akcent 2" xfId="33338" builtinId="33" hidden="1"/>
    <cellStyle name="Akcent 2" xfId="33379" builtinId="33" hidden="1"/>
    <cellStyle name="Akcent 2" xfId="33418" builtinId="33" hidden="1"/>
    <cellStyle name="Akcent 2" xfId="33457" builtinId="33" hidden="1"/>
    <cellStyle name="Akcent 2" xfId="33496" builtinId="33" hidden="1"/>
    <cellStyle name="Akcent 2" xfId="33536" builtinId="33" hidden="1"/>
    <cellStyle name="Akcent 2" xfId="33575" builtinId="33" hidden="1"/>
    <cellStyle name="Akcent 2" xfId="33616" builtinId="33" hidden="1"/>
    <cellStyle name="Akcent 2" xfId="33655" builtinId="33" hidden="1"/>
    <cellStyle name="Akcent 2" xfId="33694" builtinId="33" hidden="1"/>
    <cellStyle name="Akcent 2" xfId="33733" builtinId="33" hidden="1"/>
    <cellStyle name="Akcent 2" xfId="33773" builtinId="33" hidden="1"/>
    <cellStyle name="Akcent 2" xfId="33813" builtinId="33" hidden="1"/>
    <cellStyle name="Akcent 2" xfId="33852" builtinId="33" hidden="1"/>
    <cellStyle name="Akcent 2" xfId="33892" builtinId="33" hidden="1"/>
    <cellStyle name="Akcent 2" xfId="33931" builtinId="33" hidden="1"/>
    <cellStyle name="Akcent 2" xfId="33971" builtinId="33" hidden="1"/>
    <cellStyle name="Akcent 2" xfId="34010" builtinId="33" hidden="1"/>
    <cellStyle name="Akcent 2" xfId="34049" builtinId="33" hidden="1"/>
    <cellStyle name="Akcent 2" xfId="34072" builtinId="33" hidden="1"/>
    <cellStyle name="Akcent 2" xfId="32525" builtinId="33" hidden="1"/>
    <cellStyle name="Akcent 2" xfId="34095" builtinId="33" hidden="1"/>
    <cellStyle name="Akcent 2" xfId="34134" builtinId="33" hidden="1"/>
    <cellStyle name="Akcent 2" xfId="34173" builtinId="33" hidden="1"/>
    <cellStyle name="Akcent 2" xfId="34212" builtinId="33" hidden="1"/>
    <cellStyle name="Akcent 2" xfId="34252" builtinId="33" hidden="1"/>
    <cellStyle name="Akcent 2" xfId="34291" builtinId="33" hidden="1"/>
    <cellStyle name="Akcent 2" xfId="34332" builtinId="33" hidden="1"/>
    <cellStyle name="Akcent 2" xfId="34371" builtinId="33" hidden="1"/>
    <cellStyle name="Akcent 2" xfId="34410" builtinId="33" hidden="1"/>
    <cellStyle name="Akcent 2" xfId="34449" builtinId="33" hidden="1"/>
    <cellStyle name="Akcent 2" xfId="34489" builtinId="33" hidden="1"/>
    <cellStyle name="Akcent 2" xfId="34529" builtinId="33" hidden="1"/>
    <cellStyle name="Akcent 2" xfId="34568" builtinId="33" hidden="1"/>
    <cellStyle name="Akcent 2" xfId="34608" builtinId="33" hidden="1"/>
    <cellStyle name="Akcent 2" xfId="34647" builtinId="33" hidden="1"/>
    <cellStyle name="Akcent 2" xfId="34687" builtinId="33" hidden="1"/>
    <cellStyle name="Akcent 2" xfId="34726" builtinId="33" hidden="1"/>
    <cellStyle name="Akcent 2" xfId="34765" builtinId="33" hidden="1"/>
    <cellStyle name="Akcent 2" xfId="29311" builtinId="33" hidden="1"/>
    <cellStyle name="Akcent 2" xfId="34806" builtinId="33" hidden="1"/>
    <cellStyle name="Akcent 2" xfId="34847" builtinId="33" hidden="1"/>
    <cellStyle name="Akcent 2" xfId="34886" builtinId="33" hidden="1"/>
    <cellStyle name="Akcent 2" xfId="34925" builtinId="33" hidden="1"/>
    <cellStyle name="Akcent 2" xfId="34964" builtinId="33" hidden="1"/>
    <cellStyle name="Akcent 2" xfId="35004" builtinId="33" hidden="1"/>
    <cellStyle name="Akcent 2" xfId="35043" builtinId="33" hidden="1"/>
    <cellStyle name="Akcent 2" xfId="35084" builtinId="33" hidden="1"/>
    <cellStyle name="Akcent 2" xfId="35123" builtinId="33" hidden="1"/>
    <cellStyle name="Akcent 2" xfId="35162" builtinId="33" hidden="1"/>
    <cellStyle name="Akcent 2" xfId="35201" builtinId="33" hidden="1"/>
    <cellStyle name="Akcent 2" xfId="35241" builtinId="33" hidden="1"/>
    <cellStyle name="Akcent 2" xfId="35281" builtinId="33" hidden="1"/>
    <cellStyle name="Akcent 2" xfId="35320" builtinId="33" hidden="1"/>
    <cellStyle name="Akcent 2" xfId="35360" builtinId="33" hidden="1"/>
    <cellStyle name="Akcent 2" xfId="35399" builtinId="33" hidden="1"/>
    <cellStyle name="Akcent 2" xfId="35439" builtinId="33" hidden="1"/>
    <cellStyle name="Akcent 2" xfId="35478" builtinId="33" hidden="1"/>
    <cellStyle name="Akcent 2" xfId="35517" builtinId="33" hidden="1"/>
    <cellStyle name="Akcent 2" xfId="35556" builtinId="33" hidden="1"/>
    <cellStyle name="Akcent 2" xfId="35715" builtinId="33" hidden="1"/>
    <cellStyle name="Akcent 2" xfId="35756" builtinId="33" hidden="1"/>
    <cellStyle name="Akcent 2" xfId="35795" builtinId="33" hidden="1"/>
    <cellStyle name="Akcent 2" xfId="35834" builtinId="33" hidden="1"/>
    <cellStyle name="Akcent 2" xfId="35873" builtinId="33" hidden="1"/>
    <cellStyle name="Akcent 2" xfId="35913" builtinId="33" hidden="1"/>
    <cellStyle name="Akcent 2" xfId="35952" builtinId="33" hidden="1"/>
    <cellStyle name="Akcent 2" xfId="35993" builtinId="33" hidden="1"/>
    <cellStyle name="Akcent 2" xfId="36032" builtinId="33" hidden="1"/>
    <cellStyle name="Akcent 2" xfId="36071" builtinId="33" hidden="1"/>
    <cellStyle name="Akcent 2" xfId="36110" builtinId="33" hidden="1"/>
    <cellStyle name="Akcent 2" xfId="36150" builtinId="33" hidden="1"/>
    <cellStyle name="Akcent 2" xfId="36190" builtinId="33" hidden="1"/>
    <cellStyle name="Akcent 2" xfId="36229" builtinId="33" hidden="1"/>
    <cellStyle name="Akcent 2" xfId="36269" builtinId="33" hidden="1"/>
    <cellStyle name="Akcent 2" xfId="36309" builtinId="33" hidden="1"/>
    <cellStyle name="Akcent 2" xfId="36349" builtinId="33" hidden="1"/>
    <cellStyle name="Akcent 2" xfId="36388" builtinId="33" hidden="1"/>
    <cellStyle name="Akcent 2" xfId="36427" builtinId="33" hidden="1"/>
    <cellStyle name="Akcent 2" xfId="36455" builtinId="33" hidden="1"/>
    <cellStyle name="Akcent 2" xfId="36460" builtinId="33" hidden="1"/>
    <cellStyle name="Akcent 2" xfId="36501" builtinId="33" hidden="1"/>
    <cellStyle name="Akcent 2" xfId="36540" builtinId="33" hidden="1"/>
    <cellStyle name="Akcent 2" xfId="36579" builtinId="33" hidden="1"/>
    <cellStyle name="Akcent 2" xfId="36618" builtinId="33" hidden="1"/>
    <cellStyle name="Akcent 2" xfId="36658" builtinId="33" hidden="1"/>
    <cellStyle name="Akcent 2" xfId="36697" builtinId="33" hidden="1"/>
    <cellStyle name="Akcent 2" xfId="36738" builtinId="33" hidden="1"/>
    <cellStyle name="Akcent 2" xfId="36777" builtinId="33" hidden="1"/>
    <cellStyle name="Akcent 2" xfId="36816" builtinId="33" hidden="1"/>
    <cellStyle name="Akcent 2" xfId="36855" builtinId="33" hidden="1"/>
    <cellStyle name="Akcent 2" xfId="36895" builtinId="33" hidden="1"/>
    <cellStyle name="Akcent 2" xfId="36935" builtinId="33" hidden="1"/>
    <cellStyle name="Akcent 2" xfId="36974" builtinId="33" hidden="1"/>
    <cellStyle name="Akcent 2" xfId="37014" builtinId="33" hidden="1"/>
    <cellStyle name="Akcent 2" xfId="37053" builtinId="33" hidden="1"/>
    <cellStyle name="Akcent 2" xfId="37093" builtinId="33" hidden="1"/>
    <cellStyle name="Akcent 2" xfId="37132" builtinId="33" hidden="1"/>
    <cellStyle name="Akcent 2" xfId="37171" builtinId="33" hidden="1"/>
    <cellStyle name="Akcent 2" xfId="37194" builtinId="33" hidden="1"/>
    <cellStyle name="Akcent 2" xfId="35647" builtinId="33" hidden="1"/>
    <cellStyle name="Akcent 2" xfId="37217" builtinId="33" hidden="1"/>
    <cellStyle name="Akcent 2" xfId="37256" builtinId="33" hidden="1"/>
    <cellStyle name="Akcent 2" xfId="37295" builtinId="33" hidden="1"/>
    <cellStyle name="Akcent 2" xfId="37334" builtinId="33" hidden="1"/>
    <cellStyle name="Akcent 2" xfId="37374" builtinId="33" hidden="1"/>
    <cellStyle name="Akcent 2" xfId="37413" builtinId="33" hidden="1"/>
    <cellStyle name="Akcent 2" xfId="37454" builtinId="33" hidden="1"/>
    <cellStyle name="Akcent 2" xfId="37493" builtinId="33" hidden="1"/>
    <cellStyle name="Akcent 2" xfId="37532" builtinId="33" hidden="1"/>
    <cellStyle name="Akcent 2" xfId="37571" builtinId="33" hidden="1"/>
    <cellStyle name="Akcent 2" xfId="37611" builtinId="33" hidden="1"/>
    <cellStyle name="Akcent 2" xfId="37651" builtinId="33" hidden="1"/>
    <cellStyle name="Akcent 2" xfId="37690" builtinId="33" hidden="1"/>
    <cellStyle name="Akcent 2" xfId="37730" builtinId="33" hidden="1"/>
    <cellStyle name="Akcent 2" xfId="37769" builtinId="33" hidden="1"/>
    <cellStyle name="Akcent 2" xfId="37809" builtinId="33" hidden="1"/>
    <cellStyle name="Akcent 2" xfId="37848" builtinId="33" hidden="1"/>
    <cellStyle name="Akcent 2" xfId="37887" builtinId="33" hidden="1"/>
    <cellStyle name="Akcent 2" xfId="37926" builtinId="33" hidden="1"/>
    <cellStyle name="Akcent 2" xfId="37966" builtinId="33" hidden="1"/>
    <cellStyle name="Akcent 2" xfId="38007" builtinId="33" hidden="1"/>
    <cellStyle name="Akcent 2" xfId="38046" builtinId="33" hidden="1"/>
    <cellStyle name="Akcent 2" xfId="38085" builtinId="33" hidden="1"/>
    <cellStyle name="Akcent 2" xfId="38124" builtinId="33" hidden="1"/>
    <cellStyle name="Akcent 2" xfId="38164" builtinId="33" hidden="1"/>
    <cellStyle name="Akcent 2" xfId="38203" builtinId="33" hidden="1"/>
    <cellStyle name="Akcent 2" xfId="38244" builtinId="33" hidden="1"/>
    <cellStyle name="Akcent 2" xfId="38283" builtinId="33" hidden="1"/>
    <cellStyle name="Akcent 2" xfId="38322" builtinId="33" hidden="1"/>
    <cellStyle name="Akcent 2" xfId="38361" builtinId="33" hidden="1"/>
    <cellStyle name="Akcent 2" xfId="38401" builtinId="33" hidden="1"/>
    <cellStyle name="Akcent 2" xfId="38441" builtinId="33" hidden="1"/>
    <cellStyle name="Akcent 2" xfId="38480" builtinId="33" hidden="1"/>
    <cellStyle name="Akcent 2" xfId="38520" builtinId="33" hidden="1"/>
    <cellStyle name="Akcent 2" xfId="38559" builtinId="33" hidden="1"/>
    <cellStyle name="Akcent 2" xfId="38599" builtinId="33" hidden="1"/>
    <cellStyle name="Akcent 2" xfId="38638" builtinId="33" hidden="1"/>
    <cellStyle name="Akcent 2" xfId="38677" builtinId="33" hidden="1"/>
    <cellStyle name="Akcent 2" xfId="38716" builtinId="33" hidden="1"/>
    <cellStyle name="Akcent 2" xfId="38875" builtinId="33" hidden="1"/>
    <cellStyle name="Akcent 2" xfId="38916" builtinId="33" hidden="1"/>
    <cellStyle name="Akcent 2" xfId="38955" builtinId="33" hidden="1"/>
    <cellStyle name="Akcent 2" xfId="38994" builtinId="33" hidden="1"/>
    <cellStyle name="Akcent 2" xfId="39033" builtinId="33" hidden="1"/>
    <cellStyle name="Akcent 2" xfId="39073" builtinId="33" hidden="1"/>
    <cellStyle name="Akcent 2" xfId="39112" builtinId="33" hidden="1"/>
    <cellStyle name="Akcent 2" xfId="39153" builtinId="33" hidden="1"/>
    <cellStyle name="Akcent 2" xfId="39192" builtinId="33" hidden="1"/>
    <cellStyle name="Akcent 2" xfId="39231" builtinId="33" hidden="1"/>
    <cellStyle name="Akcent 2" xfId="39270" builtinId="33" hidden="1"/>
    <cellStyle name="Akcent 2" xfId="39310" builtinId="33" hidden="1"/>
    <cellStyle name="Akcent 2" xfId="39350" builtinId="33" hidden="1"/>
    <cellStyle name="Akcent 2" xfId="39389" builtinId="33" hidden="1"/>
    <cellStyle name="Akcent 2" xfId="39429" builtinId="33" hidden="1"/>
    <cellStyle name="Akcent 2" xfId="39469" builtinId="33" hidden="1"/>
    <cellStyle name="Akcent 2" xfId="39509" builtinId="33" hidden="1"/>
    <cellStyle name="Akcent 2" xfId="39548" builtinId="33" hidden="1"/>
    <cellStyle name="Akcent 2" xfId="39587" builtinId="33" hidden="1"/>
    <cellStyle name="Akcent 2" xfId="39615" builtinId="33" hidden="1"/>
    <cellStyle name="Akcent 2" xfId="39620" builtinId="33" hidden="1"/>
    <cellStyle name="Akcent 2" xfId="39661" builtinId="33" hidden="1"/>
    <cellStyle name="Akcent 2" xfId="39700" builtinId="33" hidden="1"/>
    <cellStyle name="Akcent 2" xfId="39739" builtinId="33" hidden="1"/>
    <cellStyle name="Akcent 2" xfId="39778" builtinId="33" hidden="1"/>
    <cellStyle name="Akcent 2" xfId="39818" builtinId="33" hidden="1"/>
    <cellStyle name="Akcent 2" xfId="39857" builtinId="33" hidden="1"/>
    <cellStyle name="Akcent 2" xfId="39898" builtinId="33" hidden="1"/>
    <cellStyle name="Akcent 2" xfId="39937" builtinId="33" hidden="1"/>
    <cellStyle name="Akcent 2" xfId="39976" builtinId="33" hidden="1"/>
    <cellStyle name="Akcent 2" xfId="40015" builtinId="33" hidden="1"/>
    <cellStyle name="Akcent 2" xfId="40055" builtinId="33" hidden="1"/>
    <cellStyle name="Akcent 2" xfId="40095" builtinId="33" hidden="1"/>
    <cellStyle name="Akcent 2" xfId="40134" builtinId="33" hidden="1"/>
    <cellStyle name="Akcent 2" xfId="40174" builtinId="33" hidden="1"/>
    <cellStyle name="Akcent 2" xfId="40213" builtinId="33" hidden="1"/>
    <cellStyle name="Akcent 2" xfId="40253" builtinId="33" hidden="1"/>
    <cellStyle name="Akcent 2" xfId="40292" builtinId="33" hidden="1"/>
    <cellStyle name="Akcent 2" xfId="40331" builtinId="33" hidden="1"/>
    <cellStyle name="Akcent 2" xfId="40354" builtinId="33" hidden="1"/>
    <cellStyle name="Akcent 2" xfId="38807" builtinId="33" hidden="1"/>
    <cellStyle name="Akcent 2" xfId="40377" builtinId="33" hidden="1"/>
    <cellStyle name="Akcent 2" xfId="40416" builtinId="33" hidden="1"/>
    <cellStyle name="Akcent 2" xfId="40455" builtinId="33" hidden="1"/>
    <cellStyle name="Akcent 2" xfId="40494" builtinId="33" hidden="1"/>
    <cellStyle name="Akcent 2" xfId="40534" builtinId="33" hidden="1"/>
    <cellStyle name="Akcent 2" xfId="40573" builtinId="33" hidden="1"/>
    <cellStyle name="Akcent 2" xfId="40614" builtinId="33" hidden="1"/>
    <cellStyle name="Akcent 2" xfId="40653" builtinId="33" hidden="1"/>
    <cellStyle name="Akcent 2" xfId="40692" builtinId="33" hidden="1"/>
    <cellStyle name="Akcent 2" xfId="40731" builtinId="33" hidden="1"/>
    <cellStyle name="Akcent 2" xfId="40771" builtinId="33" hidden="1"/>
    <cellStyle name="Akcent 2" xfId="40811" builtinId="33" hidden="1"/>
    <cellStyle name="Akcent 2" xfId="40850" builtinId="33" hidden="1"/>
    <cellStyle name="Akcent 2" xfId="40890" builtinId="33" hidden="1"/>
    <cellStyle name="Akcent 2" xfId="40929" builtinId="33" hidden="1"/>
    <cellStyle name="Akcent 2" xfId="40969" builtinId="33" hidden="1"/>
    <cellStyle name="Akcent 2" xfId="41008" builtinId="33" hidden="1"/>
    <cellStyle name="Akcent 2" xfId="41047" builtinId="33" hidden="1"/>
    <cellStyle name="Akcent 2" xfId="41107" builtinId="33" hidden="1"/>
    <cellStyle name="Akcent 2" xfId="41165" builtinId="33" hidden="1"/>
    <cellStyle name="Akcent 2" xfId="41206" builtinId="33" hidden="1"/>
    <cellStyle name="Akcent 2" xfId="41245" builtinId="33" hidden="1"/>
    <cellStyle name="Akcent 2" xfId="41284" builtinId="33" hidden="1"/>
    <cellStyle name="Akcent 2" xfId="41323" builtinId="33" hidden="1"/>
    <cellStyle name="Akcent 2" xfId="41363" builtinId="33" hidden="1"/>
    <cellStyle name="Akcent 2" xfId="41402" builtinId="33" hidden="1"/>
    <cellStyle name="Akcent 2" xfId="41443" builtinId="33" hidden="1"/>
    <cellStyle name="Akcent 2" xfId="41482" builtinId="33" hidden="1"/>
    <cellStyle name="Akcent 2" xfId="41521" builtinId="33" hidden="1"/>
    <cellStyle name="Akcent 2" xfId="41560" builtinId="33" hidden="1"/>
    <cellStyle name="Akcent 2" xfId="41600" builtinId="33" hidden="1"/>
    <cellStyle name="Akcent 2" xfId="41640" builtinId="33" hidden="1"/>
    <cellStyle name="Akcent 2" xfId="41679" builtinId="33" hidden="1"/>
    <cellStyle name="Akcent 2" xfId="41719" builtinId="33" hidden="1"/>
    <cellStyle name="Akcent 2" xfId="41758" builtinId="33" hidden="1"/>
    <cellStyle name="Akcent 2" xfId="41798" builtinId="33" hidden="1"/>
    <cellStyle name="Akcent 2" xfId="41837" builtinId="33" hidden="1"/>
    <cellStyle name="Akcent 2" xfId="41876" builtinId="33" hidden="1"/>
    <cellStyle name="Akcent 2" xfId="41077" builtinId="33" hidden="1"/>
    <cellStyle name="Akcent 2" xfId="41916" builtinId="33" hidden="1"/>
    <cellStyle name="Akcent 2" xfId="41957" builtinId="33" hidden="1"/>
    <cellStyle name="Akcent 2" xfId="41996" builtinId="33" hidden="1"/>
    <cellStyle name="Akcent 2" xfId="42035" builtinId="33" hidden="1"/>
    <cellStyle name="Akcent 2" xfId="42074" builtinId="33" hidden="1"/>
    <cellStyle name="Akcent 2" xfId="42114" builtinId="33" hidden="1"/>
    <cellStyle name="Akcent 2" xfId="42153" builtinId="33" hidden="1"/>
    <cellStyle name="Akcent 2" xfId="42194" builtinId="33" hidden="1"/>
    <cellStyle name="Akcent 2" xfId="42233" builtinId="33" hidden="1"/>
    <cellStyle name="Akcent 2" xfId="42272" builtinId="33" hidden="1"/>
    <cellStyle name="Akcent 2" xfId="42311" builtinId="33" hidden="1"/>
    <cellStyle name="Akcent 2" xfId="42351" builtinId="33" hidden="1"/>
    <cellStyle name="Akcent 2" xfId="42391" builtinId="33" hidden="1"/>
    <cellStyle name="Akcent 2" xfId="42430" builtinId="33" hidden="1"/>
    <cellStyle name="Akcent 2" xfId="42470" builtinId="33" hidden="1"/>
    <cellStyle name="Akcent 2" xfId="42509" builtinId="33" hidden="1"/>
    <cellStyle name="Akcent 2" xfId="42549" builtinId="33" hidden="1"/>
    <cellStyle name="Akcent 2" xfId="42588" builtinId="33" hidden="1"/>
    <cellStyle name="Akcent 2" xfId="42627" builtinId="33" hidden="1"/>
    <cellStyle name="Akcent 2" xfId="42691" builtinId="33" hidden="1"/>
    <cellStyle name="Akcent 2" xfId="42745" builtinId="33" hidden="1"/>
    <cellStyle name="Akcent 2" xfId="42786" builtinId="33" hidden="1"/>
    <cellStyle name="Akcent 2" xfId="42825" builtinId="33" hidden="1"/>
    <cellStyle name="Akcent 2" xfId="42864" builtinId="33" hidden="1"/>
    <cellStyle name="Akcent 2" xfId="42903" builtinId="33" hidden="1"/>
    <cellStyle name="Akcent 2" xfId="42943" builtinId="33" hidden="1"/>
    <cellStyle name="Akcent 2" xfId="42982" builtinId="33" hidden="1"/>
    <cellStyle name="Akcent 2" xfId="43023" builtinId="33" hidden="1"/>
    <cellStyle name="Akcent 2" xfId="43062" builtinId="33" hidden="1"/>
    <cellStyle name="Akcent 2" xfId="43101" builtinId="33" hidden="1"/>
    <cellStyle name="Akcent 2" xfId="43140" builtinId="33" hidden="1"/>
    <cellStyle name="Akcent 2" xfId="43180" builtinId="33" hidden="1"/>
    <cellStyle name="Akcent 2" xfId="43220" builtinId="33" hidden="1"/>
    <cellStyle name="Akcent 2" xfId="43259" builtinId="33" hidden="1"/>
    <cellStyle name="Akcent 2" xfId="43299" builtinId="33" hidden="1"/>
    <cellStyle name="Akcent 2" xfId="43338" builtinId="33" hidden="1"/>
    <cellStyle name="Akcent 2" xfId="43378" builtinId="33" hidden="1"/>
    <cellStyle name="Akcent 2" xfId="43417" builtinId="33" hidden="1"/>
    <cellStyle name="Akcent 2" xfId="43456" builtinId="33" hidden="1"/>
    <cellStyle name="Akcent 2" xfId="42666" builtinId="33" hidden="1"/>
    <cellStyle name="Akcent 2" xfId="43496" builtinId="33" hidden="1"/>
    <cellStyle name="Akcent 2" xfId="43537" builtinId="33" hidden="1"/>
    <cellStyle name="Akcent 2" xfId="43576" builtinId="33" hidden="1"/>
    <cellStyle name="Akcent 2" xfId="43615" builtinId="33" hidden="1"/>
    <cellStyle name="Akcent 2" xfId="43654" builtinId="33" hidden="1"/>
    <cellStyle name="Akcent 2" xfId="43694" builtinId="33" hidden="1"/>
    <cellStyle name="Akcent 2" xfId="43733" builtinId="33" hidden="1"/>
    <cellStyle name="Akcent 2" xfId="43774" builtinId="33" hidden="1"/>
    <cellStyle name="Akcent 2" xfId="43813" builtinId="33" hidden="1"/>
    <cellStyle name="Akcent 2" xfId="43852" builtinId="33" hidden="1"/>
    <cellStyle name="Akcent 2" xfId="43891" builtinId="33" hidden="1"/>
    <cellStyle name="Akcent 2" xfId="43931" builtinId="33" hidden="1"/>
    <cellStyle name="Akcent 2" xfId="43971" builtinId="33" hidden="1"/>
    <cellStyle name="Akcent 2" xfId="44010" builtinId="33" hidden="1"/>
    <cellStyle name="Akcent 2" xfId="44050" builtinId="33" hidden="1"/>
    <cellStyle name="Akcent 2" xfId="44089" builtinId="33" hidden="1"/>
    <cellStyle name="Akcent 2" xfId="44129" builtinId="33" hidden="1"/>
    <cellStyle name="Akcent 2" xfId="44168" builtinId="33" hidden="1"/>
    <cellStyle name="Akcent 2" xfId="44207" builtinId="33" hidden="1"/>
    <cellStyle name="Akcent 2" xfId="44271" builtinId="33" hidden="1"/>
    <cellStyle name="Akcent 2" xfId="44325" builtinId="33" hidden="1"/>
    <cellStyle name="Akcent 2" xfId="44366" builtinId="33" hidden="1"/>
    <cellStyle name="Akcent 2" xfId="44405" builtinId="33" hidden="1"/>
    <cellStyle name="Akcent 2" xfId="44444" builtinId="33" hidden="1"/>
    <cellStyle name="Akcent 2" xfId="44483" builtinId="33" hidden="1"/>
    <cellStyle name="Akcent 2" xfId="44523" builtinId="33" hidden="1"/>
    <cellStyle name="Akcent 2" xfId="44562" builtinId="33" hidden="1"/>
    <cellStyle name="Akcent 2" xfId="44603" builtinId="33" hidden="1"/>
    <cellStyle name="Akcent 2" xfId="44642" builtinId="33" hidden="1"/>
    <cellStyle name="Akcent 2" xfId="44681" builtinId="33" hidden="1"/>
    <cellStyle name="Akcent 2" xfId="44720" builtinId="33" hidden="1"/>
    <cellStyle name="Akcent 2" xfId="44760" builtinId="33" hidden="1"/>
    <cellStyle name="Akcent 2" xfId="44800" builtinId="33" hidden="1"/>
    <cellStyle name="Akcent 2" xfId="44839" builtinId="33" hidden="1"/>
    <cellStyle name="Akcent 2" xfId="44879" builtinId="33" hidden="1"/>
    <cellStyle name="Akcent 2" xfId="44918" builtinId="33" hidden="1"/>
    <cellStyle name="Akcent 2" xfId="44958" builtinId="33" hidden="1"/>
    <cellStyle name="Akcent 2" xfId="44997" builtinId="33" hidden="1"/>
    <cellStyle name="Akcent 2" xfId="45036" builtinId="33" hidden="1"/>
    <cellStyle name="Akcent 2" xfId="44248" builtinId="33" hidden="1"/>
    <cellStyle name="Akcent 2" xfId="45076" builtinId="33" hidden="1"/>
    <cellStyle name="Akcent 2" xfId="45117" builtinId="33" hidden="1"/>
    <cellStyle name="Akcent 2" xfId="45156" builtinId="33" hidden="1"/>
    <cellStyle name="Akcent 2" xfId="45195" builtinId="33" hidden="1"/>
    <cellStyle name="Akcent 2" xfId="45234" builtinId="33" hidden="1"/>
    <cellStyle name="Akcent 2" xfId="45274" builtinId="33" hidden="1"/>
    <cellStyle name="Akcent 2" xfId="45313" builtinId="33" hidden="1"/>
    <cellStyle name="Akcent 2" xfId="45354" builtinId="33" hidden="1"/>
    <cellStyle name="Akcent 2" xfId="45393" builtinId="33" hidden="1"/>
    <cellStyle name="Akcent 2" xfId="45432" builtinId="33" hidden="1"/>
    <cellStyle name="Akcent 2" xfId="45471" builtinId="33" hidden="1"/>
    <cellStyle name="Akcent 2" xfId="45511" builtinId="33" hidden="1"/>
    <cellStyle name="Akcent 2" xfId="45551" builtinId="33" hidden="1"/>
    <cellStyle name="Akcent 2" xfId="45590" builtinId="33" hidden="1"/>
    <cellStyle name="Akcent 2" xfId="45630" builtinId="33" hidden="1"/>
    <cellStyle name="Akcent 2" xfId="45669" builtinId="33" hidden="1"/>
    <cellStyle name="Akcent 2" xfId="45709" builtinId="33" hidden="1"/>
    <cellStyle name="Akcent 2" xfId="45748" builtinId="33" hidden="1"/>
    <cellStyle name="Akcent 2" xfId="45787" builtinId="33" hidden="1"/>
    <cellStyle name="Akcent 2" xfId="45824" builtinId="33" hidden="1"/>
    <cellStyle name="Akcent 2" xfId="45832" builtinId="33" hidden="1"/>
    <cellStyle name="Akcent 2" xfId="45829" builtinId="33" hidden="1"/>
    <cellStyle name="Akcent 2" xfId="45819" builtinId="33" hidden="1"/>
    <cellStyle name="Akcent 2" xfId="45821" builtinId="33" hidden="1"/>
    <cellStyle name="Akcent 2" xfId="45852" builtinId="33" hidden="1"/>
    <cellStyle name="Akcent 2" xfId="45857" builtinId="33" hidden="1"/>
    <cellStyle name="Akcent 2" xfId="45837" builtinId="33" hidden="1"/>
    <cellStyle name="Akcent 2" xfId="45869" builtinId="33" hidden="1"/>
    <cellStyle name="Akcent 2" xfId="45867" builtinId="33" hidden="1"/>
    <cellStyle name="Akcent 2" xfId="45862" builtinId="33" hidden="1"/>
    <cellStyle name="Akcent 2" xfId="45883" builtinId="33" hidden="1"/>
    <cellStyle name="Akcent 2" xfId="45889" builtinId="33" hidden="1"/>
    <cellStyle name="Akcent 2" xfId="45895" builtinId="33" hidden="1"/>
    <cellStyle name="Akcent 2" xfId="45901" builtinId="33" hidden="1"/>
    <cellStyle name="Akcent 2" xfId="45907" builtinId="33" hidden="1"/>
    <cellStyle name="Akcent 2" xfId="45913" builtinId="33" hidden="1"/>
    <cellStyle name="Akcent 2" xfId="45919" builtinId="33" hidden="1"/>
    <cellStyle name="Akcent 2" xfId="45925" builtinId="33" hidden="1"/>
    <cellStyle name="Akcent 2" xfId="45931" builtinId="33" hidden="1"/>
    <cellStyle name="Akcent 2" xfId="45939" builtinId="33" hidden="1"/>
    <cellStyle name="Akcent 2" xfId="45945" builtinId="33" hidden="1"/>
    <cellStyle name="Akcent 3" xfId="24" builtinId="37" hidden="1"/>
    <cellStyle name="Akcent 3" xfId="72" builtinId="37" hidden="1"/>
    <cellStyle name="Akcent 3" xfId="91" builtinId="37" hidden="1"/>
    <cellStyle name="Akcent 3" xfId="130" builtinId="37" hidden="1"/>
    <cellStyle name="Akcent 3" xfId="169" builtinId="37" hidden="1"/>
    <cellStyle name="Akcent 3" xfId="208" builtinId="37" hidden="1"/>
    <cellStyle name="Akcent 3" xfId="248" builtinId="37" hidden="1"/>
    <cellStyle name="Akcent 3" xfId="287" builtinId="37" hidden="1"/>
    <cellStyle name="Akcent 3" xfId="328" builtinId="37" hidden="1"/>
    <cellStyle name="Akcent 3" xfId="367" builtinId="37" hidden="1"/>
    <cellStyle name="Akcent 3" xfId="406" builtinId="37" hidden="1"/>
    <cellStyle name="Akcent 3" xfId="445" builtinId="37" hidden="1"/>
    <cellStyle name="Akcent 3" xfId="485" builtinId="37" hidden="1"/>
    <cellStyle name="Akcent 3" xfId="525" builtinId="37" hidden="1"/>
    <cellStyle name="Akcent 3" xfId="564" builtinId="37" hidden="1"/>
    <cellStyle name="Akcent 3" xfId="604" builtinId="37" hidden="1"/>
    <cellStyle name="Akcent 3" xfId="643" builtinId="37" hidden="1"/>
    <cellStyle name="Akcent 3" xfId="683" builtinId="37" hidden="1"/>
    <cellStyle name="Akcent 3" xfId="722" builtinId="37" hidden="1"/>
    <cellStyle name="Akcent 3" xfId="761" builtinId="37" hidden="1"/>
    <cellStyle name="Akcent 3" xfId="800" builtinId="37" hidden="1"/>
    <cellStyle name="Akcent 3" xfId="959" builtinId="37" hidden="1"/>
    <cellStyle name="Akcent 3" xfId="1000" builtinId="37" hidden="1"/>
    <cellStyle name="Akcent 3" xfId="1039" builtinId="37" hidden="1"/>
    <cellStyle name="Akcent 3" xfId="1078" builtinId="37" hidden="1"/>
    <cellStyle name="Akcent 3" xfId="1117" builtinId="37" hidden="1"/>
    <cellStyle name="Akcent 3" xfId="1157" builtinId="37" hidden="1"/>
    <cellStyle name="Akcent 3" xfId="1196" builtinId="37" hidden="1"/>
    <cellStyle name="Akcent 3" xfId="1237" builtinId="37" hidden="1"/>
    <cellStyle name="Akcent 3" xfId="1276" builtinId="37" hidden="1"/>
    <cellStyle name="Akcent 3" xfId="1315" builtinId="37" hidden="1"/>
    <cellStyle name="Akcent 3" xfId="1354" builtinId="37" hidden="1"/>
    <cellStyle name="Akcent 3" xfId="1394" builtinId="37" hidden="1"/>
    <cellStyle name="Akcent 3" xfId="1434" builtinId="37" hidden="1"/>
    <cellStyle name="Akcent 3" xfId="1473" builtinId="37" hidden="1"/>
    <cellStyle name="Akcent 3" xfId="1513" builtinId="37" hidden="1"/>
    <cellStyle name="Akcent 3" xfId="1553" builtinId="37" hidden="1"/>
    <cellStyle name="Akcent 3" xfId="1593" builtinId="37" hidden="1"/>
    <cellStyle name="Akcent 3" xfId="1632" builtinId="37" hidden="1"/>
    <cellStyle name="Akcent 3" xfId="1671" builtinId="37" hidden="1"/>
    <cellStyle name="Akcent 3" xfId="914" builtinId="37" hidden="1"/>
    <cellStyle name="Akcent 3" xfId="1704" builtinId="37" hidden="1"/>
    <cellStyle name="Akcent 3" xfId="1745" builtinId="37" hidden="1"/>
    <cellStyle name="Akcent 3" xfId="1784" builtinId="37" hidden="1"/>
    <cellStyle name="Akcent 3" xfId="1823" builtinId="37" hidden="1"/>
    <cellStyle name="Akcent 3" xfId="1862" builtinId="37" hidden="1"/>
    <cellStyle name="Akcent 3" xfId="1902" builtinId="37" hidden="1"/>
    <cellStyle name="Akcent 3" xfId="1941" builtinId="37" hidden="1"/>
    <cellStyle name="Akcent 3" xfId="1982" builtinId="37" hidden="1"/>
    <cellStyle name="Akcent 3" xfId="2021" builtinId="37" hidden="1"/>
    <cellStyle name="Akcent 3" xfId="2060" builtinId="37" hidden="1"/>
    <cellStyle name="Akcent 3" xfId="2099" builtinId="37" hidden="1"/>
    <cellStyle name="Akcent 3" xfId="2139" builtinId="37" hidden="1"/>
    <cellStyle name="Akcent 3" xfId="2179" builtinId="37" hidden="1"/>
    <cellStyle name="Akcent 3" xfId="2218" builtinId="37" hidden="1"/>
    <cellStyle name="Akcent 3" xfId="2258" builtinId="37" hidden="1"/>
    <cellStyle name="Akcent 3" xfId="2297" builtinId="37" hidden="1"/>
    <cellStyle name="Akcent 3" xfId="2337" builtinId="37" hidden="1"/>
    <cellStyle name="Akcent 3" xfId="2376" builtinId="37" hidden="1"/>
    <cellStyle name="Akcent 3" xfId="2415" builtinId="37" hidden="1"/>
    <cellStyle name="Akcent 3" xfId="853" builtinId="37" hidden="1"/>
    <cellStyle name="Akcent 3" xfId="891" builtinId="37" hidden="1"/>
    <cellStyle name="Akcent 3" xfId="2461" builtinId="37" hidden="1"/>
    <cellStyle name="Akcent 3" xfId="2500" builtinId="37" hidden="1"/>
    <cellStyle name="Akcent 3" xfId="2539" builtinId="37" hidden="1"/>
    <cellStyle name="Akcent 3" xfId="2578" builtinId="37" hidden="1"/>
    <cellStyle name="Akcent 3" xfId="2618" builtinId="37" hidden="1"/>
    <cellStyle name="Akcent 3" xfId="2657" builtinId="37" hidden="1"/>
    <cellStyle name="Akcent 3" xfId="2698" builtinId="37" hidden="1"/>
    <cellStyle name="Akcent 3" xfId="2737" builtinId="37" hidden="1"/>
    <cellStyle name="Akcent 3" xfId="2776" builtinId="37" hidden="1"/>
    <cellStyle name="Akcent 3" xfId="2815" builtinId="37" hidden="1"/>
    <cellStyle name="Akcent 3" xfId="2855" builtinId="37" hidden="1"/>
    <cellStyle name="Akcent 3" xfId="2895" builtinId="37" hidden="1"/>
    <cellStyle name="Akcent 3" xfId="2934" builtinId="37" hidden="1"/>
    <cellStyle name="Akcent 3" xfId="2974" builtinId="37" hidden="1"/>
    <cellStyle name="Akcent 3" xfId="3013" builtinId="37" hidden="1"/>
    <cellStyle name="Akcent 3" xfId="3053" builtinId="37" hidden="1"/>
    <cellStyle name="Akcent 3" xfId="3092" builtinId="37" hidden="1"/>
    <cellStyle name="Akcent 3" xfId="3131" builtinId="37" hidden="1"/>
    <cellStyle name="Akcent 3" xfId="3170" builtinId="37" hidden="1"/>
    <cellStyle name="Akcent 3" xfId="3363" builtinId="37" hidden="1"/>
    <cellStyle name="Akcent 3" xfId="3408" builtinId="37" hidden="1"/>
    <cellStyle name="Akcent 3" xfId="3447" builtinId="37" hidden="1"/>
    <cellStyle name="Akcent 3" xfId="3486" builtinId="37" hidden="1"/>
    <cellStyle name="Akcent 3" xfId="3525" builtinId="37" hidden="1"/>
    <cellStyle name="Akcent 3" xfId="3565" builtinId="37" hidden="1"/>
    <cellStyle name="Akcent 3" xfId="3604" builtinId="37" hidden="1"/>
    <cellStyle name="Akcent 3" xfId="3645" builtinId="37" hidden="1"/>
    <cellStyle name="Akcent 3" xfId="3684" builtinId="37" hidden="1"/>
    <cellStyle name="Akcent 3" xfId="3723" builtinId="37" hidden="1"/>
    <cellStyle name="Akcent 3" xfId="3762" builtinId="37" hidden="1"/>
    <cellStyle name="Akcent 3" xfId="3806" builtinId="37" hidden="1"/>
    <cellStyle name="Akcent 3" xfId="3846" builtinId="37" hidden="1"/>
    <cellStyle name="Akcent 3" xfId="3885" builtinId="37" hidden="1"/>
    <cellStyle name="Akcent 3" xfId="3925" builtinId="37" hidden="1"/>
    <cellStyle name="Akcent 3" xfId="3965" builtinId="37" hidden="1"/>
    <cellStyle name="Akcent 3" xfId="4005" builtinId="37" hidden="1"/>
    <cellStyle name="Akcent 3" xfId="4044" builtinId="37" hidden="1"/>
    <cellStyle name="Akcent 3" xfId="4083" builtinId="37" hidden="1"/>
    <cellStyle name="Akcent 3" xfId="4140" builtinId="37" hidden="1"/>
    <cellStyle name="Akcent 3" xfId="4299" builtinId="37" hidden="1"/>
    <cellStyle name="Akcent 3" xfId="4344" builtinId="37" hidden="1"/>
    <cellStyle name="Akcent 3" xfId="4383" builtinId="37" hidden="1"/>
    <cellStyle name="Akcent 3" xfId="4422" builtinId="37" hidden="1"/>
    <cellStyle name="Akcent 3" xfId="4461" builtinId="37" hidden="1"/>
    <cellStyle name="Akcent 3" xfId="4501" builtinId="37" hidden="1"/>
    <cellStyle name="Akcent 3" xfId="4540" builtinId="37" hidden="1"/>
    <cellStyle name="Akcent 3" xfId="4581" builtinId="37" hidden="1"/>
    <cellStyle name="Akcent 3" xfId="4620" builtinId="37" hidden="1"/>
    <cellStyle name="Akcent 3" xfId="4659" builtinId="37" hidden="1"/>
    <cellStyle name="Akcent 3" xfId="4698" builtinId="37" hidden="1"/>
    <cellStyle name="Akcent 3" xfId="4742" builtinId="37" hidden="1"/>
    <cellStyle name="Akcent 3" xfId="4782" builtinId="37" hidden="1"/>
    <cellStyle name="Akcent 3" xfId="4821" builtinId="37" hidden="1"/>
    <cellStyle name="Akcent 3" xfId="4861" builtinId="37" hidden="1"/>
    <cellStyle name="Akcent 3" xfId="4901" builtinId="37" hidden="1"/>
    <cellStyle name="Akcent 3" xfId="4941" builtinId="37" hidden="1"/>
    <cellStyle name="Akcent 3" xfId="4980" builtinId="37" hidden="1"/>
    <cellStyle name="Akcent 3" xfId="5019" builtinId="37" hidden="1"/>
    <cellStyle name="Akcent 3" xfId="4254" builtinId="37" hidden="1"/>
    <cellStyle name="Akcent 3" xfId="5052" builtinId="37" hidden="1"/>
    <cellStyle name="Akcent 3" xfId="5093" builtinId="37" hidden="1"/>
    <cellStyle name="Akcent 3" xfId="5132" builtinId="37" hidden="1"/>
    <cellStyle name="Akcent 3" xfId="5171" builtinId="37" hidden="1"/>
    <cellStyle name="Akcent 3" xfId="5210" builtinId="37" hidden="1"/>
    <cellStyle name="Akcent 3" xfId="5250" builtinId="37" hidden="1"/>
    <cellStyle name="Akcent 3" xfId="5289" builtinId="37" hidden="1"/>
    <cellStyle name="Akcent 3" xfId="5330" builtinId="37" hidden="1"/>
    <cellStyle name="Akcent 3" xfId="5369" builtinId="37" hidden="1"/>
    <cellStyle name="Akcent 3" xfId="5408" builtinId="37" hidden="1"/>
    <cellStyle name="Akcent 3" xfId="5447" builtinId="37" hidden="1"/>
    <cellStyle name="Akcent 3" xfId="5487" builtinId="37" hidden="1"/>
    <cellStyle name="Akcent 3" xfId="5527" builtinId="37" hidden="1"/>
    <cellStyle name="Akcent 3" xfId="5566" builtinId="37" hidden="1"/>
    <cellStyle name="Akcent 3" xfId="5606" builtinId="37" hidden="1"/>
    <cellStyle name="Akcent 3" xfId="5645" builtinId="37" hidden="1"/>
    <cellStyle name="Akcent 3" xfId="5685" builtinId="37" hidden="1"/>
    <cellStyle name="Akcent 3" xfId="5724" builtinId="37" hidden="1"/>
    <cellStyle name="Akcent 3" xfId="5763" builtinId="37" hidden="1"/>
    <cellStyle name="Akcent 3" xfId="4193" builtinId="37" hidden="1"/>
    <cellStyle name="Akcent 3" xfId="4231" builtinId="37" hidden="1"/>
    <cellStyle name="Akcent 3" xfId="5809" builtinId="37" hidden="1"/>
    <cellStyle name="Akcent 3" xfId="5848" builtinId="37" hidden="1"/>
    <cellStyle name="Akcent 3" xfId="5887" builtinId="37" hidden="1"/>
    <cellStyle name="Akcent 3" xfId="5926" builtinId="37" hidden="1"/>
    <cellStyle name="Akcent 3" xfId="5966" builtinId="37" hidden="1"/>
    <cellStyle name="Akcent 3" xfId="6005" builtinId="37" hidden="1"/>
    <cellStyle name="Akcent 3" xfId="6046" builtinId="37" hidden="1"/>
    <cellStyle name="Akcent 3" xfId="6085" builtinId="37" hidden="1"/>
    <cellStyle name="Akcent 3" xfId="6124" builtinId="37" hidden="1"/>
    <cellStyle name="Akcent 3" xfId="6163" builtinId="37" hidden="1"/>
    <cellStyle name="Akcent 3" xfId="6203" builtinId="37" hidden="1"/>
    <cellStyle name="Akcent 3" xfId="6243" builtinId="37" hidden="1"/>
    <cellStyle name="Akcent 3" xfId="6282" builtinId="37" hidden="1"/>
    <cellStyle name="Akcent 3" xfId="6322" builtinId="37" hidden="1"/>
    <cellStyle name="Akcent 3" xfId="6361" builtinId="37" hidden="1"/>
    <cellStyle name="Akcent 3" xfId="6401" builtinId="37" hidden="1"/>
    <cellStyle name="Akcent 3" xfId="6440" builtinId="37" hidden="1"/>
    <cellStyle name="Akcent 3" xfId="6479" builtinId="37" hidden="1"/>
    <cellStyle name="Akcent 3" xfId="3318" builtinId="37" hidden="1"/>
    <cellStyle name="Akcent 3" xfId="3188" builtinId="37" hidden="1"/>
    <cellStyle name="Akcent 3" xfId="6535" builtinId="37" hidden="1"/>
    <cellStyle name="Akcent 3" xfId="6574" builtinId="37" hidden="1"/>
    <cellStyle name="Akcent 3" xfId="6613" builtinId="37" hidden="1"/>
    <cellStyle name="Akcent 3" xfId="6652" builtinId="37" hidden="1"/>
    <cellStyle name="Akcent 3" xfId="6692" builtinId="37" hidden="1"/>
    <cellStyle name="Akcent 3" xfId="6731" builtinId="37" hidden="1"/>
    <cellStyle name="Akcent 3" xfId="6772" builtinId="37" hidden="1"/>
    <cellStyle name="Akcent 3" xfId="6811" builtinId="37" hidden="1"/>
    <cellStyle name="Akcent 3" xfId="6850" builtinId="37" hidden="1"/>
    <cellStyle name="Akcent 3" xfId="6889" builtinId="37" hidden="1"/>
    <cellStyle name="Akcent 3" xfId="6931" builtinId="37" hidden="1"/>
    <cellStyle name="Akcent 3" xfId="6971" builtinId="37" hidden="1"/>
    <cellStyle name="Akcent 3" xfId="7010" builtinId="37" hidden="1"/>
    <cellStyle name="Akcent 3" xfId="7050" builtinId="37" hidden="1"/>
    <cellStyle name="Akcent 3" xfId="7090" builtinId="37" hidden="1"/>
    <cellStyle name="Akcent 3" xfId="7130" builtinId="37" hidden="1"/>
    <cellStyle name="Akcent 3" xfId="7169" builtinId="37" hidden="1"/>
    <cellStyle name="Akcent 3" xfId="7208" builtinId="37" hidden="1"/>
    <cellStyle name="Akcent 3" xfId="7258" builtinId="37" hidden="1"/>
    <cellStyle name="Akcent 3" xfId="7417" builtinId="37" hidden="1"/>
    <cellStyle name="Akcent 3" xfId="7460" builtinId="37" hidden="1"/>
    <cellStyle name="Akcent 3" xfId="7499" builtinId="37" hidden="1"/>
    <cellStyle name="Akcent 3" xfId="7538" builtinId="37" hidden="1"/>
    <cellStyle name="Akcent 3" xfId="7577" builtinId="37" hidden="1"/>
    <cellStyle name="Akcent 3" xfId="7617" builtinId="37" hidden="1"/>
    <cellStyle name="Akcent 3" xfId="7656" builtinId="37" hidden="1"/>
    <cellStyle name="Akcent 3" xfId="7697" builtinId="37" hidden="1"/>
    <cellStyle name="Akcent 3" xfId="7736" builtinId="37" hidden="1"/>
    <cellStyle name="Akcent 3" xfId="7775" builtinId="37" hidden="1"/>
    <cellStyle name="Akcent 3" xfId="7814" builtinId="37" hidden="1"/>
    <cellStyle name="Akcent 3" xfId="7856" builtinId="37" hidden="1"/>
    <cellStyle name="Akcent 3" xfId="7896" builtinId="37" hidden="1"/>
    <cellStyle name="Akcent 3" xfId="7935" builtinId="37" hidden="1"/>
    <cellStyle name="Akcent 3" xfId="7975" builtinId="37" hidden="1"/>
    <cellStyle name="Akcent 3" xfId="8015" builtinId="37" hidden="1"/>
    <cellStyle name="Akcent 3" xfId="8055" builtinId="37" hidden="1"/>
    <cellStyle name="Akcent 3" xfId="8094" builtinId="37" hidden="1"/>
    <cellStyle name="Akcent 3" xfId="8133" builtinId="37" hidden="1"/>
    <cellStyle name="Akcent 3" xfId="7372" builtinId="37" hidden="1"/>
    <cellStyle name="Akcent 3" xfId="8166" builtinId="37" hidden="1"/>
    <cellStyle name="Akcent 3" xfId="8207" builtinId="37" hidden="1"/>
    <cellStyle name="Akcent 3" xfId="8246" builtinId="37" hidden="1"/>
    <cellStyle name="Akcent 3" xfId="8285" builtinId="37" hidden="1"/>
    <cellStyle name="Akcent 3" xfId="8324" builtinId="37" hidden="1"/>
    <cellStyle name="Akcent 3" xfId="8364" builtinId="37" hidden="1"/>
    <cellStyle name="Akcent 3" xfId="8403" builtinId="37" hidden="1"/>
    <cellStyle name="Akcent 3" xfId="8444" builtinId="37" hidden="1"/>
    <cellStyle name="Akcent 3" xfId="8483" builtinId="37" hidden="1"/>
    <cellStyle name="Akcent 3" xfId="8522" builtinId="37" hidden="1"/>
    <cellStyle name="Akcent 3" xfId="8561" builtinId="37" hidden="1"/>
    <cellStyle name="Akcent 3" xfId="8601" builtinId="37" hidden="1"/>
    <cellStyle name="Akcent 3" xfId="8641" builtinId="37" hidden="1"/>
    <cellStyle name="Akcent 3" xfId="8680" builtinId="37" hidden="1"/>
    <cellStyle name="Akcent 3" xfId="8720" builtinId="37" hidden="1"/>
    <cellStyle name="Akcent 3" xfId="8759" builtinId="37" hidden="1"/>
    <cellStyle name="Akcent 3" xfId="8799" builtinId="37" hidden="1"/>
    <cellStyle name="Akcent 3" xfId="8838" builtinId="37" hidden="1"/>
    <cellStyle name="Akcent 3" xfId="8877" builtinId="37" hidden="1"/>
    <cellStyle name="Akcent 3" xfId="7311" builtinId="37" hidden="1"/>
    <cellStyle name="Akcent 3" xfId="7349" builtinId="37" hidden="1"/>
    <cellStyle name="Akcent 3" xfId="8923" builtinId="37" hidden="1"/>
    <cellStyle name="Akcent 3" xfId="8962" builtinId="37" hidden="1"/>
    <cellStyle name="Akcent 3" xfId="9001" builtinId="37" hidden="1"/>
    <cellStyle name="Akcent 3" xfId="9040" builtinId="37" hidden="1"/>
    <cellStyle name="Akcent 3" xfId="9080" builtinId="37" hidden="1"/>
    <cellStyle name="Akcent 3" xfId="9119" builtinId="37" hidden="1"/>
    <cellStyle name="Akcent 3" xfId="9160" builtinId="37" hidden="1"/>
    <cellStyle name="Akcent 3" xfId="9199" builtinId="37" hidden="1"/>
    <cellStyle name="Akcent 3" xfId="9238" builtinId="37" hidden="1"/>
    <cellStyle name="Akcent 3" xfId="9277" builtinId="37" hidden="1"/>
    <cellStyle name="Akcent 3" xfId="9317" builtinId="37" hidden="1"/>
    <cellStyle name="Akcent 3" xfId="9357" builtinId="37" hidden="1"/>
    <cellStyle name="Akcent 3" xfId="9396" builtinId="37" hidden="1"/>
    <cellStyle name="Akcent 3" xfId="9436" builtinId="37" hidden="1"/>
    <cellStyle name="Akcent 3" xfId="9475" builtinId="37" hidden="1"/>
    <cellStyle name="Akcent 3" xfId="9515" builtinId="37" hidden="1"/>
    <cellStyle name="Akcent 3" xfId="9554" builtinId="37" hidden="1"/>
    <cellStyle name="Akcent 3" xfId="9593" builtinId="37" hidden="1"/>
    <cellStyle name="Akcent 3" xfId="3290" builtinId="37" hidden="1"/>
    <cellStyle name="Akcent 3" xfId="9634" builtinId="37" hidden="1"/>
    <cellStyle name="Akcent 3" xfId="9675" builtinId="37" hidden="1"/>
    <cellStyle name="Akcent 3" xfId="9714" builtinId="37" hidden="1"/>
    <cellStyle name="Akcent 3" xfId="9753" builtinId="37" hidden="1"/>
    <cellStyle name="Akcent 3" xfId="9792" builtinId="37" hidden="1"/>
    <cellStyle name="Akcent 3" xfId="9832" builtinId="37" hidden="1"/>
    <cellStyle name="Akcent 3" xfId="9871" builtinId="37" hidden="1"/>
    <cellStyle name="Akcent 3" xfId="9912" builtinId="37" hidden="1"/>
    <cellStyle name="Akcent 3" xfId="9951" builtinId="37" hidden="1"/>
    <cellStyle name="Akcent 3" xfId="9990" builtinId="37" hidden="1"/>
    <cellStyle name="Akcent 3" xfId="10029" builtinId="37" hidden="1"/>
    <cellStyle name="Akcent 3" xfId="10069" builtinId="37" hidden="1"/>
    <cellStyle name="Akcent 3" xfId="10109" builtinId="37" hidden="1"/>
    <cellStyle name="Akcent 3" xfId="10148" builtinId="37" hidden="1"/>
    <cellStyle name="Akcent 3" xfId="10188" builtinId="37" hidden="1"/>
    <cellStyle name="Akcent 3" xfId="10227" builtinId="37" hidden="1"/>
    <cellStyle name="Akcent 3" xfId="10267" builtinId="37" hidden="1"/>
    <cellStyle name="Akcent 3" xfId="10306" builtinId="37" hidden="1"/>
    <cellStyle name="Akcent 3" xfId="10345" builtinId="37" hidden="1"/>
    <cellStyle name="Akcent 3" xfId="10384" builtinId="37" hidden="1"/>
    <cellStyle name="Akcent 3" xfId="10543" builtinId="37" hidden="1"/>
    <cellStyle name="Akcent 3" xfId="10584" builtinId="37" hidden="1"/>
    <cellStyle name="Akcent 3" xfId="10623" builtinId="37" hidden="1"/>
    <cellStyle name="Akcent 3" xfId="10662" builtinId="37" hidden="1"/>
    <cellStyle name="Akcent 3" xfId="10701" builtinId="37" hidden="1"/>
    <cellStyle name="Akcent 3" xfId="10741" builtinId="37" hidden="1"/>
    <cellStyle name="Akcent 3" xfId="10780" builtinId="37" hidden="1"/>
    <cellStyle name="Akcent 3" xfId="10821" builtinId="37" hidden="1"/>
    <cellStyle name="Akcent 3" xfId="10860" builtinId="37" hidden="1"/>
    <cellStyle name="Akcent 3" xfId="10899" builtinId="37" hidden="1"/>
    <cellStyle name="Akcent 3" xfId="10938" builtinId="37" hidden="1"/>
    <cellStyle name="Akcent 3" xfId="10978" builtinId="37" hidden="1"/>
    <cellStyle name="Akcent 3" xfId="11018" builtinId="37" hidden="1"/>
    <cellStyle name="Akcent 3" xfId="11057" builtinId="37" hidden="1"/>
    <cellStyle name="Akcent 3" xfId="11097" builtinId="37" hidden="1"/>
    <cellStyle name="Akcent 3" xfId="11137" builtinId="37" hidden="1"/>
    <cellStyle name="Akcent 3" xfId="11177" builtinId="37" hidden="1"/>
    <cellStyle name="Akcent 3" xfId="11216" builtinId="37" hidden="1"/>
    <cellStyle name="Akcent 3" xfId="11255" builtinId="37" hidden="1"/>
    <cellStyle name="Akcent 3" xfId="10498" builtinId="37" hidden="1"/>
    <cellStyle name="Akcent 3" xfId="11288" builtinId="37" hidden="1"/>
    <cellStyle name="Akcent 3" xfId="11329" builtinId="37" hidden="1"/>
    <cellStyle name="Akcent 3" xfId="11368" builtinId="37" hidden="1"/>
    <cellStyle name="Akcent 3" xfId="11407" builtinId="37" hidden="1"/>
    <cellStyle name="Akcent 3" xfId="11446" builtinId="37" hidden="1"/>
    <cellStyle name="Akcent 3" xfId="11486" builtinId="37" hidden="1"/>
    <cellStyle name="Akcent 3" xfId="11525" builtinId="37" hidden="1"/>
    <cellStyle name="Akcent 3" xfId="11566" builtinId="37" hidden="1"/>
    <cellStyle name="Akcent 3" xfId="11605" builtinId="37" hidden="1"/>
    <cellStyle name="Akcent 3" xfId="11644" builtinId="37" hidden="1"/>
    <cellStyle name="Akcent 3" xfId="11683" builtinId="37" hidden="1"/>
    <cellStyle name="Akcent 3" xfId="11723" builtinId="37" hidden="1"/>
    <cellStyle name="Akcent 3" xfId="11763" builtinId="37" hidden="1"/>
    <cellStyle name="Akcent 3" xfId="11802" builtinId="37" hidden="1"/>
    <cellStyle name="Akcent 3" xfId="11842" builtinId="37" hidden="1"/>
    <cellStyle name="Akcent 3" xfId="11881" builtinId="37" hidden="1"/>
    <cellStyle name="Akcent 3" xfId="11921" builtinId="37" hidden="1"/>
    <cellStyle name="Akcent 3" xfId="11960" builtinId="37" hidden="1"/>
    <cellStyle name="Akcent 3" xfId="11999" builtinId="37" hidden="1"/>
    <cellStyle name="Akcent 3" xfId="10437" builtinId="37" hidden="1"/>
    <cellStyle name="Akcent 3" xfId="10475" builtinId="37" hidden="1"/>
    <cellStyle name="Akcent 3" xfId="12045" builtinId="37" hidden="1"/>
    <cellStyle name="Akcent 3" xfId="12084" builtinId="37" hidden="1"/>
    <cellStyle name="Akcent 3" xfId="12123" builtinId="37" hidden="1"/>
    <cellStyle name="Akcent 3" xfId="12162" builtinId="37" hidden="1"/>
    <cellStyle name="Akcent 3" xfId="12202" builtinId="37" hidden="1"/>
    <cellStyle name="Akcent 3" xfId="12241" builtinId="37" hidden="1"/>
    <cellStyle name="Akcent 3" xfId="12282" builtinId="37" hidden="1"/>
    <cellStyle name="Akcent 3" xfId="12321" builtinId="37" hidden="1"/>
    <cellStyle name="Akcent 3" xfId="12360" builtinId="37" hidden="1"/>
    <cellStyle name="Akcent 3" xfId="12399" builtinId="37" hidden="1"/>
    <cellStyle name="Akcent 3" xfId="12439" builtinId="37" hidden="1"/>
    <cellStyle name="Akcent 3" xfId="12479" builtinId="37" hidden="1"/>
    <cellStyle name="Akcent 3" xfId="12518" builtinId="37" hidden="1"/>
    <cellStyle name="Akcent 3" xfId="12558" builtinId="37" hidden="1"/>
    <cellStyle name="Akcent 3" xfId="12597" builtinId="37" hidden="1"/>
    <cellStyle name="Akcent 3" xfId="12637" builtinId="37" hidden="1"/>
    <cellStyle name="Akcent 3" xfId="12676" builtinId="37" hidden="1"/>
    <cellStyle name="Akcent 3" xfId="12715" builtinId="37" hidden="1"/>
    <cellStyle name="Akcent 3" xfId="12754" builtinId="37" hidden="1"/>
    <cellStyle name="Akcent 3" xfId="12794" builtinId="37" hidden="1"/>
    <cellStyle name="Akcent 3" xfId="12835" builtinId="37" hidden="1"/>
    <cellStyle name="Akcent 3" xfId="12874" builtinId="37" hidden="1"/>
    <cellStyle name="Akcent 3" xfId="12913" builtinId="37" hidden="1"/>
    <cellStyle name="Akcent 3" xfId="12952" builtinId="37" hidden="1"/>
    <cellStyle name="Akcent 3" xfId="12992" builtinId="37" hidden="1"/>
    <cellStyle name="Akcent 3" xfId="13031" builtinId="37" hidden="1"/>
    <cellStyle name="Akcent 3" xfId="13072" builtinId="37" hidden="1"/>
    <cellStyle name="Akcent 3" xfId="13111" builtinId="37" hidden="1"/>
    <cellStyle name="Akcent 3" xfId="13150" builtinId="37" hidden="1"/>
    <cellStyle name="Akcent 3" xfId="13189" builtinId="37" hidden="1"/>
    <cellStyle name="Akcent 3" xfId="13229" builtinId="37" hidden="1"/>
    <cellStyle name="Akcent 3" xfId="13269" builtinId="37" hidden="1"/>
    <cellStyle name="Akcent 3" xfId="13308" builtinId="37" hidden="1"/>
    <cellStyle name="Akcent 3" xfId="13348" builtinId="37" hidden="1"/>
    <cellStyle name="Akcent 3" xfId="13387" builtinId="37" hidden="1"/>
    <cellStyle name="Akcent 3" xfId="13427" builtinId="37" hidden="1"/>
    <cellStyle name="Akcent 3" xfId="13466" builtinId="37" hidden="1"/>
    <cellStyle name="Akcent 3" xfId="13505" builtinId="37" hidden="1"/>
    <cellStyle name="Akcent 3" xfId="13544" builtinId="37" hidden="1"/>
    <cellStyle name="Akcent 3" xfId="13703" builtinId="37" hidden="1"/>
    <cellStyle name="Akcent 3" xfId="13744" builtinId="37" hidden="1"/>
    <cellStyle name="Akcent 3" xfId="13783" builtinId="37" hidden="1"/>
    <cellStyle name="Akcent 3" xfId="13822" builtinId="37" hidden="1"/>
    <cellStyle name="Akcent 3" xfId="13861" builtinId="37" hidden="1"/>
    <cellStyle name="Akcent 3" xfId="13901" builtinId="37" hidden="1"/>
    <cellStyle name="Akcent 3" xfId="13940" builtinId="37" hidden="1"/>
    <cellStyle name="Akcent 3" xfId="13981" builtinId="37" hidden="1"/>
    <cellStyle name="Akcent 3" xfId="14020" builtinId="37" hidden="1"/>
    <cellStyle name="Akcent 3" xfId="14059" builtinId="37" hidden="1"/>
    <cellStyle name="Akcent 3" xfId="14098" builtinId="37" hidden="1"/>
    <cellStyle name="Akcent 3" xfId="14138" builtinId="37" hidden="1"/>
    <cellStyle name="Akcent 3" xfId="14178" builtinId="37" hidden="1"/>
    <cellStyle name="Akcent 3" xfId="14217" builtinId="37" hidden="1"/>
    <cellStyle name="Akcent 3" xfId="14257" builtinId="37" hidden="1"/>
    <cellStyle name="Akcent 3" xfId="14297" builtinId="37" hidden="1"/>
    <cellStyle name="Akcent 3" xfId="14337" builtinId="37" hidden="1"/>
    <cellStyle name="Akcent 3" xfId="14376" builtinId="37" hidden="1"/>
    <cellStyle name="Akcent 3" xfId="14415" builtinId="37" hidden="1"/>
    <cellStyle name="Akcent 3" xfId="13658" builtinId="37" hidden="1"/>
    <cellStyle name="Akcent 3" xfId="14448" builtinId="37" hidden="1"/>
    <cellStyle name="Akcent 3" xfId="14489" builtinId="37" hidden="1"/>
    <cellStyle name="Akcent 3" xfId="14528" builtinId="37" hidden="1"/>
    <cellStyle name="Akcent 3" xfId="14567" builtinId="37" hidden="1"/>
    <cellStyle name="Akcent 3" xfId="14606" builtinId="37" hidden="1"/>
    <cellStyle name="Akcent 3" xfId="14646" builtinId="37" hidden="1"/>
    <cellStyle name="Akcent 3" xfId="14685" builtinId="37" hidden="1"/>
    <cellStyle name="Akcent 3" xfId="14726" builtinId="37" hidden="1"/>
    <cellStyle name="Akcent 3" xfId="14765" builtinId="37" hidden="1"/>
    <cellStyle name="Akcent 3" xfId="14804" builtinId="37" hidden="1"/>
    <cellStyle name="Akcent 3" xfId="14843" builtinId="37" hidden="1"/>
    <cellStyle name="Akcent 3" xfId="14883" builtinId="37" hidden="1"/>
    <cellStyle name="Akcent 3" xfId="14923" builtinId="37" hidden="1"/>
    <cellStyle name="Akcent 3" xfId="14962" builtinId="37" hidden="1"/>
    <cellStyle name="Akcent 3" xfId="15002" builtinId="37" hidden="1"/>
    <cellStyle name="Akcent 3" xfId="15041" builtinId="37" hidden="1"/>
    <cellStyle name="Akcent 3" xfId="15081" builtinId="37" hidden="1"/>
    <cellStyle name="Akcent 3" xfId="15120" builtinId="37" hidden="1"/>
    <cellStyle name="Akcent 3" xfId="15159" builtinId="37" hidden="1"/>
    <cellStyle name="Akcent 3" xfId="13597" builtinId="37" hidden="1"/>
    <cellStyle name="Akcent 3" xfId="13635" builtinId="37" hidden="1"/>
    <cellStyle name="Akcent 3" xfId="15205" builtinId="37" hidden="1"/>
    <cellStyle name="Akcent 3" xfId="15244" builtinId="37" hidden="1"/>
    <cellStyle name="Akcent 3" xfId="15283" builtinId="37" hidden="1"/>
    <cellStyle name="Akcent 3" xfId="15322" builtinId="37" hidden="1"/>
    <cellStyle name="Akcent 3" xfId="15362" builtinId="37" hidden="1"/>
    <cellStyle name="Akcent 3" xfId="15401" builtinId="37" hidden="1"/>
    <cellStyle name="Akcent 3" xfId="15442" builtinId="37" hidden="1"/>
    <cellStyle name="Akcent 3" xfId="15481" builtinId="37" hidden="1"/>
    <cellStyle name="Akcent 3" xfId="15520" builtinId="37" hidden="1"/>
    <cellStyle name="Akcent 3" xfId="15559" builtinId="37" hidden="1"/>
    <cellStyle name="Akcent 3" xfId="15599" builtinId="37" hidden="1"/>
    <cellStyle name="Akcent 3" xfId="15639" builtinId="37" hidden="1"/>
    <cellStyle name="Akcent 3" xfId="15678" builtinId="37" hidden="1"/>
    <cellStyle name="Akcent 3" xfId="15718" builtinId="37" hidden="1"/>
    <cellStyle name="Akcent 3" xfId="15757" builtinId="37" hidden="1"/>
    <cellStyle name="Akcent 3" xfId="15797" builtinId="37" hidden="1"/>
    <cellStyle name="Akcent 3" xfId="15836" builtinId="37" hidden="1"/>
    <cellStyle name="Akcent 3" xfId="15875" builtinId="37" hidden="1"/>
    <cellStyle name="Akcent 3" xfId="3233" builtinId="37" hidden="1"/>
    <cellStyle name="Akcent 3" xfId="4316" builtinId="37" hidden="1"/>
    <cellStyle name="Akcent 3" xfId="15929" builtinId="37" hidden="1"/>
    <cellStyle name="Akcent 3" xfId="15968" builtinId="37" hidden="1"/>
    <cellStyle name="Akcent 3" xfId="16007" builtinId="37" hidden="1"/>
    <cellStyle name="Akcent 3" xfId="16046" builtinId="37" hidden="1"/>
    <cellStyle name="Akcent 3" xfId="16086" builtinId="37" hidden="1"/>
    <cellStyle name="Akcent 3" xfId="16125" builtinId="37" hidden="1"/>
    <cellStyle name="Akcent 3" xfId="16166" builtinId="37" hidden="1"/>
    <cellStyle name="Akcent 3" xfId="16205" builtinId="37" hidden="1"/>
    <cellStyle name="Akcent 3" xfId="16244" builtinId="37" hidden="1"/>
    <cellStyle name="Akcent 3" xfId="16283" builtinId="37" hidden="1"/>
    <cellStyle name="Akcent 3" xfId="16323" builtinId="37" hidden="1"/>
    <cellStyle name="Akcent 3" xfId="16363" builtinId="37" hidden="1"/>
    <cellStyle name="Akcent 3" xfId="16402" builtinId="37" hidden="1"/>
    <cellStyle name="Akcent 3" xfId="16442" builtinId="37" hidden="1"/>
    <cellStyle name="Akcent 3" xfId="16481" builtinId="37" hidden="1"/>
    <cellStyle name="Akcent 3" xfId="16521" builtinId="37" hidden="1"/>
    <cellStyle name="Akcent 3" xfId="16560" builtinId="37" hidden="1"/>
    <cellStyle name="Akcent 3" xfId="16599" builtinId="37" hidden="1"/>
    <cellStyle name="Akcent 3" xfId="16638" builtinId="37" hidden="1"/>
    <cellStyle name="Akcent 3" xfId="16797" builtinId="37" hidden="1"/>
    <cellStyle name="Akcent 3" xfId="16838" builtinId="37" hidden="1"/>
    <cellStyle name="Akcent 3" xfId="16877" builtinId="37" hidden="1"/>
    <cellStyle name="Akcent 3" xfId="16916" builtinId="37" hidden="1"/>
    <cellStyle name="Akcent 3" xfId="16955" builtinId="37" hidden="1"/>
    <cellStyle name="Akcent 3" xfId="16995" builtinId="37" hidden="1"/>
    <cellStyle name="Akcent 3" xfId="17034" builtinId="37" hidden="1"/>
    <cellStyle name="Akcent 3" xfId="17075" builtinId="37" hidden="1"/>
    <cellStyle name="Akcent 3" xfId="17114" builtinId="37" hidden="1"/>
    <cellStyle name="Akcent 3" xfId="17153" builtinId="37" hidden="1"/>
    <cellStyle name="Akcent 3" xfId="17192" builtinId="37" hidden="1"/>
    <cellStyle name="Akcent 3" xfId="17232" builtinId="37" hidden="1"/>
    <cellStyle name="Akcent 3" xfId="17272" builtinId="37" hidden="1"/>
    <cellStyle name="Akcent 3" xfId="17311" builtinId="37" hidden="1"/>
    <cellStyle name="Akcent 3" xfId="17351" builtinId="37" hidden="1"/>
    <cellStyle name="Akcent 3" xfId="17391" builtinId="37" hidden="1"/>
    <cellStyle name="Akcent 3" xfId="17431" builtinId="37" hidden="1"/>
    <cellStyle name="Akcent 3" xfId="17470" builtinId="37" hidden="1"/>
    <cellStyle name="Akcent 3" xfId="17509" builtinId="37" hidden="1"/>
    <cellStyle name="Akcent 3" xfId="16752" builtinId="37" hidden="1"/>
    <cellStyle name="Akcent 3" xfId="17542" builtinId="37" hidden="1"/>
    <cellStyle name="Akcent 3" xfId="17583" builtinId="37" hidden="1"/>
    <cellStyle name="Akcent 3" xfId="17622" builtinId="37" hidden="1"/>
    <cellStyle name="Akcent 3" xfId="17661" builtinId="37" hidden="1"/>
    <cellStyle name="Akcent 3" xfId="17700" builtinId="37" hidden="1"/>
    <cellStyle name="Akcent 3" xfId="17740" builtinId="37" hidden="1"/>
    <cellStyle name="Akcent 3" xfId="17779" builtinId="37" hidden="1"/>
    <cellStyle name="Akcent 3" xfId="17820" builtinId="37" hidden="1"/>
    <cellStyle name="Akcent 3" xfId="17859" builtinId="37" hidden="1"/>
    <cellStyle name="Akcent 3" xfId="17898" builtinId="37" hidden="1"/>
    <cellStyle name="Akcent 3" xfId="17937" builtinId="37" hidden="1"/>
    <cellStyle name="Akcent 3" xfId="17977" builtinId="37" hidden="1"/>
    <cellStyle name="Akcent 3" xfId="18017" builtinId="37" hidden="1"/>
    <cellStyle name="Akcent 3" xfId="18056" builtinId="37" hidden="1"/>
    <cellStyle name="Akcent 3" xfId="18096" builtinId="37" hidden="1"/>
    <cellStyle name="Akcent 3" xfId="18135" builtinId="37" hidden="1"/>
    <cellStyle name="Akcent 3" xfId="18175" builtinId="37" hidden="1"/>
    <cellStyle name="Akcent 3" xfId="18214" builtinId="37" hidden="1"/>
    <cellStyle name="Akcent 3" xfId="18253" builtinId="37" hidden="1"/>
    <cellStyle name="Akcent 3" xfId="16691" builtinId="37" hidden="1"/>
    <cellStyle name="Akcent 3" xfId="16729" builtinId="37" hidden="1"/>
    <cellStyle name="Akcent 3" xfId="18299" builtinId="37" hidden="1"/>
    <cellStyle name="Akcent 3" xfId="18338" builtinId="37" hidden="1"/>
    <cellStyle name="Akcent 3" xfId="18377" builtinId="37" hidden="1"/>
    <cellStyle name="Akcent 3" xfId="18416" builtinId="37" hidden="1"/>
    <cellStyle name="Akcent 3" xfId="18456" builtinId="37" hidden="1"/>
    <cellStyle name="Akcent 3" xfId="18495" builtinId="37" hidden="1"/>
    <cellStyle name="Akcent 3" xfId="18536" builtinId="37" hidden="1"/>
    <cellStyle name="Akcent 3" xfId="18575" builtinId="37" hidden="1"/>
    <cellStyle name="Akcent 3" xfId="18614" builtinId="37" hidden="1"/>
    <cellStyle name="Akcent 3" xfId="18653" builtinId="37" hidden="1"/>
    <cellStyle name="Akcent 3" xfId="18693" builtinId="37" hidden="1"/>
    <cellStyle name="Akcent 3" xfId="18733" builtinId="37" hidden="1"/>
    <cellStyle name="Akcent 3" xfId="18772" builtinId="37" hidden="1"/>
    <cellStyle name="Akcent 3" xfId="18812" builtinId="37" hidden="1"/>
    <cellStyle name="Akcent 3" xfId="18851" builtinId="37" hidden="1"/>
    <cellStyle name="Akcent 3" xfId="18891" builtinId="37" hidden="1"/>
    <cellStyle name="Akcent 3" xfId="18930" builtinId="37" hidden="1"/>
    <cellStyle name="Akcent 3" xfId="18969" builtinId="37" hidden="1"/>
    <cellStyle name="Akcent 3" xfId="3255" builtinId="37" hidden="1"/>
    <cellStyle name="Akcent 3" xfId="19091" builtinId="37" hidden="1"/>
    <cellStyle name="Akcent 3" xfId="19132" builtinId="37" hidden="1"/>
    <cellStyle name="Akcent 3" xfId="19171" builtinId="37" hidden="1"/>
    <cellStyle name="Akcent 3" xfId="19210" builtinId="37" hidden="1"/>
    <cellStyle name="Akcent 3" xfId="19249" builtinId="37" hidden="1"/>
    <cellStyle name="Akcent 3" xfId="19289" builtinId="37" hidden="1"/>
    <cellStyle name="Akcent 3" xfId="19328" builtinId="37" hidden="1"/>
    <cellStyle name="Akcent 3" xfId="19369" builtinId="37" hidden="1"/>
    <cellStyle name="Akcent 3" xfId="19408" builtinId="37" hidden="1"/>
    <cellStyle name="Akcent 3" xfId="19447" builtinId="37" hidden="1"/>
    <cellStyle name="Akcent 3" xfId="19486" builtinId="37" hidden="1"/>
    <cellStyle name="Akcent 3" xfId="19526" builtinId="37" hidden="1"/>
    <cellStyle name="Akcent 3" xfId="19566" builtinId="37" hidden="1"/>
    <cellStyle name="Akcent 3" xfId="19605" builtinId="37" hidden="1"/>
    <cellStyle name="Akcent 3" xfId="19645" builtinId="37" hidden="1"/>
    <cellStyle name="Akcent 3" xfId="19684" builtinId="37" hidden="1"/>
    <cellStyle name="Akcent 3" xfId="19724" builtinId="37" hidden="1"/>
    <cellStyle name="Akcent 3" xfId="19763" builtinId="37" hidden="1"/>
    <cellStyle name="Akcent 3" xfId="19802" builtinId="37" hidden="1"/>
    <cellStyle name="Akcent 3" xfId="19853" builtinId="37" hidden="1"/>
    <cellStyle name="Akcent 3" xfId="20012" builtinId="37" hidden="1"/>
    <cellStyle name="Akcent 3" xfId="20053" builtinId="37" hidden="1"/>
    <cellStyle name="Akcent 3" xfId="20092" builtinId="37" hidden="1"/>
    <cellStyle name="Akcent 3" xfId="20131" builtinId="37" hidden="1"/>
    <cellStyle name="Akcent 3" xfId="20170" builtinId="37" hidden="1"/>
    <cellStyle name="Akcent 3" xfId="20210" builtinId="37" hidden="1"/>
    <cellStyle name="Akcent 3" xfId="20249" builtinId="37" hidden="1"/>
    <cellStyle name="Akcent 3" xfId="20290" builtinId="37" hidden="1"/>
    <cellStyle name="Akcent 3" xfId="20329" builtinId="37" hidden="1"/>
    <cellStyle name="Akcent 3" xfId="20368" builtinId="37" hidden="1"/>
    <cellStyle name="Akcent 3" xfId="20407" builtinId="37" hidden="1"/>
    <cellStyle name="Akcent 3" xfId="20447" builtinId="37" hidden="1"/>
    <cellStyle name="Akcent 3" xfId="20487" builtinId="37" hidden="1"/>
    <cellStyle name="Akcent 3" xfId="20526" builtinId="37" hidden="1"/>
    <cellStyle name="Akcent 3" xfId="20566" builtinId="37" hidden="1"/>
    <cellStyle name="Akcent 3" xfId="20606" builtinId="37" hidden="1"/>
    <cellStyle name="Akcent 3" xfId="20646" builtinId="37" hidden="1"/>
    <cellStyle name="Akcent 3" xfId="20685" builtinId="37" hidden="1"/>
    <cellStyle name="Akcent 3" xfId="20724" builtinId="37" hidden="1"/>
    <cellStyle name="Akcent 3" xfId="19967" builtinId="37" hidden="1"/>
    <cellStyle name="Akcent 3" xfId="20757" builtinId="37" hidden="1"/>
    <cellStyle name="Akcent 3" xfId="20798" builtinId="37" hidden="1"/>
    <cellStyle name="Akcent 3" xfId="20837" builtinId="37" hidden="1"/>
    <cellStyle name="Akcent 3" xfId="20876" builtinId="37" hidden="1"/>
    <cellStyle name="Akcent 3" xfId="20915" builtinId="37" hidden="1"/>
    <cellStyle name="Akcent 3" xfId="20955" builtinId="37" hidden="1"/>
    <cellStyle name="Akcent 3" xfId="20994" builtinId="37" hidden="1"/>
    <cellStyle name="Akcent 3" xfId="21035" builtinId="37" hidden="1"/>
    <cellStyle name="Akcent 3" xfId="21074" builtinId="37" hidden="1"/>
    <cellStyle name="Akcent 3" xfId="21113" builtinId="37" hidden="1"/>
    <cellStyle name="Akcent 3" xfId="21152" builtinId="37" hidden="1"/>
    <cellStyle name="Akcent 3" xfId="21192" builtinId="37" hidden="1"/>
    <cellStyle name="Akcent 3" xfId="21232" builtinId="37" hidden="1"/>
    <cellStyle name="Akcent 3" xfId="21271" builtinId="37" hidden="1"/>
    <cellStyle name="Akcent 3" xfId="21311" builtinId="37" hidden="1"/>
    <cellStyle name="Akcent 3" xfId="21350" builtinId="37" hidden="1"/>
    <cellStyle name="Akcent 3" xfId="21390" builtinId="37" hidden="1"/>
    <cellStyle name="Akcent 3" xfId="21429" builtinId="37" hidden="1"/>
    <cellStyle name="Akcent 3" xfId="21468" builtinId="37" hidden="1"/>
    <cellStyle name="Akcent 3" xfId="19906" builtinId="37" hidden="1"/>
    <cellStyle name="Akcent 3" xfId="19944" builtinId="37" hidden="1"/>
    <cellStyle name="Akcent 3" xfId="21514" builtinId="37" hidden="1"/>
    <cellStyle name="Akcent 3" xfId="21553" builtinId="37" hidden="1"/>
    <cellStyle name="Akcent 3" xfId="21592" builtinId="37" hidden="1"/>
    <cellStyle name="Akcent 3" xfId="21631" builtinId="37" hidden="1"/>
    <cellStyle name="Akcent 3" xfId="21671" builtinId="37" hidden="1"/>
    <cellStyle name="Akcent 3" xfId="21710" builtinId="37" hidden="1"/>
    <cellStyle name="Akcent 3" xfId="21751" builtinId="37" hidden="1"/>
    <cellStyle name="Akcent 3" xfId="21790" builtinId="37" hidden="1"/>
    <cellStyle name="Akcent 3" xfId="21829" builtinId="37" hidden="1"/>
    <cellStyle name="Akcent 3" xfId="21868" builtinId="37" hidden="1"/>
    <cellStyle name="Akcent 3" xfId="21908" builtinId="37" hidden="1"/>
    <cellStyle name="Akcent 3" xfId="21948" builtinId="37" hidden="1"/>
    <cellStyle name="Akcent 3" xfId="21987" builtinId="37" hidden="1"/>
    <cellStyle name="Akcent 3" xfId="22027" builtinId="37" hidden="1"/>
    <cellStyle name="Akcent 3" xfId="22066" builtinId="37" hidden="1"/>
    <cellStyle name="Akcent 3" xfId="22106" builtinId="37" hidden="1"/>
    <cellStyle name="Akcent 3" xfId="22145" builtinId="37" hidden="1"/>
    <cellStyle name="Akcent 3" xfId="22184" builtinId="37" hidden="1"/>
    <cellStyle name="Akcent 3" xfId="22223" builtinId="37" hidden="1"/>
    <cellStyle name="Akcent 3" xfId="22263" builtinId="37" hidden="1"/>
    <cellStyle name="Akcent 3" xfId="22304" builtinId="37" hidden="1"/>
    <cellStyle name="Akcent 3" xfId="22343" builtinId="37" hidden="1"/>
    <cellStyle name="Akcent 3" xfId="22382" builtinId="37" hidden="1"/>
    <cellStyle name="Akcent 3" xfId="22421" builtinId="37" hidden="1"/>
    <cellStyle name="Akcent 3" xfId="22461" builtinId="37" hidden="1"/>
    <cellStyle name="Akcent 3" xfId="22500" builtinId="37" hidden="1"/>
    <cellStyle name="Akcent 3" xfId="22541" builtinId="37" hidden="1"/>
    <cellStyle name="Akcent 3" xfId="22580" builtinId="37" hidden="1"/>
    <cellStyle name="Akcent 3" xfId="22619" builtinId="37" hidden="1"/>
    <cellStyle name="Akcent 3" xfId="22658" builtinId="37" hidden="1"/>
    <cellStyle name="Akcent 3" xfId="22698" builtinId="37" hidden="1"/>
    <cellStyle name="Akcent 3" xfId="22738" builtinId="37" hidden="1"/>
    <cellStyle name="Akcent 3" xfId="22777" builtinId="37" hidden="1"/>
    <cellStyle name="Akcent 3" xfId="22817" builtinId="37" hidden="1"/>
    <cellStyle name="Akcent 3" xfId="22856" builtinId="37" hidden="1"/>
    <cellStyle name="Akcent 3" xfId="22896" builtinId="37" hidden="1"/>
    <cellStyle name="Akcent 3" xfId="22935" builtinId="37" hidden="1"/>
    <cellStyle name="Akcent 3" xfId="22974" builtinId="37" hidden="1"/>
    <cellStyle name="Akcent 3" xfId="23013" builtinId="37" hidden="1"/>
    <cellStyle name="Akcent 3" xfId="23172" builtinId="37" hidden="1"/>
    <cellStyle name="Akcent 3" xfId="23213" builtinId="37" hidden="1"/>
    <cellStyle name="Akcent 3" xfId="23252" builtinId="37" hidden="1"/>
    <cellStyle name="Akcent 3" xfId="23291" builtinId="37" hidden="1"/>
    <cellStyle name="Akcent 3" xfId="23330" builtinId="37" hidden="1"/>
    <cellStyle name="Akcent 3" xfId="23370" builtinId="37" hidden="1"/>
    <cellStyle name="Akcent 3" xfId="23409" builtinId="37" hidden="1"/>
    <cellStyle name="Akcent 3" xfId="23450" builtinId="37" hidden="1"/>
    <cellStyle name="Akcent 3" xfId="23489" builtinId="37" hidden="1"/>
    <cellStyle name="Akcent 3" xfId="23528" builtinId="37" hidden="1"/>
    <cellStyle name="Akcent 3" xfId="23567" builtinId="37" hidden="1"/>
    <cellStyle name="Akcent 3" xfId="23607" builtinId="37" hidden="1"/>
    <cellStyle name="Akcent 3" xfId="23647" builtinId="37" hidden="1"/>
    <cellStyle name="Akcent 3" xfId="23686" builtinId="37" hidden="1"/>
    <cellStyle name="Akcent 3" xfId="23726" builtinId="37" hidden="1"/>
    <cellStyle name="Akcent 3" xfId="23766" builtinId="37" hidden="1"/>
    <cellStyle name="Akcent 3" xfId="23806" builtinId="37" hidden="1"/>
    <cellStyle name="Akcent 3" xfId="23845" builtinId="37" hidden="1"/>
    <cellStyle name="Akcent 3" xfId="23884" builtinId="37" hidden="1"/>
    <cellStyle name="Akcent 3" xfId="23127" builtinId="37" hidden="1"/>
    <cellStyle name="Akcent 3" xfId="23917" builtinId="37" hidden="1"/>
    <cellStyle name="Akcent 3" xfId="23958" builtinId="37" hidden="1"/>
    <cellStyle name="Akcent 3" xfId="23997" builtinId="37" hidden="1"/>
    <cellStyle name="Akcent 3" xfId="24036" builtinId="37" hidden="1"/>
    <cellStyle name="Akcent 3" xfId="24075" builtinId="37" hidden="1"/>
    <cellStyle name="Akcent 3" xfId="24115" builtinId="37" hidden="1"/>
    <cellStyle name="Akcent 3" xfId="24154" builtinId="37" hidden="1"/>
    <cellStyle name="Akcent 3" xfId="24195" builtinId="37" hidden="1"/>
    <cellStyle name="Akcent 3" xfId="24234" builtinId="37" hidden="1"/>
    <cellStyle name="Akcent 3" xfId="24273" builtinId="37" hidden="1"/>
    <cellStyle name="Akcent 3" xfId="24312" builtinId="37" hidden="1"/>
    <cellStyle name="Akcent 3" xfId="24352" builtinId="37" hidden="1"/>
    <cellStyle name="Akcent 3" xfId="24392" builtinId="37" hidden="1"/>
    <cellStyle name="Akcent 3" xfId="24431" builtinId="37" hidden="1"/>
    <cellStyle name="Akcent 3" xfId="24471" builtinId="37" hidden="1"/>
    <cellStyle name="Akcent 3" xfId="24510" builtinId="37" hidden="1"/>
    <cellStyle name="Akcent 3" xfId="24550" builtinId="37" hidden="1"/>
    <cellStyle name="Akcent 3" xfId="24589" builtinId="37" hidden="1"/>
    <cellStyle name="Akcent 3" xfId="24628" builtinId="37" hidden="1"/>
    <cellStyle name="Akcent 3" xfId="23066" builtinId="37" hidden="1"/>
    <cellStyle name="Akcent 3" xfId="23104" builtinId="37" hidden="1"/>
    <cellStyle name="Akcent 3" xfId="24674" builtinId="37" hidden="1"/>
    <cellStyle name="Akcent 3" xfId="24713" builtinId="37" hidden="1"/>
    <cellStyle name="Akcent 3" xfId="24752" builtinId="37" hidden="1"/>
    <cellStyle name="Akcent 3" xfId="24791" builtinId="37" hidden="1"/>
    <cellStyle name="Akcent 3" xfId="24831" builtinId="37" hidden="1"/>
    <cellStyle name="Akcent 3" xfId="24870" builtinId="37" hidden="1"/>
    <cellStyle name="Akcent 3" xfId="24911" builtinId="37" hidden="1"/>
    <cellStyle name="Akcent 3" xfId="24950" builtinId="37" hidden="1"/>
    <cellStyle name="Akcent 3" xfId="24989" builtinId="37" hidden="1"/>
    <cellStyle name="Akcent 3" xfId="25028" builtinId="37" hidden="1"/>
    <cellStyle name="Akcent 3" xfId="25068" builtinId="37" hidden="1"/>
    <cellStyle name="Akcent 3" xfId="25108" builtinId="37" hidden="1"/>
    <cellStyle name="Akcent 3" xfId="25147" builtinId="37" hidden="1"/>
    <cellStyle name="Akcent 3" xfId="25187" builtinId="37" hidden="1"/>
    <cellStyle name="Akcent 3" xfId="25226" builtinId="37" hidden="1"/>
    <cellStyle name="Akcent 3" xfId="25266" builtinId="37" hidden="1"/>
    <cellStyle name="Akcent 3" xfId="25305" builtinId="37" hidden="1"/>
    <cellStyle name="Akcent 3" xfId="25344" builtinId="37" hidden="1"/>
    <cellStyle name="Akcent 3" xfId="19046" builtinId="37" hidden="1"/>
    <cellStyle name="Akcent 3" xfId="19015" builtinId="37" hidden="1"/>
    <cellStyle name="Akcent 3" xfId="25371" builtinId="37" hidden="1"/>
    <cellStyle name="Akcent 3" xfId="25410" builtinId="37" hidden="1"/>
    <cellStyle name="Akcent 3" xfId="25449" builtinId="37" hidden="1"/>
    <cellStyle name="Akcent 3" xfId="25488" builtinId="37" hidden="1"/>
    <cellStyle name="Akcent 3" xfId="25528" builtinId="37" hidden="1"/>
    <cellStyle name="Akcent 3" xfId="25567" builtinId="37" hidden="1"/>
    <cellStyle name="Akcent 3" xfId="25608" builtinId="37" hidden="1"/>
    <cellStyle name="Akcent 3" xfId="25647" builtinId="37" hidden="1"/>
    <cellStyle name="Akcent 3" xfId="25686" builtinId="37" hidden="1"/>
    <cellStyle name="Akcent 3" xfId="25725" builtinId="37" hidden="1"/>
    <cellStyle name="Akcent 3" xfId="25765" builtinId="37" hidden="1"/>
    <cellStyle name="Akcent 3" xfId="25805" builtinId="37" hidden="1"/>
    <cellStyle name="Akcent 3" xfId="25844" builtinId="37" hidden="1"/>
    <cellStyle name="Akcent 3" xfId="25884" builtinId="37" hidden="1"/>
    <cellStyle name="Akcent 3" xfId="25923" builtinId="37" hidden="1"/>
    <cellStyle name="Akcent 3" xfId="25963" builtinId="37" hidden="1"/>
    <cellStyle name="Akcent 3" xfId="26002" builtinId="37" hidden="1"/>
    <cellStyle name="Akcent 3" xfId="26041" builtinId="37" hidden="1"/>
    <cellStyle name="Akcent 3" xfId="26080" builtinId="37" hidden="1"/>
    <cellStyle name="Akcent 3" xfId="26239" builtinId="37" hidden="1"/>
    <cellStyle name="Akcent 3" xfId="26280" builtinId="37" hidden="1"/>
    <cellStyle name="Akcent 3" xfId="26319" builtinId="37" hidden="1"/>
    <cellStyle name="Akcent 3" xfId="26358" builtinId="37" hidden="1"/>
    <cellStyle name="Akcent 3" xfId="26397" builtinId="37" hidden="1"/>
    <cellStyle name="Akcent 3" xfId="26437" builtinId="37" hidden="1"/>
    <cellStyle name="Akcent 3" xfId="26476" builtinId="37" hidden="1"/>
    <cellStyle name="Akcent 3" xfId="26517" builtinId="37" hidden="1"/>
    <cellStyle name="Akcent 3" xfId="26556" builtinId="37" hidden="1"/>
    <cellStyle name="Akcent 3" xfId="26595" builtinId="37" hidden="1"/>
    <cellStyle name="Akcent 3" xfId="26634" builtinId="37" hidden="1"/>
    <cellStyle name="Akcent 3" xfId="26674" builtinId="37" hidden="1"/>
    <cellStyle name="Akcent 3" xfId="26714" builtinId="37" hidden="1"/>
    <cellStyle name="Akcent 3" xfId="26753" builtinId="37" hidden="1"/>
    <cellStyle name="Akcent 3" xfId="26793" builtinId="37" hidden="1"/>
    <cellStyle name="Akcent 3" xfId="26833" builtinId="37" hidden="1"/>
    <cellStyle name="Akcent 3" xfId="26873" builtinId="37" hidden="1"/>
    <cellStyle name="Akcent 3" xfId="26912" builtinId="37" hidden="1"/>
    <cellStyle name="Akcent 3" xfId="26951" builtinId="37" hidden="1"/>
    <cellStyle name="Akcent 3" xfId="26194" builtinId="37" hidden="1"/>
    <cellStyle name="Akcent 3" xfId="26984" builtinId="37" hidden="1"/>
    <cellStyle name="Akcent 3" xfId="27025" builtinId="37" hidden="1"/>
    <cellStyle name="Akcent 3" xfId="27064" builtinId="37" hidden="1"/>
    <cellStyle name="Akcent 3" xfId="27103" builtinId="37" hidden="1"/>
    <cellStyle name="Akcent 3" xfId="27142" builtinId="37" hidden="1"/>
    <cellStyle name="Akcent 3" xfId="27182" builtinId="37" hidden="1"/>
    <cellStyle name="Akcent 3" xfId="27221" builtinId="37" hidden="1"/>
    <cellStyle name="Akcent 3" xfId="27262" builtinId="37" hidden="1"/>
    <cellStyle name="Akcent 3" xfId="27301" builtinId="37" hidden="1"/>
    <cellStyle name="Akcent 3" xfId="27340" builtinId="37" hidden="1"/>
    <cellStyle name="Akcent 3" xfId="27379" builtinId="37" hidden="1"/>
    <cellStyle name="Akcent 3" xfId="27419" builtinId="37" hidden="1"/>
    <cellStyle name="Akcent 3" xfId="27459" builtinId="37" hidden="1"/>
    <cellStyle name="Akcent 3" xfId="27498" builtinId="37" hidden="1"/>
    <cellStyle name="Akcent 3" xfId="27538" builtinId="37" hidden="1"/>
    <cellStyle name="Akcent 3" xfId="27577" builtinId="37" hidden="1"/>
    <cellStyle name="Akcent 3" xfId="27617" builtinId="37" hidden="1"/>
    <cellStyle name="Akcent 3" xfId="27656" builtinId="37" hidden="1"/>
    <cellStyle name="Akcent 3" xfId="27695" builtinId="37" hidden="1"/>
    <cellStyle name="Akcent 3" xfId="26133" builtinId="37" hidden="1"/>
    <cellStyle name="Akcent 3" xfId="26171" builtinId="37" hidden="1"/>
    <cellStyle name="Akcent 3" xfId="27741" builtinId="37" hidden="1"/>
    <cellStyle name="Akcent 3" xfId="27780" builtinId="37" hidden="1"/>
    <cellStyle name="Akcent 3" xfId="27819" builtinId="37" hidden="1"/>
    <cellStyle name="Akcent 3" xfId="27858" builtinId="37" hidden="1"/>
    <cellStyle name="Akcent 3" xfId="27898" builtinId="37" hidden="1"/>
    <cellStyle name="Akcent 3" xfId="27937" builtinId="37" hidden="1"/>
    <cellStyle name="Akcent 3" xfId="27978" builtinId="37" hidden="1"/>
    <cellStyle name="Akcent 3" xfId="28017" builtinId="37" hidden="1"/>
    <cellStyle name="Akcent 3" xfId="28056" builtinId="37" hidden="1"/>
    <cellStyle name="Akcent 3" xfId="28095" builtinId="37" hidden="1"/>
    <cellStyle name="Akcent 3" xfId="28135" builtinId="37" hidden="1"/>
    <cellStyle name="Akcent 3" xfId="28175" builtinId="37" hidden="1"/>
    <cellStyle name="Akcent 3" xfId="28214" builtinId="37" hidden="1"/>
    <cellStyle name="Akcent 3" xfId="28254" builtinId="37" hidden="1"/>
    <cellStyle name="Akcent 3" xfId="28293" builtinId="37" hidden="1"/>
    <cellStyle name="Akcent 3" xfId="28333" builtinId="37" hidden="1"/>
    <cellStyle name="Akcent 3" xfId="28372" builtinId="37" hidden="1"/>
    <cellStyle name="Akcent 3" xfId="28411" builtinId="37" hidden="1"/>
    <cellStyle name="Akcent 3" xfId="28450" builtinId="37" hidden="1"/>
    <cellStyle name="Akcent 3" xfId="28574" builtinId="37" hidden="1"/>
    <cellStyle name="Akcent 3" xfId="28617" builtinId="37" hidden="1"/>
    <cellStyle name="Akcent 3" xfId="28656" builtinId="37" hidden="1"/>
    <cellStyle name="Akcent 3" xfId="28695" builtinId="37" hidden="1"/>
    <cellStyle name="Akcent 3" xfId="28734" builtinId="37" hidden="1"/>
    <cellStyle name="Akcent 3" xfId="28774" builtinId="37" hidden="1"/>
    <cellStyle name="Akcent 3" xfId="28813" builtinId="37" hidden="1"/>
    <cellStyle name="Akcent 3" xfId="28854" builtinId="37" hidden="1"/>
    <cellStyle name="Akcent 3" xfId="28893" builtinId="37" hidden="1"/>
    <cellStyle name="Akcent 3" xfId="28932" builtinId="37" hidden="1"/>
    <cellStyle name="Akcent 3" xfId="28971" builtinId="37" hidden="1"/>
    <cellStyle name="Akcent 3" xfId="29013" builtinId="37" hidden="1"/>
    <cellStyle name="Akcent 3" xfId="29053" builtinId="37" hidden="1"/>
    <cellStyle name="Akcent 3" xfId="29092" builtinId="37" hidden="1"/>
    <cellStyle name="Akcent 3" xfId="29132" builtinId="37" hidden="1"/>
    <cellStyle name="Akcent 3" xfId="29172" builtinId="37" hidden="1"/>
    <cellStyle name="Akcent 3" xfId="29212" builtinId="37" hidden="1"/>
    <cellStyle name="Akcent 3" xfId="29251" builtinId="37" hidden="1"/>
    <cellStyle name="Akcent 3" xfId="29290" builtinId="37" hidden="1"/>
    <cellStyle name="Akcent 3" xfId="29340" builtinId="37" hidden="1"/>
    <cellStyle name="Akcent 3" xfId="29499" builtinId="37" hidden="1"/>
    <cellStyle name="Akcent 3" xfId="29542" builtinId="37" hidden="1"/>
    <cellStyle name="Akcent 3" xfId="29581" builtinId="37" hidden="1"/>
    <cellStyle name="Akcent 3" xfId="29620" builtinId="37" hidden="1"/>
    <cellStyle name="Akcent 3" xfId="29659" builtinId="37" hidden="1"/>
    <cellStyle name="Akcent 3" xfId="29699" builtinId="37" hidden="1"/>
    <cellStyle name="Akcent 3" xfId="29738" builtinId="37" hidden="1"/>
    <cellStyle name="Akcent 3" xfId="29779" builtinId="37" hidden="1"/>
    <cellStyle name="Akcent 3" xfId="29818" builtinId="37" hidden="1"/>
    <cellStyle name="Akcent 3" xfId="29857" builtinId="37" hidden="1"/>
    <cellStyle name="Akcent 3" xfId="29896" builtinId="37" hidden="1"/>
    <cellStyle name="Akcent 3" xfId="29938" builtinId="37" hidden="1"/>
    <cellStyle name="Akcent 3" xfId="29978" builtinId="37" hidden="1"/>
    <cellStyle name="Akcent 3" xfId="30017" builtinId="37" hidden="1"/>
    <cellStyle name="Akcent 3" xfId="30057" builtinId="37" hidden="1"/>
    <cellStyle name="Akcent 3" xfId="30097" builtinId="37" hidden="1"/>
    <cellStyle name="Akcent 3" xfId="30137" builtinId="37" hidden="1"/>
    <cellStyle name="Akcent 3" xfId="30176" builtinId="37" hidden="1"/>
    <cellStyle name="Akcent 3" xfId="30215" builtinId="37" hidden="1"/>
    <cellStyle name="Akcent 3" xfId="29454" builtinId="37" hidden="1"/>
    <cellStyle name="Akcent 3" xfId="30248" builtinId="37" hidden="1"/>
    <cellStyle name="Akcent 3" xfId="30289" builtinId="37" hidden="1"/>
    <cellStyle name="Akcent 3" xfId="30328" builtinId="37" hidden="1"/>
    <cellStyle name="Akcent 3" xfId="30367" builtinId="37" hidden="1"/>
    <cellStyle name="Akcent 3" xfId="30406" builtinId="37" hidden="1"/>
    <cellStyle name="Akcent 3" xfId="30446" builtinId="37" hidden="1"/>
    <cellStyle name="Akcent 3" xfId="30485" builtinId="37" hidden="1"/>
    <cellStyle name="Akcent 3" xfId="30526" builtinId="37" hidden="1"/>
    <cellStyle name="Akcent 3" xfId="30565" builtinId="37" hidden="1"/>
    <cellStyle name="Akcent 3" xfId="30604" builtinId="37" hidden="1"/>
    <cellStyle name="Akcent 3" xfId="30643" builtinId="37" hidden="1"/>
    <cellStyle name="Akcent 3" xfId="30683" builtinId="37" hidden="1"/>
    <cellStyle name="Akcent 3" xfId="30723" builtinId="37" hidden="1"/>
    <cellStyle name="Akcent 3" xfId="30762" builtinId="37" hidden="1"/>
    <cellStyle name="Akcent 3" xfId="30802" builtinId="37" hidden="1"/>
    <cellStyle name="Akcent 3" xfId="30841" builtinId="37" hidden="1"/>
    <cellStyle name="Akcent 3" xfId="30881" builtinId="37" hidden="1"/>
    <cellStyle name="Akcent 3" xfId="30920" builtinId="37" hidden="1"/>
    <cellStyle name="Akcent 3" xfId="30959" builtinId="37" hidden="1"/>
    <cellStyle name="Akcent 3" xfId="29393" builtinId="37" hidden="1"/>
    <cellStyle name="Akcent 3" xfId="29431" builtinId="37" hidden="1"/>
    <cellStyle name="Akcent 3" xfId="31005" builtinId="37" hidden="1"/>
    <cellStyle name="Akcent 3" xfId="31044" builtinId="37" hidden="1"/>
    <cellStyle name="Akcent 3" xfId="31083" builtinId="37" hidden="1"/>
    <cellStyle name="Akcent 3" xfId="31122" builtinId="37" hidden="1"/>
    <cellStyle name="Akcent 3" xfId="31162" builtinId="37" hidden="1"/>
    <cellStyle name="Akcent 3" xfId="31201" builtinId="37" hidden="1"/>
    <cellStyle name="Akcent 3" xfId="31242" builtinId="37" hidden="1"/>
    <cellStyle name="Akcent 3" xfId="31281" builtinId="37" hidden="1"/>
    <cellStyle name="Akcent 3" xfId="31320" builtinId="37" hidden="1"/>
    <cellStyle name="Akcent 3" xfId="31359" builtinId="37" hidden="1"/>
    <cellStyle name="Akcent 3" xfId="31399" builtinId="37" hidden="1"/>
    <cellStyle name="Akcent 3" xfId="31439" builtinId="37" hidden="1"/>
    <cellStyle name="Akcent 3" xfId="31478" builtinId="37" hidden="1"/>
    <cellStyle name="Akcent 3" xfId="31518" builtinId="37" hidden="1"/>
    <cellStyle name="Akcent 3" xfId="31557" builtinId="37" hidden="1"/>
    <cellStyle name="Akcent 3" xfId="31597" builtinId="37" hidden="1"/>
    <cellStyle name="Akcent 3" xfId="31636" builtinId="37" hidden="1"/>
    <cellStyle name="Akcent 3" xfId="31675" builtinId="37" hidden="1"/>
    <cellStyle name="Akcent 3" xfId="28529" builtinId="37" hidden="1"/>
    <cellStyle name="Akcent 3" xfId="28468" builtinId="37" hidden="1"/>
    <cellStyle name="Akcent 3" xfId="31729" builtinId="37" hidden="1"/>
    <cellStyle name="Akcent 3" xfId="31768" builtinId="37" hidden="1"/>
    <cellStyle name="Akcent 3" xfId="31807" builtinId="37" hidden="1"/>
    <cellStyle name="Akcent 3" xfId="31846" builtinId="37" hidden="1"/>
    <cellStyle name="Akcent 3" xfId="31886" builtinId="37" hidden="1"/>
    <cellStyle name="Akcent 3" xfId="31925" builtinId="37" hidden="1"/>
    <cellStyle name="Akcent 3" xfId="31966" builtinId="37" hidden="1"/>
    <cellStyle name="Akcent 3" xfId="32005" builtinId="37" hidden="1"/>
    <cellStyle name="Akcent 3" xfId="32044" builtinId="37" hidden="1"/>
    <cellStyle name="Akcent 3" xfId="32083" builtinId="37" hidden="1"/>
    <cellStyle name="Akcent 3" xfId="32123" builtinId="37" hidden="1"/>
    <cellStyle name="Akcent 3" xfId="32163" builtinId="37" hidden="1"/>
    <cellStyle name="Akcent 3" xfId="32202" builtinId="37" hidden="1"/>
    <cellStyle name="Akcent 3" xfId="32242" builtinId="37" hidden="1"/>
    <cellStyle name="Akcent 3" xfId="32281" builtinId="37" hidden="1"/>
    <cellStyle name="Akcent 3" xfId="32321" builtinId="37" hidden="1"/>
    <cellStyle name="Akcent 3" xfId="32360" builtinId="37" hidden="1"/>
    <cellStyle name="Akcent 3" xfId="32399" builtinId="37" hidden="1"/>
    <cellStyle name="Akcent 3" xfId="32438" builtinId="37" hidden="1"/>
    <cellStyle name="Akcent 3" xfId="32597" builtinId="37" hidden="1"/>
    <cellStyle name="Akcent 3" xfId="32638" builtinId="37" hidden="1"/>
    <cellStyle name="Akcent 3" xfId="32677" builtinId="37" hidden="1"/>
    <cellStyle name="Akcent 3" xfId="32716" builtinId="37" hidden="1"/>
    <cellStyle name="Akcent 3" xfId="32755" builtinId="37" hidden="1"/>
    <cellStyle name="Akcent 3" xfId="32795" builtinId="37" hidden="1"/>
    <cellStyle name="Akcent 3" xfId="32834" builtinId="37" hidden="1"/>
    <cellStyle name="Akcent 3" xfId="32875" builtinId="37" hidden="1"/>
    <cellStyle name="Akcent 3" xfId="32914" builtinId="37" hidden="1"/>
    <cellStyle name="Akcent 3" xfId="32953" builtinId="37" hidden="1"/>
    <cellStyle name="Akcent 3" xfId="32992" builtinId="37" hidden="1"/>
    <cellStyle name="Akcent 3" xfId="33032" builtinId="37" hidden="1"/>
    <cellStyle name="Akcent 3" xfId="33072" builtinId="37" hidden="1"/>
    <cellStyle name="Akcent 3" xfId="33111" builtinId="37" hidden="1"/>
    <cellStyle name="Akcent 3" xfId="33151" builtinId="37" hidden="1"/>
    <cellStyle name="Akcent 3" xfId="33191" builtinId="37" hidden="1"/>
    <cellStyle name="Akcent 3" xfId="33231" builtinId="37" hidden="1"/>
    <cellStyle name="Akcent 3" xfId="33270" builtinId="37" hidden="1"/>
    <cellStyle name="Akcent 3" xfId="33309" builtinId="37" hidden="1"/>
    <cellStyle name="Akcent 3" xfId="32552" builtinId="37" hidden="1"/>
    <cellStyle name="Akcent 3" xfId="33342" builtinId="37" hidden="1"/>
    <cellStyle name="Akcent 3" xfId="33383" builtinId="37" hidden="1"/>
    <cellStyle name="Akcent 3" xfId="33422" builtinId="37" hidden="1"/>
    <cellStyle name="Akcent 3" xfId="33461" builtinId="37" hidden="1"/>
    <cellStyle name="Akcent 3" xfId="33500" builtinId="37" hidden="1"/>
    <cellStyle name="Akcent 3" xfId="33540" builtinId="37" hidden="1"/>
    <cellStyle name="Akcent 3" xfId="33579" builtinId="37" hidden="1"/>
    <cellStyle name="Akcent 3" xfId="33620" builtinId="37" hidden="1"/>
    <cellStyle name="Akcent 3" xfId="33659" builtinId="37" hidden="1"/>
    <cellStyle name="Akcent 3" xfId="33698" builtinId="37" hidden="1"/>
    <cellStyle name="Akcent 3" xfId="33737" builtinId="37" hidden="1"/>
    <cellStyle name="Akcent 3" xfId="33777" builtinId="37" hidden="1"/>
    <cellStyle name="Akcent 3" xfId="33817" builtinId="37" hidden="1"/>
    <cellStyle name="Akcent 3" xfId="33856" builtinId="37" hidden="1"/>
    <cellStyle name="Akcent 3" xfId="33896" builtinId="37" hidden="1"/>
    <cellStyle name="Akcent 3" xfId="33935" builtinId="37" hidden="1"/>
    <cellStyle name="Akcent 3" xfId="33975" builtinId="37" hidden="1"/>
    <cellStyle name="Akcent 3" xfId="34014" builtinId="37" hidden="1"/>
    <cellStyle name="Akcent 3" xfId="34053" builtinId="37" hidden="1"/>
    <cellStyle name="Akcent 3" xfId="32491" builtinId="37" hidden="1"/>
    <cellStyle name="Akcent 3" xfId="32529" builtinId="37" hidden="1"/>
    <cellStyle name="Akcent 3" xfId="34099" builtinId="37" hidden="1"/>
    <cellStyle name="Akcent 3" xfId="34138" builtinId="37" hidden="1"/>
    <cellStyle name="Akcent 3" xfId="34177" builtinId="37" hidden="1"/>
    <cellStyle name="Akcent 3" xfId="34216" builtinId="37" hidden="1"/>
    <cellStyle name="Akcent 3" xfId="34256" builtinId="37" hidden="1"/>
    <cellStyle name="Akcent 3" xfId="34295" builtinId="37" hidden="1"/>
    <cellStyle name="Akcent 3" xfId="34336" builtinId="37" hidden="1"/>
    <cellStyle name="Akcent 3" xfId="34375" builtinId="37" hidden="1"/>
    <cellStyle name="Akcent 3" xfId="34414" builtinId="37" hidden="1"/>
    <cellStyle name="Akcent 3" xfId="34453" builtinId="37" hidden="1"/>
    <cellStyle name="Akcent 3" xfId="34493" builtinId="37" hidden="1"/>
    <cellStyle name="Akcent 3" xfId="34533" builtinId="37" hidden="1"/>
    <cellStyle name="Akcent 3" xfId="34572" builtinId="37" hidden="1"/>
    <cellStyle name="Akcent 3" xfId="34612" builtinId="37" hidden="1"/>
    <cellStyle name="Akcent 3" xfId="34651" builtinId="37" hidden="1"/>
    <cellStyle name="Akcent 3" xfId="34691" builtinId="37" hidden="1"/>
    <cellStyle name="Akcent 3" xfId="34730" builtinId="37" hidden="1"/>
    <cellStyle name="Akcent 3" xfId="34769" builtinId="37" hidden="1"/>
    <cellStyle name="Akcent 3" xfId="28501" builtinId="37" hidden="1"/>
    <cellStyle name="Akcent 3" xfId="34810" builtinId="37" hidden="1"/>
    <cellStyle name="Akcent 3" xfId="34851" builtinId="37" hidden="1"/>
    <cellStyle name="Akcent 3" xfId="34890" builtinId="37" hidden="1"/>
    <cellStyle name="Akcent 3" xfId="34929" builtinId="37" hidden="1"/>
    <cellStyle name="Akcent 3" xfId="34968" builtinId="37" hidden="1"/>
    <cellStyle name="Akcent 3" xfId="35008" builtinId="37" hidden="1"/>
    <cellStyle name="Akcent 3" xfId="35047" builtinId="37" hidden="1"/>
    <cellStyle name="Akcent 3" xfId="35088" builtinId="37" hidden="1"/>
    <cellStyle name="Akcent 3" xfId="35127" builtinId="37" hidden="1"/>
    <cellStyle name="Akcent 3" xfId="35166" builtinId="37" hidden="1"/>
    <cellStyle name="Akcent 3" xfId="35205" builtinId="37" hidden="1"/>
    <cellStyle name="Akcent 3" xfId="35245" builtinId="37" hidden="1"/>
    <cellStyle name="Akcent 3" xfId="35285" builtinId="37" hidden="1"/>
    <cellStyle name="Akcent 3" xfId="35324" builtinId="37" hidden="1"/>
    <cellStyle name="Akcent 3" xfId="35364" builtinId="37" hidden="1"/>
    <cellStyle name="Akcent 3" xfId="35403" builtinId="37" hidden="1"/>
    <cellStyle name="Akcent 3" xfId="35443" builtinId="37" hidden="1"/>
    <cellStyle name="Akcent 3" xfId="35482" builtinId="37" hidden="1"/>
    <cellStyle name="Akcent 3" xfId="35521" builtinId="37" hidden="1"/>
    <cellStyle name="Akcent 3" xfId="35560" builtinId="37" hidden="1"/>
    <cellStyle name="Akcent 3" xfId="35719" builtinId="37" hidden="1"/>
    <cellStyle name="Akcent 3" xfId="35760" builtinId="37" hidden="1"/>
    <cellStyle name="Akcent 3" xfId="35799" builtinId="37" hidden="1"/>
    <cellStyle name="Akcent 3" xfId="35838" builtinId="37" hidden="1"/>
    <cellStyle name="Akcent 3" xfId="35877" builtinId="37" hidden="1"/>
    <cellStyle name="Akcent 3" xfId="35917" builtinId="37" hidden="1"/>
    <cellStyle name="Akcent 3" xfId="35956" builtinId="37" hidden="1"/>
    <cellStyle name="Akcent 3" xfId="35997" builtinId="37" hidden="1"/>
    <cellStyle name="Akcent 3" xfId="36036" builtinId="37" hidden="1"/>
    <cellStyle name="Akcent 3" xfId="36075" builtinId="37" hidden="1"/>
    <cellStyle name="Akcent 3" xfId="36114" builtinId="37" hidden="1"/>
    <cellStyle name="Akcent 3" xfId="36154" builtinId="37" hidden="1"/>
    <cellStyle name="Akcent 3" xfId="36194" builtinId="37" hidden="1"/>
    <cellStyle name="Akcent 3" xfId="36233" builtinId="37" hidden="1"/>
    <cellStyle name="Akcent 3" xfId="36273" builtinId="37" hidden="1"/>
    <cellStyle name="Akcent 3" xfId="36313" builtinId="37" hidden="1"/>
    <cellStyle name="Akcent 3" xfId="36353" builtinId="37" hidden="1"/>
    <cellStyle name="Akcent 3" xfId="36392" builtinId="37" hidden="1"/>
    <cellStyle name="Akcent 3" xfId="36431" builtinId="37" hidden="1"/>
    <cellStyle name="Akcent 3" xfId="35674" builtinId="37" hidden="1"/>
    <cellStyle name="Akcent 3" xfId="36464" builtinId="37" hidden="1"/>
    <cellStyle name="Akcent 3" xfId="36505" builtinId="37" hidden="1"/>
    <cellStyle name="Akcent 3" xfId="36544" builtinId="37" hidden="1"/>
    <cellStyle name="Akcent 3" xfId="36583" builtinId="37" hidden="1"/>
    <cellStyle name="Akcent 3" xfId="36622" builtinId="37" hidden="1"/>
    <cellStyle name="Akcent 3" xfId="36662" builtinId="37" hidden="1"/>
    <cellStyle name="Akcent 3" xfId="36701" builtinId="37" hidden="1"/>
    <cellStyle name="Akcent 3" xfId="36742" builtinId="37" hidden="1"/>
    <cellStyle name="Akcent 3" xfId="36781" builtinId="37" hidden="1"/>
    <cellStyle name="Akcent 3" xfId="36820" builtinId="37" hidden="1"/>
    <cellStyle name="Akcent 3" xfId="36859" builtinId="37" hidden="1"/>
    <cellStyle name="Akcent 3" xfId="36899" builtinId="37" hidden="1"/>
    <cellStyle name="Akcent 3" xfId="36939" builtinId="37" hidden="1"/>
    <cellStyle name="Akcent 3" xfId="36978" builtinId="37" hidden="1"/>
    <cellStyle name="Akcent 3" xfId="37018" builtinId="37" hidden="1"/>
    <cellStyle name="Akcent 3" xfId="37057" builtinId="37" hidden="1"/>
    <cellStyle name="Akcent 3" xfId="37097" builtinId="37" hidden="1"/>
    <cellStyle name="Akcent 3" xfId="37136" builtinId="37" hidden="1"/>
    <cellStyle name="Akcent 3" xfId="37175" builtinId="37" hidden="1"/>
    <cellStyle name="Akcent 3" xfId="35613" builtinId="37" hidden="1"/>
    <cellStyle name="Akcent 3" xfId="35651" builtinId="37" hidden="1"/>
    <cellStyle name="Akcent 3" xfId="37221" builtinId="37" hidden="1"/>
    <cellStyle name="Akcent 3" xfId="37260" builtinId="37" hidden="1"/>
    <cellStyle name="Akcent 3" xfId="37299" builtinId="37" hidden="1"/>
    <cellStyle name="Akcent 3" xfId="37338" builtinId="37" hidden="1"/>
    <cellStyle name="Akcent 3" xfId="37378" builtinId="37" hidden="1"/>
    <cellStyle name="Akcent 3" xfId="37417" builtinId="37" hidden="1"/>
    <cellStyle name="Akcent 3" xfId="37458" builtinId="37" hidden="1"/>
    <cellStyle name="Akcent 3" xfId="37497" builtinId="37" hidden="1"/>
    <cellStyle name="Akcent 3" xfId="37536" builtinId="37" hidden="1"/>
    <cellStyle name="Akcent 3" xfId="37575" builtinId="37" hidden="1"/>
    <cellStyle name="Akcent 3" xfId="37615" builtinId="37" hidden="1"/>
    <cellStyle name="Akcent 3" xfId="37655" builtinId="37" hidden="1"/>
    <cellStyle name="Akcent 3" xfId="37694" builtinId="37" hidden="1"/>
    <cellStyle name="Akcent 3" xfId="37734" builtinId="37" hidden="1"/>
    <cellStyle name="Akcent 3" xfId="37773" builtinId="37" hidden="1"/>
    <cellStyle name="Akcent 3" xfId="37813" builtinId="37" hidden="1"/>
    <cellStyle name="Akcent 3" xfId="37852" builtinId="37" hidden="1"/>
    <cellStyle name="Akcent 3" xfId="37891" builtinId="37" hidden="1"/>
    <cellStyle name="Akcent 3" xfId="37930" builtinId="37" hidden="1"/>
    <cellStyle name="Akcent 3" xfId="37970" builtinId="37" hidden="1"/>
    <cellStyle name="Akcent 3" xfId="38011" builtinId="37" hidden="1"/>
    <cellStyle name="Akcent 3" xfId="38050" builtinId="37" hidden="1"/>
    <cellStyle name="Akcent 3" xfId="38089" builtinId="37" hidden="1"/>
    <cellStyle name="Akcent 3" xfId="38128" builtinId="37" hidden="1"/>
    <cellStyle name="Akcent 3" xfId="38168" builtinId="37" hidden="1"/>
    <cellStyle name="Akcent 3" xfId="38207" builtinId="37" hidden="1"/>
    <cellStyle name="Akcent 3" xfId="38248" builtinId="37" hidden="1"/>
    <cellStyle name="Akcent 3" xfId="38287" builtinId="37" hidden="1"/>
    <cellStyle name="Akcent 3" xfId="38326" builtinId="37" hidden="1"/>
    <cellStyle name="Akcent 3" xfId="38365" builtinId="37" hidden="1"/>
    <cellStyle name="Akcent 3" xfId="38405" builtinId="37" hidden="1"/>
    <cellStyle name="Akcent 3" xfId="38445" builtinId="37" hidden="1"/>
    <cellStyle name="Akcent 3" xfId="38484" builtinId="37" hidden="1"/>
    <cellStyle name="Akcent 3" xfId="38524" builtinId="37" hidden="1"/>
    <cellStyle name="Akcent 3" xfId="38563" builtinId="37" hidden="1"/>
    <cellStyle name="Akcent 3" xfId="38603" builtinId="37" hidden="1"/>
    <cellStyle name="Akcent 3" xfId="38642" builtinId="37" hidden="1"/>
    <cellStyle name="Akcent 3" xfId="38681" builtinId="37" hidden="1"/>
    <cellStyle name="Akcent 3" xfId="38720" builtinId="37" hidden="1"/>
    <cellStyle name="Akcent 3" xfId="38879" builtinId="37" hidden="1"/>
    <cellStyle name="Akcent 3" xfId="38920" builtinId="37" hidden="1"/>
    <cellStyle name="Akcent 3" xfId="38959" builtinId="37" hidden="1"/>
    <cellStyle name="Akcent 3" xfId="38998" builtinId="37" hidden="1"/>
    <cellStyle name="Akcent 3" xfId="39037" builtinId="37" hidden="1"/>
    <cellStyle name="Akcent 3" xfId="39077" builtinId="37" hidden="1"/>
    <cellStyle name="Akcent 3" xfId="39116" builtinId="37" hidden="1"/>
    <cellStyle name="Akcent 3" xfId="39157" builtinId="37" hidden="1"/>
    <cellStyle name="Akcent 3" xfId="39196" builtinId="37" hidden="1"/>
    <cellStyle name="Akcent 3" xfId="39235" builtinId="37" hidden="1"/>
    <cellStyle name="Akcent 3" xfId="39274" builtinId="37" hidden="1"/>
    <cellStyle name="Akcent 3" xfId="39314" builtinId="37" hidden="1"/>
    <cellStyle name="Akcent 3" xfId="39354" builtinId="37" hidden="1"/>
    <cellStyle name="Akcent 3" xfId="39393" builtinId="37" hidden="1"/>
    <cellStyle name="Akcent 3" xfId="39433" builtinId="37" hidden="1"/>
    <cellStyle name="Akcent 3" xfId="39473" builtinId="37" hidden="1"/>
    <cellStyle name="Akcent 3" xfId="39513" builtinId="37" hidden="1"/>
    <cellStyle name="Akcent 3" xfId="39552" builtinId="37" hidden="1"/>
    <cellStyle name="Akcent 3" xfId="39591" builtinId="37" hidden="1"/>
    <cellStyle name="Akcent 3" xfId="38834" builtinId="37" hidden="1"/>
    <cellStyle name="Akcent 3" xfId="39624" builtinId="37" hidden="1"/>
    <cellStyle name="Akcent 3" xfId="39665" builtinId="37" hidden="1"/>
    <cellStyle name="Akcent 3" xfId="39704" builtinId="37" hidden="1"/>
    <cellStyle name="Akcent 3" xfId="39743" builtinId="37" hidden="1"/>
    <cellStyle name="Akcent 3" xfId="39782" builtinId="37" hidden="1"/>
    <cellStyle name="Akcent 3" xfId="39822" builtinId="37" hidden="1"/>
    <cellStyle name="Akcent 3" xfId="39861" builtinId="37" hidden="1"/>
    <cellStyle name="Akcent 3" xfId="39902" builtinId="37" hidden="1"/>
    <cellStyle name="Akcent 3" xfId="39941" builtinId="37" hidden="1"/>
    <cellStyle name="Akcent 3" xfId="39980" builtinId="37" hidden="1"/>
    <cellStyle name="Akcent 3" xfId="40019" builtinId="37" hidden="1"/>
    <cellStyle name="Akcent 3" xfId="40059" builtinId="37" hidden="1"/>
    <cellStyle name="Akcent 3" xfId="40099" builtinId="37" hidden="1"/>
    <cellStyle name="Akcent 3" xfId="40138" builtinId="37" hidden="1"/>
    <cellStyle name="Akcent 3" xfId="40178" builtinId="37" hidden="1"/>
    <cellStyle name="Akcent 3" xfId="40217" builtinId="37" hidden="1"/>
    <cellStyle name="Akcent 3" xfId="40257" builtinId="37" hidden="1"/>
    <cellStyle name="Akcent 3" xfId="40296" builtinId="37" hidden="1"/>
    <cellStyle name="Akcent 3" xfId="40335" builtinId="37" hidden="1"/>
    <cellStyle name="Akcent 3" xfId="38773" builtinId="37" hidden="1"/>
    <cellStyle name="Akcent 3" xfId="38811" builtinId="37" hidden="1"/>
    <cellStyle name="Akcent 3" xfId="40381" builtinId="37" hidden="1"/>
    <cellStyle name="Akcent 3" xfId="40420" builtinId="37" hidden="1"/>
    <cellStyle name="Akcent 3" xfId="40459" builtinId="37" hidden="1"/>
    <cellStyle name="Akcent 3" xfId="40498" builtinId="37" hidden="1"/>
    <cellStyle name="Akcent 3" xfId="40538" builtinId="37" hidden="1"/>
    <cellStyle name="Akcent 3" xfId="40577" builtinId="37" hidden="1"/>
    <cellStyle name="Akcent 3" xfId="40618" builtinId="37" hidden="1"/>
    <cellStyle name="Akcent 3" xfId="40657" builtinId="37" hidden="1"/>
    <cellStyle name="Akcent 3" xfId="40696" builtinId="37" hidden="1"/>
    <cellStyle name="Akcent 3" xfId="40735" builtinId="37" hidden="1"/>
    <cellStyle name="Akcent 3" xfId="40775" builtinId="37" hidden="1"/>
    <cellStyle name="Akcent 3" xfId="40815" builtinId="37" hidden="1"/>
    <cellStyle name="Akcent 3" xfId="40854" builtinId="37" hidden="1"/>
    <cellStyle name="Akcent 3" xfId="40894" builtinId="37" hidden="1"/>
    <cellStyle name="Akcent 3" xfId="40933" builtinId="37" hidden="1"/>
    <cellStyle name="Akcent 3" xfId="40973" builtinId="37" hidden="1"/>
    <cellStyle name="Akcent 3" xfId="41012" builtinId="37" hidden="1"/>
    <cellStyle name="Akcent 3" xfId="41051" builtinId="37" hidden="1"/>
    <cellStyle name="Akcent 3" xfId="41111" builtinId="37" hidden="1"/>
    <cellStyle name="Akcent 3" xfId="41169" builtinId="37" hidden="1"/>
    <cellStyle name="Akcent 3" xfId="41210" builtinId="37" hidden="1"/>
    <cellStyle name="Akcent 3" xfId="41249" builtinId="37" hidden="1"/>
    <cellStyle name="Akcent 3" xfId="41288" builtinId="37" hidden="1"/>
    <cellStyle name="Akcent 3" xfId="41327" builtinId="37" hidden="1"/>
    <cellStyle name="Akcent 3" xfId="41367" builtinId="37" hidden="1"/>
    <cellStyle name="Akcent 3" xfId="41406" builtinId="37" hidden="1"/>
    <cellStyle name="Akcent 3" xfId="41447" builtinId="37" hidden="1"/>
    <cellStyle name="Akcent 3" xfId="41486" builtinId="37" hidden="1"/>
    <cellStyle name="Akcent 3" xfId="41525" builtinId="37" hidden="1"/>
    <cellStyle name="Akcent 3" xfId="41564" builtinId="37" hidden="1"/>
    <cellStyle name="Akcent 3" xfId="41604" builtinId="37" hidden="1"/>
    <cellStyle name="Akcent 3" xfId="41644" builtinId="37" hidden="1"/>
    <cellStyle name="Akcent 3" xfId="41683" builtinId="37" hidden="1"/>
    <cellStyle name="Akcent 3" xfId="41723" builtinId="37" hidden="1"/>
    <cellStyle name="Akcent 3" xfId="41762" builtinId="37" hidden="1"/>
    <cellStyle name="Akcent 3" xfId="41802" builtinId="37" hidden="1"/>
    <cellStyle name="Akcent 3" xfId="41841" builtinId="37" hidden="1"/>
    <cellStyle name="Akcent 3" xfId="41880" builtinId="37" hidden="1"/>
    <cellStyle name="Akcent 3" xfId="41075" builtinId="37" hidden="1"/>
    <cellStyle name="Akcent 3" xfId="41920" builtinId="37" hidden="1"/>
    <cellStyle name="Akcent 3" xfId="41961" builtinId="37" hidden="1"/>
    <cellStyle name="Akcent 3" xfId="42000" builtinId="37" hidden="1"/>
    <cellStyle name="Akcent 3" xfId="42039" builtinId="37" hidden="1"/>
    <cellStyle name="Akcent 3" xfId="42078" builtinId="37" hidden="1"/>
    <cellStyle name="Akcent 3" xfId="42118" builtinId="37" hidden="1"/>
    <cellStyle name="Akcent 3" xfId="42157" builtinId="37" hidden="1"/>
    <cellStyle name="Akcent 3" xfId="42198" builtinId="37" hidden="1"/>
    <cellStyle name="Akcent 3" xfId="42237" builtinId="37" hidden="1"/>
    <cellStyle name="Akcent 3" xfId="42276" builtinId="37" hidden="1"/>
    <cellStyle name="Akcent 3" xfId="42315" builtinId="37" hidden="1"/>
    <cellStyle name="Akcent 3" xfId="42355" builtinId="37" hidden="1"/>
    <cellStyle name="Akcent 3" xfId="42395" builtinId="37" hidden="1"/>
    <cellStyle name="Akcent 3" xfId="42434" builtinId="37" hidden="1"/>
    <cellStyle name="Akcent 3" xfId="42474" builtinId="37" hidden="1"/>
    <cellStyle name="Akcent 3" xfId="42513" builtinId="37" hidden="1"/>
    <cellStyle name="Akcent 3" xfId="42553" builtinId="37" hidden="1"/>
    <cellStyle name="Akcent 3" xfId="42592" builtinId="37" hidden="1"/>
    <cellStyle name="Akcent 3" xfId="42631" builtinId="37" hidden="1"/>
    <cellStyle name="Akcent 3" xfId="42695" builtinId="37" hidden="1"/>
    <cellStyle name="Akcent 3" xfId="42749" builtinId="37" hidden="1"/>
    <cellStyle name="Akcent 3" xfId="42790" builtinId="37" hidden="1"/>
    <cellStyle name="Akcent 3" xfId="42829" builtinId="37" hidden="1"/>
    <cellStyle name="Akcent 3" xfId="42868" builtinId="37" hidden="1"/>
    <cellStyle name="Akcent 3" xfId="42907" builtinId="37" hidden="1"/>
    <cellStyle name="Akcent 3" xfId="42947" builtinId="37" hidden="1"/>
    <cellStyle name="Akcent 3" xfId="42986" builtinId="37" hidden="1"/>
    <cellStyle name="Akcent 3" xfId="43027" builtinId="37" hidden="1"/>
    <cellStyle name="Akcent 3" xfId="43066" builtinId="37" hidden="1"/>
    <cellStyle name="Akcent 3" xfId="43105" builtinId="37" hidden="1"/>
    <cellStyle name="Akcent 3" xfId="43144" builtinId="37" hidden="1"/>
    <cellStyle name="Akcent 3" xfId="43184" builtinId="37" hidden="1"/>
    <cellStyle name="Akcent 3" xfId="43224" builtinId="37" hidden="1"/>
    <cellStyle name="Akcent 3" xfId="43263" builtinId="37" hidden="1"/>
    <cellStyle name="Akcent 3" xfId="43303" builtinId="37" hidden="1"/>
    <cellStyle name="Akcent 3" xfId="43342" builtinId="37" hidden="1"/>
    <cellStyle name="Akcent 3" xfId="43382" builtinId="37" hidden="1"/>
    <cellStyle name="Akcent 3" xfId="43421" builtinId="37" hidden="1"/>
    <cellStyle name="Akcent 3" xfId="43460" builtinId="37" hidden="1"/>
    <cellStyle name="Akcent 3" xfId="42654" builtinId="37" hidden="1"/>
    <cellStyle name="Akcent 3" xfId="43500" builtinId="37" hidden="1"/>
    <cellStyle name="Akcent 3" xfId="43541" builtinId="37" hidden="1"/>
    <cellStyle name="Akcent 3" xfId="43580" builtinId="37" hidden="1"/>
    <cellStyle name="Akcent 3" xfId="43619" builtinId="37" hidden="1"/>
    <cellStyle name="Akcent 3" xfId="43658" builtinId="37" hidden="1"/>
    <cellStyle name="Akcent 3" xfId="43698" builtinId="37" hidden="1"/>
    <cellStyle name="Akcent 3" xfId="43737" builtinId="37" hidden="1"/>
    <cellStyle name="Akcent 3" xfId="43778" builtinId="37" hidden="1"/>
    <cellStyle name="Akcent 3" xfId="43817" builtinId="37" hidden="1"/>
    <cellStyle name="Akcent 3" xfId="43856" builtinId="37" hidden="1"/>
    <cellStyle name="Akcent 3" xfId="43895" builtinId="37" hidden="1"/>
    <cellStyle name="Akcent 3" xfId="43935" builtinId="37" hidden="1"/>
    <cellStyle name="Akcent 3" xfId="43975" builtinId="37" hidden="1"/>
    <cellStyle name="Akcent 3" xfId="44014" builtinId="37" hidden="1"/>
    <cellStyle name="Akcent 3" xfId="44054" builtinId="37" hidden="1"/>
    <cellStyle name="Akcent 3" xfId="44093" builtinId="37" hidden="1"/>
    <cellStyle name="Akcent 3" xfId="44133" builtinId="37" hidden="1"/>
    <cellStyle name="Akcent 3" xfId="44172" builtinId="37" hidden="1"/>
    <cellStyle name="Akcent 3" xfId="44211" builtinId="37" hidden="1"/>
    <cellStyle name="Akcent 3" xfId="44275" builtinId="37" hidden="1"/>
    <cellStyle name="Akcent 3" xfId="44329" builtinId="37" hidden="1"/>
    <cellStyle name="Akcent 3" xfId="44370" builtinId="37" hidden="1"/>
    <cellStyle name="Akcent 3" xfId="44409" builtinId="37" hidden="1"/>
    <cellStyle name="Akcent 3" xfId="44448" builtinId="37" hidden="1"/>
    <cellStyle name="Akcent 3" xfId="44487" builtinId="37" hidden="1"/>
    <cellStyle name="Akcent 3" xfId="44527" builtinId="37" hidden="1"/>
    <cellStyle name="Akcent 3" xfId="44566" builtinId="37" hidden="1"/>
    <cellStyle name="Akcent 3" xfId="44607" builtinId="37" hidden="1"/>
    <cellStyle name="Akcent 3" xfId="44646" builtinId="37" hidden="1"/>
    <cellStyle name="Akcent 3" xfId="44685" builtinId="37" hidden="1"/>
    <cellStyle name="Akcent 3" xfId="44724" builtinId="37" hidden="1"/>
    <cellStyle name="Akcent 3" xfId="44764" builtinId="37" hidden="1"/>
    <cellStyle name="Akcent 3" xfId="44804" builtinId="37" hidden="1"/>
    <cellStyle name="Akcent 3" xfId="44843" builtinId="37" hidden="1"/>
    <cellStyle name="Akcent 3" xfId="44883" builtinId="37" hidden="1"/>
    <cellStyle name="Akcent 3" xfId="44922" builtinId="37" hidden="1"/>
    <cellStyle name="Akcent 3" xfId="44962" builtinId="37" hidden="1"/>
    <cellStyle name="Akcent 3" xfId="45001" builtinId="37" hidden="1"/>
    <cellStyle name="Akcent 3" xfId="45040" builtinId="37" hidden="1"/>
    <cellStyle name="Akcent 3" xfId="44234" builtinId="37" hidden="1"/>
    <cellStyle name="Akcent 3" xfId="45080" builtinId="37" hidden="1"/>
    <cellStyle name="Akcent 3" xfId="45121" builtinId="37" hidden="1"/>
    <cellStyle name="Akcent 3" xfId="45160" builtinId="37" hidden="1"/>
    <cellStyle name="Akcent 3" xfId="45199" builtinId="37" hidden="1"/>
    <cellStyle name="Akcent 3" xfId="45238" builtinId="37" hidden="1"/>
    <cellStyle name="Akcent 3" xfId="45278" builtinId="37" hidden="1"/>
    <cellStyle name="Akcent 3" xfId="45317" builtinId="37" hidden="1"/>
    <cellStyle name="Akcent 3" xfId="45358" builtinId="37" hidden="1"/>
    <cellStyle name="Akcent 3" xfId="45397" builtinId="37" hidden="1"/>
    <cellStyle name="Akcent 3" xfId="45436" builtinId="37" hidden="1"/>
    <cellStyle name="Akcent 3" xfId="45475" builtinId="37" hidden="1"/>
    <cellStyle name="Akcent 3" xfId="45515" builtinId="37" hidden="1"/>
    <cellStyle name="Akcent 3" xfId="45555" builtinId="37" hidden="1"/>
    <cellStyle name="Akcent 3" xfId="45594" builtinId="37" hidden="1"/>
    <cellStyle name="Akcent 3" xfId="45634" builtinId="37" hidden="1"/>
    <cellStyle name="Akcent 3" xfId="45673" builtinId="37" hidden="1"/>
    <cellStyle name="Akcent 3" xfId="45713" builtinId="37" hidden="1"/>
    <cellStyle name="Akcent 3" xfId="45752" builtinId="37" hidden="1"/>
    <cellStyle name="Akcent 3" xfId="45791" builtinId="37" hidden="1"/>
    <cellStyle name="Akcent 3" xfId="45825" builtinId="37" hidden="1"/>
    <cellStyle name="Akcent 3" xfId="45833" builtinId="37" hidden="1"/>
    <cellStyle name="Akcent 3" xfId="45838" builtinId="37" hidden="1"/>
    <cellStyle name="Akcent 3" xfId="45842" builtinId="37" hidden="1"/>
    <cellStyle name="Akcent 3" xfId="45846" builtinId="37" hidden="1"/>
    <cellStyle name="Akcent 3" xfId="45853" builtinId="37" hidden="1"/>
    <cellStyle name="Akcent 3" xfId="45858" builtinId="37" hidden="1"/>
    <cellStyle name="Akcent 3" xfId="45863" builtinId="37" hidden="1"/>
    <cellStyle name="Akcent 3" xfId="45870" builtinId="37" hidden="1"/>
    <cellStyle name="Akcent 3" xfId="45874" builtinId="37" hidden="1"/>
    <cellStyle name="Akcent 3" xfId="45878" builtinId="37" hidden="1"/>
    <cellStyle name="Akcent 3" xfId="45884" builtinId="37" hidden="1"/>
    <cellStyle name="Akcent 3" xfId="45890" builtinId="37" hidden="1"/>
    <cellStyle name="Akcent 3" xfId="45896" builtinId="37" hidden="1"/>
    <cellStyle name="Akcent 3" xfId="45902" builtinId="37" hidden="1"/>
    <cellStyle name="Akcent 3" xfId="45908" builtinId="37" hidden="1"/>
    <cellStyle name="Akcent 3" xfId="45914" builtinId="37" hidden="1"/>
    <cellStyle name="Akcent 3" xfId="45920" builtinId="37" hidden="1"/>
    <cellStyle name="Akcent 3" xfId="45926" builtinId="37" hidden="1"/>
    <cellStyle name="Akcent 3" xfId="45932" builtinId="37" hidden="1"/>
    <cellStyle name="Akcent 3" xfId="45940" builtinId="37" hidden="1"/>
    <cellStyle name="Akcent 3" xfId="45946" builtinId="37" hidden="1"/>
    <cellStyle name="Akcent 4" xfId="28" builtinId="41" hidden="1"/>
    <cellStyle name="Akcent 4" xfId="73" builtinId="41" hidden="1"/>
    <cellStyle name="Akcent 4" xfId="95" builtinId="41" hidden="1"/>
    <cellStyle name="Akcent 4" xfId="134" builtinId="41" hidden="1"/>
    <cellStyle name="Akcent 4" xfId="173" builtinId="41" hidden="1"/>
    <cellStyle name="Akcent 4" xfId="212" builtinId="41" hidden="1"/>
    <cellStyle name="Akcent 4" xfId="252" builtinId="41" hidden="1"/>
    <cellStyle name="Akcent 4" xfId="291" builtinId="41" hidden="1"/>
    <cellStyle name="Akcent 4" xfId="332" builtinId="41" hidden="1"/>
    <cellStyle name="Akcent 4" xfId="371" builtinId="41" hidden="1"/>
    <cellStyle name="Akcent 4" xfId="410" builtinId="41" hidden="1"/>
    <cellStyle name="Akcent 4" xfId="449" builtinId="41" hidden="1"/>
    <cellStyle name="Akcent 4" xfId="489" builtinId="41" hidden="1"/>
    <cellStyle name="Akcent 4" xfId="529" builtinId="41" hidden="1"/>
    <cellStyle name="Akcent 4" xfId="568" builtinId="41" hidden="1"/>
    <cellStyle name="Akcent 4" xfId="608" builtinId="41" hidden="1"/>
    <cellStyle name="Akcent 4" xfId="647" builtinId="41" hidden="1"/>
    <cellStyle name="Akcent 4" xfId="687" builtinId="41" hidden="1"/>
    <cellStyle name="Akcent 4" xfId="726" builtinId="41" hidden="1"/>
    <cellStyle name="Akcent 4" xfId="765" builtinId="41" hidden="1"/>
    <cellStyle name="Akcent 4" xfId="804" builtinId="41" hidden="1"/>
    <cellStyle name="Akcent 4" xfId="963" builtinId="41" hidden="1"/>
    <cellStyle name="Akcent 4" xfId="1004" builtinId="41" hidden="1"/>
    <cellStyle name="Akcent 4" xfId="1043" builtinId="41" hidden="1"/>
    <cellStyle name="Akcent 4" xfId="1082" builtinId="41" hidden="1"/>
    <cellStyle name="Akcent 4" xfId="1121" builtinId="41" hidden="1"/>
    <cellStyle name="Akcent 4" xfId="1161" builtinId="41" hidden="1"/>
    <cellStyle name="Akcent 4" xfId="1200" builtinId="41" hidden="1"/>
    <cellStyle name="Akcent 4" xfId="1241" builtinId="41" hidden="1"/>
    <cellStyle name="Akcent 4" xfId="1280" builtinId="41" hidden="1"/>
    <cellStyle name="Akcent 4" xfId="1319" builtinId="41" hidden="1"/>
    <cellStyle name="Akcent 4" xfId="1358" builtinId="41" hidden="1"/>
    <cellStyle name="Akcent 4" xfId="1398" builtinId="41" hidden="1"/>
    <cellStyle name="Akcent 4" xfId="1438" builtinId="41" hidden="1"/>
    <cellStyle name="Akcent 4" xfId="1477" builtinId="41" hidden="1"/>
    <cellStyle name="Akcent 4" xfId="1517" builtinId="41" hidden="1"/>
    <cellStyle name="Akcent 4" xfId="1557" builtinId="41" hidden="1"/>
    <cellStyle name="Akcent 4" xfId="1597" builtinId="41" hidden="1"/>
    <cellStyle name="Akcent 4" xfId="1636" builtinId="41" hidden="1"/>
    <cellStyle name="Akcent 4" xfId="1675" builtinId="41" hidden="1"/>
    <cellStyle name="Akcent 4" xfId="1693" builtinId="41" hidden="1"/>
    <cellStyle name="Akcent 4" xfId="1708" builtinId="41" hidden="1"/>
    <cellStyle name="Akcent 4" xfId="1749" builtinId="41" hidden="1"/>
    <cellStyle name="Akcent 4" xfId="1788" builtinId="41" hidden="1"/>
    <cellStyle name="Akcent 4" xfId="1827" builtinId="41" hidden="1"/>
    <cellStyle name="Akcent 4" xfId="1866" builtinId="41" hidden="1"/>
    <cellStyle name="Akcent 4" xfId="1906" builtinId="41" hidden="1"/>
    <cellStyle name="Akcent 4" xfId="1945" builtinId="41" hidden="1"/>
    <cellStyle name="Akcent 4" xfId="1986" builtinId="41" hidden="1"/>
    <cellStyle name="Akcent 4" xfId="2025" builtinId="41" hidden="1"/>
    <cellStyle name="Akcent 4" xfId="2064" builtinId="41" hidden="1"/>
    <cellStyle name="Akcent 4" xfId="2103" builtinId="41" hidden="1"/>
    <cellStyle name="Akcent 4" xfId="2143" builtinId="41" hidden="1"/>
    <cellStyle name="Akcent 4" xfId="2183" builtinId="41" hidden="1"/>
    <cellStyle name="Akcent 4" xfId="2222" builtinId="41" hidden="1"/>
    <cellStyle name="Akcent 4" xfId="2262" builtinId="41" hidden="1"/>
    <cellStyle name="Akcent 4" xfId="2301" builtinId="41" hidden="1"/>
    <cellStyle name="Akcent 4" xfId="2341" builtinId="41" hidden="1"/>
    <cellStyle name="Akcent 4" xfId="2380" builtinId="41" hidden="1"/>
    <cellStyle name="Akcent 4" xfId="2419" builtinId="41" hidden="1"/>
    <cellStyle name="Akcent 4" xfId="2432" builtinId="41" hidden="1"/>
    <cellStyle name="Akcent 4" xfId="1692" builtinId="41" hidden="1"/>
    <cellStyle name="Akcent 4" xfId="2465" builtinId="41" hidden="1"/>
    <cellStyle name="Akcent 4" xfId="2504" builtinId="41" hidden="1"/>
    <cellStyle name="Akcent 4" xfId="2543" builtinId="41" hidden="1"/>
    <cellStyle name="Akcent 4" xfId="2582" builtinId="41" hidden="1"/>
    <cellStyle name="Akcent 4" xfId="2622" builtinId="41" hidden="1"/>
    <cellStyle name="Akcent 4" xfId="2661" builtinId="41" hidden="1"/>
    <cellStyle name="Akcent 4" xfId="2702" builtinId="41" hidden="1"/>
    <cellStyle name="Akcent 4" xfId="2741" builtinId="41" hidden="1"/>
    <cellStyle name="Akcent 4" xfId="2780" builtinId="41" hidden="1"/>
    <cellStyle name="Akcent 4" xfId="2819" builtinId="41" hidden="1"/>
    <cellStyle name="Akcent 4" xfId="2859" builtinId="41" hidden="1"/>
    <cellStyle name="Akcent 4" xfId="2899" builtinId="41" hidden="1"/>
    <cellStyle name="Akcent 4" xfId="2938" builtinId="41" hidden="1"/>
    <cellStyle name="Akcent 4" xfId="2978" builtinId="41" hidden="1"/>
    <cellStyle name="Akcent 4" xfId="3017" builtinId="41" hidden="1"/>
    <cellStyle name="Akcent 4" xfId="3057" builtinId="41" hidden="1"/>
    <cellStyle name="Akcent 4" xfId="3096" builtinId="41" hidden="1"/>
    <cellStyle name="Akcent 4" xfId="3135" builtinId="41" hidden="1"/>
    <cellStyle name="Akcent 4" xfId="3174" builtinId="41" hidden="1"/>
    <cellStyle name="Akcent 4" xfId="3367" builtinId="41" hidden="1"/>
    <cellStyle name="Akcent 4" xfId="3412" builtinId="41" hidden="1"/>
    <cellStyle name="Akcent 4" xfId="3451" builtinId="41" hidden="1"/>
    <cellStyle name="Akcent 4" xfId="3490" builtinId="41" hidden="1"/>
    <cellStyle name="Akcent 4" xfId="3529" builtinId="41" hidden="1"/>
    <cellStyle name="Akcent 4" xfId="3569" builtinId="41" hidden="1"/>
    <cellStyle name="Akcent 4" xfId="3608" builtinId="41" hidden="1"/>
    <cellStyle name="Akcent 4" xfId="3649" builtinId="41" hidden="1"/>
    <cellStyle name="Akcent 4" xfId="3688" builtinId="41" hidden="1"/>
    <cellStyle name="Akcent 4" xfId="3727" builtinId="41" hidden="1"/>
    <cellStyle name="Akcent 4" xfId="3766" builtinId="41" hidden="1"/>
    <cellStyle name="Akcent 4" xfId="3810" builtinId="41" hidden="1"/>
    <cellStyle name="Akcent 4" xfId="3850" builtinId="41" hidden="1"/>
    <cellStyle name="Akcent 4" xfId="3889" builtinId="41" hidden="1"/>
    <cellStyle name="Akcent 4" xfId="3929" builtinId="41" hidden="1"/>
    <cellStyle name="Akcent 4" xfId="3969" builtinId="41" hidden="1"/>
    <cellStyle name="Akcent 4" xfId="4009" builtinId="41" hidden="1"/>
    <cellStyle name="Akcent 4" xfId="4048" builtinId="41" hidden="1"/>
    <cellStyle name="Akcent 4" xfId="4087" builtinId="41" hidden="1"/>
    <cellStyle name="Akcent 4" xfId="4144" builtinId="41" hidden="1"/>
    <cellStyle name="Akcent 4" xfId="4303" builtinId="41" hidden="1"/>
    <cellStyle name="Akcent 4" xfId="4348" builtinId="41" hidden="1"/>
    <cellStyle name="Akcent 4" xfId="4387" builtinId="41" hidden="1"/>
    <cellStyle name="Akcent 4" xfId="4426" builtinId="41" hidden="1"/>
    <cellStyle name="Akcent 4" xfId="4465" builtinId="41" hidden="1"/>
    <cellStyle name="Akcent 4" xfId="4505" builtinId="41" hidden="1"/>
    <cellStyle name="Akcent 4" xfId="4544" builtinId="41" hidden="1"/>
    <cellStyle name="Akcent 4" xfId="4585" builtinId="41" hidden="1"/>
    <cellStyle name="Akcent 4" xfId="4624" builtinId="41" hidden="1"/>
    <cellStyle name="Akcent 4" xfId="4663" builtinId="41" hidden="1"/>
    <cellStyle name="Akcent 4" xfId="4702" builtinId="41" hidden="1"/>
    <cellStyle name="Akcent 4" xfId="4746" builtinId="41" hidden="1"/>
    <cellStyle name="Akcent 4" xfId="4786" builtinId="41" hidden="1"/>
    <cellStyle name="Akcent 4" xfId="4825" builtinId="41" hidden="1"/>
    <cellStyle name="Akcent 4" xfId="4865" builtinId="41" hidden="1"/>
    <cellStyle name="Akcent 4" xfId="4905" builtinId="41" hidden="1"/>
    <cellStyle name="Akcent 4" xfId="4945" builtinId="41" hidden="1"/>
    <cellStyle name="Akcent 4" xfId="4984" builtinId="41" hidden="1"/>
    <cellStyle name="Akcent 4" xfId="5023" builtinId="41" hidden="1"/>
    <cellStyle name="Akcent 4" xfId="5041" builtinId="41" hidden="1"/>
    <cellStyle name="Akcent 4" xfId="5056" builtinId="41" hidden="1"/>
    <cellStyle name="Akcent 4" xfId="5097" builtinId="41" hidden="1"/>
    <cellStyle name="Akcent 4" xfId="5136" builtinId="41" hidden="1"/>
    <cellStyle name="Akcent 4" xfId="5175" builtinId="41" hidden="1"/>
    <cellStyle name="Akcent 4" xfId="5214" builtinId="41" hidden="1"/>
    <cellStyle name="Akcent 4" xfId="5254" builtinId="41" hidden="1"/>
    <cellStyle name="Akcent 4" xfId="5293" builtinId="41" hidden="1"/>
    <cellStyle name="Akcent 4" xfId="5334" builtinId="41" hidden="1"/>
    <cellStyle name="Akcent 4" xfId="5373" builtinId="41" hidden="1"/>
    <cellStyle name="Akcent 4" xfId="5412" builtinId="41" hidden="1"/>
    <cellStyle name="Akcent 4" xfId="5451" builtinId="41" hidden="1"/>
    <cellStyle name="Akcent 4" xfId="5491" builtinId="41" hidden="1"/>
    <cellStyle name="Akcent 4" xfId="5531" builtinId="41" hidden="1"/>
    <cellStyle name="Akcent 4" xfId="5570" builtinId="41" hidden="1"/>
    <cellStyle name="Akcent 4" xfId="5610" builtinId="41" hidden="1"/>
    <cellStyle name="Akcent 4" xfId="5649" builtinId="41" hidden="1"/>
    <cellStyle name="Akcent 4" xfId="5689" builtinId="41" hidden="1"/>
    <cellStyle name="Akcent 4" xfId="5728" builtinId="41" hidden="1"/>
    <cellStyle name="Akcent 4" xfId="5767" builtinId="41" hidden="1"/>
    <cellStyle name="Akcent 4" xfId="5780" builtinId="41" hidden="1"/>
    <cellStyle name="Akcent 4" xfId="5040" builtinId="41" hidden="1"/>
    <cellStyle name="Akcent 4" xfId="5813" builtinId="41" hidden="1"/>
    <cellStyle name="Akcent 4" xfId="5852" builtinId="41" hidden="1"/>
    <cellStyle name="Akcent 4" xfId="5891" builtinId="41" hidden="1"/>
    <cellStyle name="Akcent 4" xfId="5930" builtinId="41" hidden="1"/>
    <cellStyle name="Akcent 4" xfId="5970" builtinId="41" hidden="1"/>
    <cellStyle name="Akcent 4" xfId="6009" builtinId="41" hidden="1"/>
    <cellStyle name="Akcent 4" xfId="6050" builtinId="41" hidden="1"/>
    <cellStyle name="Akcent 4" xfId="6089" builtinId="41" hidden="1"/>
    <cellStyle name="Akcent 4" xfId="6128" builtinId="41" hidden="1"/>
    <cellStyle name="Akcent 4" xfId="6167" builtinId="41" hidden="1"/>
    <cellStyle name="Akcent 4" xfId="6207" builtinId="41" hidden="1"/>
    <cellStyle name="Akcent 4" xfId="6247" builtinId="41" hidden="1"/>
    <cellStyle name="Akcent 4" xfId="6286" builtinId="41" hidden="1"/>
    <cellStyle name="Akcent 4" xfId="6326" builtinId="41" hidden="1"/>
    <cellStyle name="Akcent 4" xfId="6365" builtinId="41" hidden="1"/>
    <cellStyle name="Akcent 4" xfId="6405" builtinId="41" hidden="1"/>
    <cellStyle name="Akcent 4" xfId="6444" builtinId="41" hidden="1"/>
    <cellStyle name="Akcent 4" xfId="6483" builtinId="41" hidden="1"/>
    <cellStyle name="Akcent 4" xfId="4113" builtinId="41" hidden="1"/>
    <cellStyle name="Akcent 4" xfId="6496" builtinId="41" hidden="1"/>
    <cellStyle name="Akcent 4" xfId="6539" builtinId="41" hidden="1"/>
    <cellStyle name="Akcent 4" xfId="6578" builtinId="41" hidden="1"/>
    <cellStyle name="Akcent 4" xfId="6617" builtinId="41" hidden="1"/>
    <cellStyle name="Akcent 4" xfId="6656" builtinId="41" hidden="1"/>
    <cellStyle name="Akcent 4" xfId="6696" builtinId="41" hidden="1"/>
    <cellStyle name="Akcent 4" xfId="6735" builtinId="41" hidden="1"/>
    <cellStyle name="Akcent 4" xfId="6776" builtinId="41" hidden="1"/>
    <cellStyle name="Akcent 4" xfId="6815" builtinId="41" hidden="1"/>
    <cellStyle name="Akcent 4" xfId="6854" builtinId="41" hidden="1"/>
    <cellStyle name="Akcent 4" xfId="6893" builtinId="41" hidden="1"/>
    <cellStyle name="Akcent 4" xfId="6935" builtinId="41" hidden="1"/>
    <cellStyle name="Akcent 4" xfId="6975" builtinId="41" hidden="1"/>
    <cellStyle name="Akcent 4" xfId="7014" builtinId="41" hidden="1"/>
    <cellStyle name="Akcent 4" xfId="7054" builtinId="41" hidden="1"/>
    <cellStyle name="Akcent 4" xfId="7094" builtinId="41" hidden="1"/>
    <cellStyle name="Akcent 4" xfId="7134" builtinId="41" hidden="1"/>
    <cellStyle name="Akcent 4" xfId="7173" builtinId="41" hidden="1"/>
    <cellStyle name="Akcent 4" xfId="7212" builtinId="41" hidden="1"/>
    <cellStyle name="Akcent 4" xfId="7262" builtinId="41" hidden="1"/>
    <cellStyle name="Akcent 4" xfId="7421" builtinId="41" hidden="1"/>
    <cellStyle name="Akcent 4" xfId="7464" builtinId="41" hidden="1"/>
    <cellStyle name="Akcent 4" xfId="7503" builtinId="41" hidden="1"/>
    <cellStyle name="Akcent 4" xfId="7542" builtinId="41" hidden="1"/>
    <cellStyle name="Akcent 4" xfId="7581" builtinId="41" hidden="1"/>
    <cellStyle name="Akcent 4" xfId="7621" builtinId="41" hidden="1"/>
    <cellStyle name="Akcent 4" xfId="7660" builtinId="41" hidden="1"/>
    <cellStyle name="Akcent 4" xfId="7701" builtinId="41" hidden="1"/>
    <cellStyle name="Akcent 4" xfId="7740" builtinId="41" hidden="1"/>
    <cellStyle name="Akcent 4" xfId="7779" builtinId="41" hidden="1"/>
    <cellStyle name="Akcent 4" xfId="7818" builtinId="41" hidden="1"/>
    <cellStyle name="Akcent 4" xfId="7860" builtinId="41" hidden="1"/>
    <cellStyle name="Akcent 4" xfId="7900" builtinId="41" hidden="1"/>
    <cellStyle name="Akcent 4" xfId="7939" builtinId="41" hidden="1"/>
    <cellStyle name="Akcent 4" xfId="7979" builtinId="41" hidden="1"/>
    <cellStyle name="Akcent 4" xfId="8019" builtinId="41" hidden="1"/>
    <cellStyle name="Akcent 4" xfId="8059" builtinId="41" hidden="1"/>
    <cellStyle name="Akcent 4" xfId="8098" builtinId="41" hidden="1"/>
    <cellStyle name="Akcent 4" xfId="8137" builtinId="41" hidden="1"/>
    <cellStyle name="Akcent 4" xfId="8155" builtinId="41" hidden="1"/>
    <cellStyle name="Akcent 4" xfId="8170" builtinId="41" hidden="1"/>
    <cellStyle name="Akcent 4" xfId="8211" builtinId="41" hidden="1"/>
    <cellStyle name="Akcent 4" xfId="8250" builtinId="41" hidden="1"/>
    <cellStyle name="Akcent 4" xfId="8289" builtinId="41" hidden="1"/>
    <cellStyle name="Akcent 4" xfId="8328" builtinId="41" hidden="1"/>
    <cellStyle name="Akcent 4" xfId="8368" builtinId="41" hidden="1"/>
    <cellStyle name="Akcent 4" xfId="8407" builtinId="41" hidden="1"/>
    <cellStyle name="Akcent 4" xfId="8448" builtinId="41" hidden="1"/>
    <cellStyle name="Akcent 4" xfId="8487" builtinId="41" hidden="1"/>
    <cellStyle name="Akcent 4" xfId="8526" builtinId="41" hidden="1"/>
    <cellStyle name="Akcent 4" xfId="8565" builtinId="41" hidden="1"/>
    <cellStyle name="Akcent 4" xfId="8605" builtinId="41" hidden="1"/>
    <cellStyle name="Akcent 4" xfId="8645" builtinId="41" hidden="1"/>
    <cellStyle name="Akcent 4" xfId="8684" builtinId="41" hidden="1"/>
    <cellStyle name="Akcent 4" xfId="8724" builtinId="41" hidden="1"/>
    <cellStyle name="Akcent 4" xfId="8763" builtinId="41" hidden="1"/>
    <cellStyle name="Akcent 4" xfId="8803" builtinId="41" hidden="1"/>
    <cellStyle name="Akcent 4" xfId="8842" builtinId="41" hidden="1"/>
    <cellStyle name="Akcent 4" xfId="8881" builtinId="41" hidden="1"/>
    <cellStyle name="Akcent 4" xfId="8894" builtinId="41" hidden="1"/>
    <cellStyle name="Akcent 4" xfId="8154" builtinId="41" hidden="1"/>
    <cellStyle name="Akcent 4" xfId="8927" builtinId="41" hidden="1"/>
    <cellStyle name="Akcent 4" xfId="8966" builtinId="41" hidden="1"/>
    <cellStyle name="Akcent 4" xfId="9005" builtinId="41" hidden="1"/>
    <cellStyle name="Akcent 4" xfId="9044" builtinId="41" hidden="1"/>
    <cellStyle name="Akcent 4" xfId="9084" builtinId="41" hidden="1"/>
    <cellStyle name="Akcent 4" xfId="9123" builtinId="41" hidden="1"/>
    <cellStyle name="Akcent 4" xfId="9164" builtinId="41" hidden="1"/>
    <cellStyle name="Akcent 4" xfId="9203" builtinId="41" hidden="1"/>
    <cellStyle name="Akcent 4" xfId="9242" builtinId="41" hidden="1"/>
    <cellStyle name="Akcent 4" xfId="9281" builtinId="41" hidden="1"/>
    <cellStyle name="Akcent 4" xfId="9321" builtinId="41" hidden="1"/>
    <cellStyle name="Akcent 4" xfId="9361" builtinId="41" hidden="1"/>
    <cellStyle name="Akcent 4" xfId="9400" builtinId="41" hidden="1"/>
    <cellStyle name="Akcent 4" xfId="9440" builtinId="41" hidden="1"/>
    <cellStyle name="Akcent 4" xfId="9479" builtinId="41" hidden="1"/>
    <cellStyle name="Akcent 4" xfId="9519" builtinId="41" hidden="1"/>
    <cellStyle name="Akcent 4" xfId="9558" builtinId="41" hidden="1"/>
    <cellStyle name="Akcent 4" xfId="9597" builtinId="41" hidden="1"/>
    <cellStyle name="Akcent 4" xfId="3780" builtinId="41" hidden="1"/>
    <cellStyle name="Akcent 4" xfId="9638" builtinId="41" hidden="1"/>
    <cellStyle name="Akcent 4" xfId="9679" builtinId="41" hidden="1"/>
    <cellStyle name="Akcent 4" xfId="9718" builtinId="41" hidden="1"/>
    <cellStyle name="Akcent 4" xfId="9757" builtinId="41" hidden="1"/>
    <cellStyle name="Akcent 4" xfId="9796" builtinId="41" hidden="1"/>
    <cellStyle name="Akcent 4" xfId="9836" builtinId="41" hidden="1"/>
    <cellStyle name="Akcent 4" xfId="9875" builtinId="41" hidden="1"/>
    <cellStyle name="Akcent 4" xfId="9916" builtinId="41" hidden="1"/>
    <cellStyle name="Akcent 4" xfId="9955" builtinId="41" hidden="1"/>
    <cellStyle name="Akcent 4" xfId="9994" builtinId="41" hidden="1"/>
    <cellStyle name="Akcent 4" xfId="10033" builtinId="41" hidden="1"/>
    <cellStyle name="Akcent 4" xfId="10073" builtinId="41" hidden="1"/>
    <cellStyle name="Akcent 4" xfId="10113" builtinId="41" hidden="1"/>
    <cellStyle name="Akcent 4" xfId="10152" builtinId="41" hidden="1"/>
    <cellStyle name="Akcent 4" xfId="10192" builtinId="41" hidden="1"/>
    <cellStyle name="Akcent 4" xfId="10231" builtinId="41" hidden="1"/>
    <cellStyle name="Akcent 4" xfId="10271" builtinId="41" hidden="1"/>
    <cellStyle name="Akcent 4" xfId="10310" builtinId="41" hidden="1"/>
    <cellStyle name="Akcent 4" xfId="10349" builtinId="41" hidden="1"/>
    <cellStyle name="Akcent 4" xfId="10388" builtinId="41" hidden="1"/>
    <cellStyle name="Akcent 4" xfId="10547" builtinId="41" hidden="1"/>
    <cellStyle name="Akcent 4" xfId="10588" builtinId="41" hidden="1"/>
    <cellStyle name="Akcent 4" xfId="10627" builtinId="41" hidden="1"/>
    <cellStyle name="Akcent 4" xfId="10666" builtinId="41" hidden="1"/>
    <cellStyle name="Akcent 4" xfId="10705" builtinId="41" hidden="1"/>
    <cellStyle name="Akcent 4" xfId="10745" builtinId="41" hidden="1"/>
    <cellStyle name="Akcent 4" xfId="10784" builtinId="41" hidden="1"/>
    <cellStyle name="Akcent 4" xfId="10825" builtinId="41" hidden="1"/>
    <cellStyle name="Akcent 4" xfId="10864" builtinId="41" hidden="1"/>
    <cellStyle name="Akcent 4" xfId="10903" builtinId="41" hidden="1"/>
    <cellStyle name="Akcent 4" xfId="10942" builtinId="41" hidden="1"/>
    <cellStyle name="Akcent 4" xfId="10982" builtinId="41" hidden="1"/>
    <cellStyle name="Akcent 4" xfId="11022" builtinId="41" hidden="1"/>
    <cellStyle name="Akcent 4" xfId="11061" builtinId="41" hidden="1"/>
    <cellStyle name="Akcent 4" xfId="11101" builtinId="41" hidden="1"/>
    <cellStyle name="Akcent 4" xfId="11141" builtinId="41" hidden="1"/>
    <cellStyle name="Akcent 4" xfId="11181" builtinId="41" hidden="1"/>
    <cellStyle name="Akcent 4" xfId="11220" builtinId="41" hidden="1"/>
    <cellStyle name="Akcent 4" xfId="11259" builtinId="41" hidden="1"/>
    <cellStyle name="Akcent 4" xfId="11277" builtinId="41" hidden="1"/>
    <cellStyle name="Akcent 4" xfId="11292" builtinId="41" hidden="1"/>
    <cellStyle name="Akcent 4" xfId="11333" builtinId="41" hidden="1"/>
    <cellStyle name="Akcent 4" xfId="11372" builtinId="41" hidden="1"/>
    <cellStyle name="Akcent 4" xfId="11411" builtinId="41" hidden="1"/>
    <cellStyle name="Akcent 4" xfId="11450" builtinId="41" hidden="1"/>
    <cellStyle name="Akcent 4" xfId="11490" builtinId="41" hidden="1"/>
    <cellStyle name="Akcent 4" xfId="11529" builtinId="41" hidden="1"/>
    <cellStyle name="Akcent 4" xfId="11570" builtinId="41" hidden="1"/>
    <cellStyle name="Akcent 4" xfId="11609" builtinId="41" hidden="1"/>
    <cellStyle name="Akcent 4" xfId="11648" builtinId="41" hidden="1"/>
    <cellStyle name="Akcent 4" xfId="11687" builtinId="41" hidden="1"/>
    <cellStyle name="Akcent 4" xfId="11727" builtinId="41" hidden="1"/>
    <cellStyle name="Akcent 4" xfId="11767" builtinId="41" hidden="1"/>
    <cellStyle name="Akcent 4" xfId="11806" builtinId="41" hidden="1"/>
    <cellStyle name="Akcent 4" xfId="11846" builtinId="41" hidden="1"/>
    <cellStyle name="Akcent 4" xfId="11885" builtinId="41" hidden="1"/>
    <cellStyle name="Akcent 4" xfId="11925" builtinId="41" hidden="1"/>
    <cellStyle name="Akcent 4" xfId="11964" builtinId="41" hidden="1"/>
    <cellStyle name="Akcent 4" xfId="12003" builtinId="41" hidden="1"/>
    <cellStyle name="Akcent 4" xfId="12016" builtinId="41" hidden="1"/>
    <cellStyle name="Akcent 4" xfId="11276" builtinId="41" hidden="1"/>
    <cellStyle name="Akcent 4" xfId="12049" builtinId="41" hidden="1"/>
    <cellStyle name="Akcent 4" xfId="12088" builtinId="41" hidden="1"/>
    <cellStyle name="Akcent 4" xfId="12127" builtinId="41" hidden="1"/>
    <cellStyle name="Akcent 4" xfId="12166" builtinId="41" hidden="1"/>
    <cellStyle name="Akcent 4" xfId="12206" builtinId="41" hidden="1"/>
    <cellStyle name="Akcent 4" xfId="12245" builtinId="41" hidden="1"/>
    <cellStyle name="Akcent 4" xfId="12286" builtinId="41" hidden="1"/>
    <cellStyle name="Akcent 4" xfId="12325" builtinId="41" hidden="1"/>
    <cellStyle name="Akcent 4" xfId="12364" builtinId="41" hidden="1"/>
    <cellStyle name="Akcent 4" xfId="12403" builtinId="41" hidden="1"/>
    <cellStyle name="Akcent 4" xfId="12443" builtinId="41" hidden="1"/>
    <cellStyle name="Akcent 4" xfId="12483" builtinId="41" hidden="1"/>
    <cellStyle name="Akcent 4" xfId="12522" builtinId="41" hidden="1"/>
    <cellStyle name="Akcent 4" xfId="12562" builtinId="41" hidden="1"/>
    <cellStyle name="Akcent 4" xfId="12601" builtinId="41" hidden="1"/>
    <cellStyle name="Akcent 4" xfId="12641" builtinId="41" hidden="1"/>
    <cellStyle name="Akcent 4" xfId="12680" builtinId="41" hidden="1"/>
    <cellStyle name="Akcent 4" xfId="12719" builtinId="41" hidden="1"/>
    <cellStyle name="Akcent 4" xfId="12758" builtinId="41" hidden="1"/>
    <cellStyle name="Akcent 4" xfId="12798" builtinId="41" hidden="1"/>
    <cellStyle name="Akcent 4" xfId="12839" builtinId="41" hidden="1"/>
    <cellStyle name="Akcent 4" xfId="12878" builtinId="41" hidden="1"/>
    <cellStyle name="Akcent 4" xfId="12917" builtinId="41" hidden="1"/>
    <cellStyle name="Akcent 4" xfId="12956" builtinId="41" hidden="1"/>
    <cellStyle name="Akcent 4" xfId="12996" builtinId="41" hidden="1"/>
    <cellStyle name="Akcent 4" xfId="13035" builtinId="41" hidden="1"/>
    <cellStyle name="Akcent 4" xfId="13076" builtinId="41" hidden="1"/>
    <cellStyle name="Akcent 4" xfId="13115" builtinId="41" hidden="1"/>
    <cellStyle name="Akcent 4" xfId="13154" builtinId="41" hidden="1"/>
    <cellStyle name="Akcent 4" xfId="13193" builtinId="41" hidden="1"/>
    <cellStyle name="Akcent 4" xfId="13233" builtinId="41" hidden="1"/>
    <cellStyle name="Akcent 4" xfId="13273" builtinId="41" hidden="1"/>
    <cellStyle name="Akcent 4" xfId="13312" builtinId="41" hidden="1"/>
    <cellStyle name="Akcent 4" xfId="13352" builtinId="41" hidden="1"/>
    <cellStyle name="Akcent 4" xfId="13391" builtinId="41" hidden="1"/>
    <cellStyle name="Akcent 4" xfId="13431" builtinId="41" hidden="1"/>
    <cellStyle name="Akcent 4" xfId="13470" builtinId="41" hidden="1"/>
    <cellStyle name="Akcent 4" xfId="13509" builtinId="41" hidden="1"/>
    <cellStyle name="Akcent 4" xfId="13548" builtinId="41" hidden="1"/>
    <cellStyle name="Akcent 4" xfId="13707" builtinId="41" hidden="1"/>
    <cellStyle name="Akcent 4" xfId="13748" builtinId="41" hidden="1"/>
    <cellStyle name="Akcent 4" xfId="13787" builtinId="41" hidden="1"/>
    <cellStyle name="Akcent 4" xfId="13826" builtinId="41" hidden="1"/>
    <cellStyle name="Akcent 4" xfId="13865" builtinId="41" hidden="1"/>
    <cellStyle name="Akcent 4" xfId="13905" builtinId="41" hidden="1"/>
    <cellStyle name="Akcent 4" xfId="13944" builtinId="41" hidden="1"/>
    <cellStyle name="Akcent 4" xfId="13985" builtinId="41" hidden="1"/>
    <cellStyle name="Akcent 4" xfId="14024" builtinId="41" hidden="1"/>
    <cellStyle name="Akcent 4" xfId="14063" builtinId="41" hidden="1"/>
    <cellStyle name="Akcent 4" xfId="14102" builtinId="41" hidden="1"/>
    <cellStyle name="Akcent 4" xfId="14142" builtinId="41" hidden="1"/>
    <cellStyle name="Akcent 4" xfId="14182" builtinId="41" hidden="1"/>
    <cellStyle name="Akcent 4" xfId="14221" builtinId="41" hidden="1"/>
    <cellStyle name="Akcent 4" xfId="14261" builtinId="41" hidden="1"/>
    <cellStyle name="Akcent 4" xfId="14301" builtinId="41" hidden="1"/>
    <cellStyle name="Akcent 4" xfId="14341" builtinId="41" hidden="1"/>
    <cellStyle name="Akcent 4" xfId="14380" builtinId="41" hidden="1"/>
    <cellStyle name="Akcent 4" xfId="14419" builtinId="41" hidden="1"/>
    <cellStyle name="Akcent 4" xfId="14437" builtinId="41" hidden="1"/>
    <cellStyle name="Akcent 4" xfId="14452" builtinId="41" hidden="1"/>
    <cellStyle name="Akcent 4" xfId="14493" builtinId="41" hidden="1"/>
    <cellStyle name="Akcent 4" xfId="14532" builtinId="41" hidden="1"/>
    <cellStyle name="Akcent 4" xfId="14571" builtinId="41" hidden="1"/>
    <cellStyle name="Akcent 4" xfId="14610" builtinId="41" hidden="1"/>
    <cellStyle name="Akcent 4" xfId="14650" builtinId="41" hidden="1"/>
    <cellStyle name="Akcent 4" xfId="14689" builtinId="41" hidden="1"/>
    <cellStyle name="Akcent 4" xfId="14730" builtinId="41" hidden="1"/>
    <cellStyle name="Akcent 4" xfId="14769" builtinId="41" hidden="1"/>
    <cellStyle name="Akcent 4" xfId="14808" builtinId="41" hidden="1"/>
    <cellStyle name="Akcent 4" xfId="14847" builtinId="41" hidden="1"/>
    <cellStyle name="Akcent 4" xfId="14887" builtinId="41" hidden="1"/>
    <cellStyle name="Akcent 4" xfId="14927" builtinId="41" hidden="1"/>
    <cellStyle name="Akcent 4" xfId="14966" builtinId="41" hidden="1"/>
    <cellStyle name="Akcent 4" xfId="15006" builtinId="41" hidden="1"/>
    <cellStyle name="Akcent 4" xfId="15045" builtinId="41" hidden="1"/>
    <cellStyle name="Akcent 4" xfId="15085" builtinId="41" hidden="1"/>
    <cellStyle name="Akcent 4" xfId="15124" builtinId="41" hidden="1"/>
    <cellStyle name="Akcent 4" xfId="15163" builtinId="41" hidden="1"/>
    <cellStyle name="Akcent 4" xfId="15176" builtinId="41" hidden="1"/>
    <cellStyle name="Akcent 4" xfId="14436" builtinId="41" hidden="1"/>
    <cellStyle name="Akcent 4" xfId="15209" builtinId="41" hidden="1"/>
    <cellStyle name="Akcent 4" xfId="15248" builtinId="41" hidden="1"/>
    <cellStyle name="Akcent 4" xfId="15287" builtinId="41" hidden="1"/>
    <cellStyle name="Akcent 4" xfId="15326" builtinId="41" hidden="1"/>
    <cellStyle name="Akcent 4" xfId="15366" builtinId="41" hidden="1"/>
    <cellStyle name="Akcent 4" xfId="15405" builtinId="41" hidden="1"/>
    <cellStyle name="Akcent 4" xfId="15446" builtinId="41" hidden="1"/>
    <cellStyle name="Akcent 4" xfId="15485" builtinId="41" hidden="1"/>
    <cellStyle name="Akcent 4" xfId="15524" builtinId="41" hidden="1"/>
    <cellStyle name="Akcent 4" xfId="15563" builtinId="41" hidden="1"/>
    <cellStyle name="Akcent 4" xfId="15603" builtinId="41" hidden="1"/>
    <cellStyle name="Akcent 4" xfId="15643" builtinId="41" hidden="1"/>
    <cellStyle name="Akcent 4" xfId="15682" builtinId="41" hidden="1"/>
    <cellStyle name="Akcent 4" xfId="15722" builtinId="41" hidden="1"/>
    <cellStyle name="Akcent 4" xfId="15761" builtinId="41" hidden="1"/>
    <cellStyle name="Akcent 4" xfId="15801" builtinId="41" hidden="1"/>
    <cellStyle name="Akcent 4" xfId="15840" builtinId="41" hidden="1"/>
    <cellStyle name="Akcent 4" xfId="15879" builtinId="41" hidden="1"/>
    <cellStyle name="Akcent 4" xfId="7231" builtinId="41" hidden="1"/>
    <cellStyle name="Akcent 4" xfId="15892" builtinId="41" hidden="1"/>
    <cellStyle name="Akcent 4" xfId="15933" builtinId="41" hidden="1"/>
    <cellStyle name="Akcent 4" xfId="15972" builtinId="41" hidden="1"/>
    <cellStyle name="Akcent 4" xfId="16011" builtinId="41" hidden="1"/>
    <cellStyle name="Akcent 4" xfId="16050" builtinId="41" hidden="1"/>
    <cellStyle name="Akcent 4" xfId="16090" builtinId="41" hidden="1"/>
    <cellStyle name="Akcent 4" xfId="16129" builtinId="41" hidden="1"/>
    <cellStyle name="Akcent 4" xfId="16170" builtinId="41" hidden="1"/>
    <cellStyle name="Akcent 4" xfId="16209" builtinId="41" hidden="1"/>
    <cellStyle name="Akcent 4" xfId="16248" builtinId="41" hidden="1"/>
    <cellStyle name="Akcent 4" xfId="16287" builtinId="41" hidden="1"/>
    <cellStyle name="Akcent 4" xfId="16327" builtinId="41" hidden="1"/>
    <cellStyle name="Akcent 4" xfId="16367" builtinId="41" hidden="1"/>
    <cellStyle name="Akcent 4" xfId="16406" builtinId="41" hidden="1"/>
    <cellStyle name="Akcent 4" xfId="16446" builtinId="41" hidden="1"/>
    <cellStyle name="Akcent 4" xfId="16485" builtinId="41" hidden="1"/>
    <cellStyle name="Akcent 4" xfId="16525" builtinId="41" hidden="1"/>
    <cellStyle name="Akcent 4" xfId="16564" builtinId="41" hidden="1"/>
    <cellStyle name="Akcent 4" xfId="16603" builtinId="41" hidden="1"/>
    <cellStyle name="Akcent 4" xfId="16642" builtinId="41" hidden="1"/>
    <cellStyle name="Akcent 4" xfId="16801" builtinId="41" hidden="1"/>
    <cellStyle name="Akcent 4" xfId="16842" builtinId="41" hidden="1"/>
    <cellStyle name="Akcent 4" xfId="16881" builtinId="41" hidden="1"/>
    <cellStyle name="Akcent 4" xfId="16920" builtinId="41" hidden="1"/>
    <cellStyle name="Akcent 4" xfId="16959" builtinId="41" hidden="1"/>
    <cellStyle name="Akcent 4" xfId="16999" builtinId="41" hidden="1"/>
    <cellStyle name="Akcent 4" xfId="17038" builtinId="41" hidden="1"/>
    <cellStyle name="Akcent 4" xfId="17079" builtinId="41" hidden="1"/>
    <cellStyle name="Akcent 4" xfId="17118" builtinId="41" hidden="1"/>
    <cellStyle name="Akcent 4" xfId="17157" builtinId="41" hidden="1"/>
    <cellStyle name="Akcent 4" xfId="17196" builtinId="41" hidden="1"/>
    <cellStyle name="Akcent 4" xfId="17236" builtinId="41" hidden="1"/>
    <cellStyle name="Akcent 4" xfId="17276" builtinId="41" hidden="1"/>
    <cellStyle name="Akcent 4" xfId="17315" builtinId="41" hidden="1"/>
    <cellStyle name="Akcent 4" xfId="17355" builtinId="41" hidden="1"/>
    <cellStyle name="Akcent 4" xfId="17395" builtinId="41" hidden="1"/>
    <cellStyle name="Akcent 4" xfId="17435" builtinId="41" hidden="1"/>
    <cellStyle name="Akcent 4" xfId="17474" builtinId="41" hidden="1"/>
    <cellStyle name="Akcent 4" xfId="17513" builtinId="41" hidden="1"/>
    <cellStyle name="Akcent 4" xfId="17531" builtinId="41" hidden="1"/>
    <cellStyle name="Akcent 4" xfId="17546" builtinId="41" hidden="1"/>
    <cellStyle name="Akcent 4" xfId="17587" builtinId="41" hidden="1"/>
    <cellStyle name="Akcent 4" xfId="17626" builtinId="41" hidden="1"/>
    <cellStyle name="Akcent 4" xfId="17665" builtinId="41" hidden="1"/>
    <cellStyle name="Akcent 4" xfId="17704" builtinId="41" hidden="1"/>
    <cellStyle name="Akcent 4" xfId="17744" builtinId="41" hidden="1"/>
    <cellStyle name="Akcent 4" xfId="17783" builtinId="41" hidden="1"/>
    <cellStyle name="Akcent 4" xfId="17824" builtinId="41" hidden="1"/>
    <cellStyle name="Akcent 4" xfId="17863" builtinId="41" hidden="1"/>
    <cellStyle name="Akcent 4" xfId="17902" builtinId="41" hidden="1"/>
    <cellStyle name="Akcent 4" xfId="17941" builtinId="41" hidden="1"/>
    <cellStyle name="Akcent 4" xfId="17981" builtinId="41" hidden="1"/>
    <cellStyle name="Akcent 4" xfId="18021" builtinId="41" hidden="1"/>
    <cellStyle name="Akcent 4" xfId="18060" builtinId="41" hidden="1"/>
    <cellStyle name="Akcent 4" xfId="18100" builtinId="41" hidden="1"/>
    <cellStyle name="Akcent 4" xfId="18139" builtinId="41" hidden="1"/>
    <cellStyle name="Akcent 4" xfId="18179" builtinId="41" hidden="1"/>
    <cellStyle name="Akcent 4" xfId="18218" builtinId="41" hidden="1"/>
    <cellStyle name="Akcent 4" xfId="18257" builtinId="41" hidden="1"/>
    <cellStyle name="Akcent 4" xfId="18270" builtinId="41" hidden="1"/>
    <cellStyle name="Akcent 4" xfId="17530" builtinId="41" hidden="1"/>
    <cellStyle name="Akcent 4" xfId="18303" builtinId="41" hidden="1"/>
    <cellStyle name="Akcent 4" xfId="18342" builtinId="41" hidden="1"/>
    <cellStyle name="Akcent 4" xfId="18381" builtinId="41" hidden="1"/>
    <cellStyle name="Akcent 4" xfId="18420" builtinId="41" hidden="1"/>
    <cellStyle name="Akcent 4" xfId="18460" builtinId="41" hidden="1"/>
    <cellStyle name="Akcent 4" xfId="18499" builtinId="41" hidden="1"/>
    <cellStyle name="Akcent 4" xfId="18540" builtinId="41" hidden="1"/>
    <cellStyle name="Akcent 4" xfId="18579" builtinId="41" hidden="1"/>
    <cellStyle name="Akcent 4" xfId="18618" builtinId="41" hidden="1"/>
    <cellStyle name="Akcent 4" xfId="18657" builtinId="41" hidden="1"/>
    <cellStyle name="Akcent 4" xfId="18697" builtinId="41" hidden="1"/>
    <cellStyle name="Akcent 4" xfId="18737" builtinId="41" hidden="1"/>
    <cellStyle name="Akcent 4" xfId="18776" builtinId="41" hidden="1"/>
    <cellStyle name="Akcent 4" xfId="18816" builtinId="41" hidden="1"/>
    <cellStyle name="Akcent 4" xfId="18855" builtinId="41" hidden="1"/>
    <cellStyle name="Akcent 4" xfId="18895" builtinId="41" hidden="1"/>
    <cellStyle name="Akcent 4" xfId="18934" builtinId="41" hidden="1"/>
    <cellStyle name="Akcent 4" xfId="18973" builtinId="41" hidden="1"/>
    <cellStyle name="Akcent 4" xfId="6905" builtinId="41" hidden="1"/>
    <cellStyle name="Akcent 4" xfId="19095" builtinId="41" hidden="1"/>
    <cellStyle name="Akcent 4" xfId="19136" builtinId="41" hidden="1"/>
    <cellStyle name="Akcent 4" xfId="19175" builtinId="41" hidden="1"/>
    <cellStyle name="Akcent 4" xfId="19214" builtinId="41" hidden="1"/>
    <cellStyle name="Akcent 4" xfId="19253" builtinId="41" hidden="1"/>
    <cellStyle name="Akcent 4" xfId="19293" builtinId="41" hidden="1"/>
    <cellStyle name="Akcent 4" xfId="19332" builtinId="41" hidden="1"/>
    <cellStyle name="Akcent 4" xfId="19373" builtinId="41" hidden="1"/>
    <cellStyle name="Akcent 4" xfId="19412" builtinId="41" hidden="1"/>
    <cellStyle name="Akcent 4" xfId="19451" builtinId="41" hidden="1"/>
    <cellStyle name="Akcent 4" xfId="19490" builtinId="41" hidden="1"/>
    <cellStyle name="Akcent 4" xfId="19530" builtinId="41" hidden="1"/>
    <cellStyle name="Akcent 4" xfId="19570" builtinId="41" hidden="1"/>
    <cellStyle name="Akcent 4" xfId="19609" builtinId="41" hidden="1"/>
    <cellStyle name="Akcent 4" xfId="19649" builtinId="41" hidden="1"/>
    <cellStyle name="Akcent 4" xfId="19688" builtinId="41" hidden="1"/>
    <cellStyle name="Akcent 4" xfId="19728" builtinId="41" hidden="1"/>
    <cellStyle name="Akcent 4" xfId="19767" builtinId="41" hidden="1"/>
    <cellStyle name="Akcent 4" xfId="19806" builtinId="41" hidden="1"/>
    <cellStyle name="Akcent 4" xfId="19857" builtinId="41" hidden="1"/>
    <cellStyle name="Akcent 4" xfId="20016" builtinId="41" hidden="1"/>
    <cellStyle name="Akcent 4" xfId="20057" builtinId="41" hidden="1"/>
    <cellStyle name="Akcent 4" xfId="20096" builtinId="41" hidden="1"/>
    <cellStyle name="Akcent 4" xfId="20135" builtinId="41" hidden="1"/>
    <cellStyle name="Akcent 4" xfId="20174" builtinId="41" hidden="1"/>
    <cellStyle name="Akcent 4" xfId="20214" builtinId="41" hidden="1"/>
    <cellStyle name="Akcent 4" xfId="20253" builtinId="41" hidden="1"/>
    <cellStyle name="Akcent 4" xfId="20294" builtinId="41" hidden="1"/>
    <cellStyle name="Akcent 4" xfId="20333" builtinId="41" hidden="1"/>
    <cellStyle name="Akcent 4" xfId="20372" builtinId="41" hidden="1"/>
    <cellStyle name="Akcent 4" xfId="20411" builtinId="41" hidden="1"/>
    <cellStyle name="Akcent 4" xfId="20451" builtinId="41" hidden="1"/>
    <cellStyle name="Akcent 4" xfId="20491" builtinId="41" hidden="1"/>
    <cellStyle name="Akcent 4" xfId="20530" builtinId="41" hidden="1"/>
    <cellStyle name="Akcent 4" xfId="20570" builtinId="41" hidden="1"/>
    <cellStyle name="Akcent 4" xfId="20610" builtinId="41" hidden="1"/>
    <cellStyle name="Akcent 4" xfId="20650" builtinId="41" hidden="1"/>
    <cellStyle name="Akcent 4" xfId="20689" builtinId="41" hidden="1"/>
    <cellStyle name="Akcent 4" xfId="20728" builtinId="41" hidden="1"/>
    <cellStyle name="Akcent 4" xfId="20746" builtinId="41" hidden="1"/>
    <cellStyle name="Akcent 4" xfId="20761" builtinId="41" hidden="1"/>
    <cellStyle name="Akcent 4" xfId="20802" builtinId="41" hidden="1"/>
    <cellStyle name="Akcent 4" xfId="20841" builtinId="41" hidden="1"/>
    <cellStyle name="Akcent 4" xfId="20880" builtinId="41" hidden="1"/>
    <cellStyle name="Akcent 4" xfId="20919" builtinId="41" hidden="1"/>
    <cellStyle name="Akcent 4" xfId="20959" builtinId="41" hidden="1"/>
    <cellStyle name="Akcent 4" xfId="20998" builtinId="41" hidden="1"/>
    <cellStyle name="Akcent 4" xfId="21039" builtinId="41" hidden="1"/>
    <cellStyle name="Akcent 4" xfId="21078" builtinId="41" hidden="1"/>
    <cellStyle name="Akcent 4" xfId="21117" builtinId="41" hidden="1"/>
    <cellStyle name="Akcent 4" xfId="21156" builtinId="41" hidden="1"/>
    <cellStyle name="Akcent 4" xfId="21196" builtinId="41" hidden="1"/>
    <cellStyle name="Akcent 4" xfId="21236" builtinId="41" hidden="1"/>
    <cellStyle name="Akcent 4" xfId="21275" builtinId="41" hidden="1"/>
    <cellStyle name="Akcent 4" xfId="21315" builtinId="41" hidden="1"/>
    <cellStyle name="Akcent 4" xfId="21354" builtinId="41" hidden="1"/>
    <cellStyle name="Akcent 4" xfId="21394" builtinId="41" hidden="1"/>
    <cellStyle name="Akcent 4" xfId="21433" builtinId="41" hidden="1"/>
    <cellStyle name="Akcent 4" xfId="21472" builtinId="41" hidden="1"/>
    <cellStyle name="Akcent 4" xfId="21485" builtinId="41" hidden="1"/>
    <cellStyle name="Akcent 4" xfId="20745" builtinId="41" hidden="1"/>
    <cellStyle name="Akcent 4" xfId="21518" builtinId="41" hidden="1"/>
    <cellStyle name="Akcent 4" xfId="21557" builtinId="41" hidden="1"/>
    <cellStyle name="Akcent 4" xfId="21596" builtinId="41" hidden="1"/>
    <cellStyle name="Akcent 4" xfId="21635" builtinId="41" hidden="1"/>
    <cellStyle name="Akcent 4" xfId="21675" builtinId="41" hidden="1"/>
    <cellStyle name="Akcent 4" xfId="21714" builtinId="41" hidden="1"/>
    <cellStyle name="Akcent 4" xfId="21755" builtinId="41" hidden="1"/>
    <cellStyle name="Akcent 4" xfId="21794" builtinId="41" hidden="1"/>
    <cellStyle name="Akcent 4" xfId="21833" builtinId="41" hidden="1"/>
    <cellStyle name="Akcent 4" xfId="21872" builtinId="41" hidden="1"/>
    <cellStyle name="Akcent 4" xfId="21912" builtinId="41" hidden="1"/>
    <cellStyle name="Akcent 4" xfId="21952" builtinId="41" hidden="1"/>
    <cellStyle name="Akcent 4" xfId="21991" builtinId="41" hidden="1"/>
    <cellStyle name="Akcent 4" xfId="22031" builtinId="41" hidden="1"/>
    <cellStyle name="Akcent 4" xfId="22070" builtinId="41" hidden="1"/>
    <cellStyle name="Akcent 4" xfId="22110" builtinId="41" hidden="1"/>
    <cellStyle name="Akcent 4" xfId="22149" builtinId="41" hidden="1"/>
    <cellStyle name="Akcent 4" xfId="22188" builtinId="41" hidden="1"/>
    <cellStyle name="Akcent 4" xfId="22227" builtinId="41" hidden="1"/>
    <cellStyle name="Akcent 4" xfId="22267" builtinId="41" hidden="1"/>
    <cellStyle name="Akcent 4" xfId="22308" builtinId="41" hidden="1"/>
    <cellStyle name="Akcent 4" xfId="22347" builtinId="41" hidden="1"/>
    <cellStyle name="Akcent 4" xfId="22386" builtinId="41" hidden="1"/>
    <cellStyle name="Akcent 4" xfId="22425" builtinId="41" hidden="1"/>
    <cellStyle name="Akcent 4" xfId="22465" builtinId="41" hidden="1"/>
    <cellStyle name="Akcent 4" xfId="22504" builtinId="41" hidden="1"/>
    <cellStyle name="Akcent 4" xfId="22545" builtinId="41" hidden="1"/>
    <cellStyle name="Akcent 4" xfId="22584" builtinId="41" hidden="1"/>
    <cellStyle name="Akcent 4" xfId="22623" builtinId="41" hidden="1"/>
    <cellStyle name="Akcent 4" xfId="22662" builtinId="41" hidden="1"/>
    <cellStyle name="Akcent 4" xfId="22702" builtinId="41" hidden="1"/>
    <cellStyle name="Akcent 4" xfId="22742" builtinId="41" hidden="1"/>
    <cellStyle name="Akcent 4" xfId="22781" builtinId="41" hidden="1"/>
    <cellStyle name="Akcent 4" xfId="22821" builtinId="41" hidden="1"/>
    <cellStyle name="Akcent 4" xfId="22860" builtinId="41" hidden="1"/>
    <cellStyle name="Akcent 4" xfId="22900" builtinId="41" hidden="1"/>
    <cellStyle name="Akcent 4" xfId="22939" builtinId="41" hidden="1"/>
    <cellStyle name="Akcent 4" xfId="22978" builtinId="41" hidden="1"/>
    <cellStyle name="Akcent 4" xfId="23017" builtinId="41" hidden="1"/>
    <cellStyle name="Akcent 4" xfId="23176" builtinId="41" hidden="1"/>
    <cellStyle name="Akcent 4" xfId="23217" builtinId="41" hidden="1"/>
    <cellStyle name="Akcent 4" xfId="23256" builtinId="41" hidden="1"/>
    <cellStyle name="Akcent 4" xfId="23295" builtinId="41" hidden="1"/>
    <cellStyle name="Akcent 4" xfId="23334" builtinId="41" hidden="1"/>
    <cellStyle name="Akcent 4" xfId="23374" builtinId="41" hidden="1"/>
    <cellStyle name="Akcent 4" xfId="23413" builtinId="41" hidden="1"/>
    <cellStyle name="Akcent 4" xfId="23454" builtinId="41" hidden="1"/>
    <cellStyle name="Akcent 4" xfId="23493" builtinId="41" hidden="1"/>
    <cellStyle name="Akcent 4" xfId="23532" builtinId="41" hidden="1"/>
    <cellStyle name="Akcent 4" xfId="23571" builtinId="41" hidden="1"/>
    <cellStyle name="Akcent 4" xfId="23611" builtinId="41" hidden="1"/>
    <cellStyle name="Akcent 4" xfId="23651" builtinId="41" hidden="1"/>
    <cellStyle name="Akcent 4" xfId="23690" builtinId="41" hidden="1"/>
    <cellStyle name="Akcent 4" xfId="23730" builtinId="41" hidden="1"/>
    <cellStyle name="Akcent 4" xfId="23770" builtinId="41" hidden="1"/>
    <cellStyle name="Akcent 4" xfId="23810" builtinId="41" hidden="1"/>
    <cellStyle name="Akcent 4" xfId="23849" builtinId="41" hidden="1"/>
    <cellStyle name="Akcent 4" xfId="23888" builtinId="41" hidden="1"/>
    <cellStyle name="Akcent 4" xfId="23906" builtinId="41" hidden="1"/>
    <cellStyle name="Akcent 4" xfId="23921" builtinId="41" hidden="1"/>
    <cellStyle name="Akcent 4" xfId="23962" builtinId="41" hidden="1"/>
    <cellStyle name="Akcent 4" xfId="24001" builtinId="41" hidden="1"/>
    <cellStyle name="Akcent 4" xfId="24040" builtinId="41" hidden="1"/>
    <cellStyle name="Akcent 4" xfId="24079" builtinId="41" hidden="1"/>
    <cellStyle name="Akcent 4" xfId="24119" builtinId="41" hidden="1"/>
    <cellStyle name="Akcent 4" xfId="24158" builtinId="41" hidden="1"/>
    <cellStyle name="Akcent 4" xfId="24199" builtinId="41" hidden="1"/>
    <cellStyle name="Akcent 4" xfId="24238" builtinId="41" hidden="1"/>
    <cellStyle name="Akcent 4" xfId="24277" builtinId="41" hidden="1"/>
    <cellStyle name="Akcent 4" xfId="24316" builtinId="41" hidden="1"/>
    <cellStyle name="Akcent 4" xfId="24356" builtinId="41" hidden="1"/>
    <cellStyle name="Akcent 4" xfId="24396" builtinId="41" hidden="1"/>
    <cellStyle name="Akcent 4" xfId="24435" builtinId="41" hidden="1"/>
    <cellStyle name="Akcent 4" xfId="24475" builtinId="41" hidden="1"/>
    <cellStyle name="Akcent 4" xfId="24514" builtinId="41" hidden="1"/>
    <cellStyle name="Akcent 4" xfId="24554" builtinId="41" hidden="1"/>
    <cellStyle name="Akcent 4" xfId="24593" builtinId="41" hidden="1"/>
    <cellStyle name="Akcent 4" xfId="24632" builtinId="41" hidden="1"/>
    <cellStyle name="Akcent 4" xfId="24645" builtinId="41" hidden="1"/>
    <cellStyle name="Akcent 4" xfId="23905" builtinId="41" hidden="1"/>
    <cellStyle name="Akcent 4" xfId="24678" builtinId="41" hidden="1"/>
    <cellStyle name="Akcent 4" xfId="24717" builtinId="41" hidden="1"/>
    <cellStyle name="Akcent 4" xfId="24756" builtinId="41" hidden="1"/>
    <cellStyle name="Akcent 4" xfId="24795" builtinId="41" hidden="1"/>
    <cellStyle name="Akcent 4" xfId="24835" builtinId="41" hidden="1"/>
    <cellStyle name="Akcent 4" xfId="24874" builtinId="41" hidden="1"/>
    <cellStyle name="Akcent 4" xfId="24915" builtinId="41" hidden="1"/>
    <cellStyle name="Akcent 4" xfId="24954" builtinId="41" hidden="1"/>
    <cellStyle name="Akcent 4" xfId="24993" builtinId="41" hidden="1"/>
    <cellStyle name="Akcent 4" xfId="25032" builtinId="41" hidden="1"/>
    <cellStyle name="Akcent 4" xfId="25072" builtinId="41" hidden="1"/>
    <cellStyle name="Akcent 4" xfId="25112" builtinId="41" hidden="1"/>
    <cellStyle name="Akcent 4" xfId="25151" builtinId="41" hidden="1"/>
    <cellStyle name="Akcent 4" xfId="25191" builtinId="41" hidden="1"/>
    <cellStyle name="Akcent 4" xfId="25230" builtinId="41" hidden="1"/>
    <cellStyle name="Akcent 4" xfId="25270" builtinId="41" hidden="1"/>
    <cellStyle name="Akcent 4" xfId="25309" builtinId="41" hidden="1"/>
    <cellStyle name="Akcent 4" xfId="25348" builtinId="41" hidden="1"/>
    <cellStyle name="Akcent 4" xfId="19044" builtinId="41" hidden="1"/>
    <cellStyle name="Akcent 4" xfId="19011" builtinId="41" hidden="1"/>
    <cellStyle name="Akcent 4" xfId="25375" builtinId="41" hidden="1"/>
    <cellStyle name="Akcent 4" xfId="25414" builtinId="41" hidden="1"/>
    <cellStyle name="Akcent 4" xfId="25453" builtinId="41" hidden="1"/>
    <cellStyle name="Akcent 4" xfId="25492" builtinId="41" hidden="1"/>
    <cellStyle name="Akcent 4" xfId="25532" builtinId="41" hidden="1"/>
    <cellStyle name="Akcent 4" xfId="25571" builtinId="41" hidden="1"/>
    <cellStyle name="Akcent 4" xfId="25612" builtinId="41" hidden="1"/>
    <cellStyle name="Akcent 4" xfId="25651" builtinId="41" hidden="1"/>
    <cellStyle name="Akcent 4" xfId="25690" builtinId="41" hidden="1"/>
    <cellStyle name="Akcent 4" xfId="25729" builtinId="41" hidden="1"/>
    <cellStyle name="Akcent 4" xfId="25769" builtinId="41" hidden="1"/>
    <cellStyle name="Akcent 4" xfId="25809" builtinId="41" hidden="1"/>
    <cellStyle name="Akcent 4" xfId="25848" builtinId="41" hidden="1"/>
    <cellStyle name="Akcent 4" xfId="25888" builtinId="41" hidden="1"/>
    <cellStyle name="Akcent 4" xfId="25927" builtinId="41" hidden="1"/>
    <cellStyle name="Akcent 4" xfId="25967" builtinId="41" hidden="1"/>
    <cellStyle name="Akcent 4" xfId="26006" builtinId="41" hidden="1"/>
    <cellStyle name="Akcent 4" xfId="26045" builtinId="41" hidden="1"/>
    <cellStyle name="Akcent 4" xfId="26084" builtinId="41" hidden="1"/>
    <cellStyle name="Akcent 4" xfId="26243" builtinId="41" hidden="1"/>
    <cellStyle name="Akcent 4" xfId="26284" builtinId="41" hidden="1"/>
    <cellStyle name="Akcent 4" xfId="26323" builtinId="41" hidden="1"/>
    <cellStyle name="Akcent 4" xfId="26362" builtinId="41" hidden="1"/>
    <cellStyle name="Akcent 4" xfId="26401" builtinId="41" hidden="1"/>
    <cellStyle name="Akcent 4" xfId="26441" builtinId="41" hidden="1"/>
    <cellStyle name="Akcent 4" xfId="26480" builtinId="41" hidden="1"/>
    <cellStyle name="Akcent 4" xfId="26521" builtinId="41" hidden="1"/>
    <cellStyle name="Akcent 4" xfId="26560" builtinId="41" hidden="1"/>
    <cellStyle name="Akcent 4" xfId="26599" builtinId="41" hidden="1"/>
    <cellStyle name="Akcent 4" xfId="26638" builtinId="41" hidden="1"/>
    <cellStyle name="Akcent 4" xfId="26678" builtinId="41" hidden="1"/>
    <cellStyle name="Akcent 4" xfId="26718" builtinId="41" hidden="1"/>
    <cellStyle name="Akcent 4" xfId="26757" builtinId="41" hidden="1"/>
    <cellStyle name="Akcent 4" xfId="26797" builtinId="41" hidden="1"/>
    <cellStyle name="Akcent 4" xfId="26837" builtinId="41" hidden="1"/>
    <cellStyle name="Akcent 4" xfId="26877" builtinId="41" hidden="1"/>
    <cellStyle name="Akcent 4" xfId="26916" builtinId="41" hidden="1"/>
    <cellStyle name="Akcent 4" xfId="26955" builtinId="41" hidden="1"/>
    <cellStyle name="Akcent 4" xfId="26973" builtinId="41" hidden="1"/>
    <cellStyle name="Akcent 4" xfId="26988" builtinId="41" hidden="1"/>
    <cellStyle name="Akcent 4" xfId="27029" builtinId="41" hidden="1"/>
    <cellStyle name="Akcent 4" xfId="27068" builtinId="41" hidden="1"/>
    <cellStyle name="Akcent 4" xfId="27107" builtinId="41" hidden="1"/>
    <cellStyle name="Akcent 4" xfId="27146" builtinId="41" hidden="1"/>
    <cellStyle name="Akcent 4" xfId="27186" builtinId="41" hidden="1"/>
    <cellStyle name="Akcent 4" xfId="27225" builtinId="41" hidden="1"/>
    <cellStyle name="Akcent 4" xfId="27266" builtinId="41" hidden="1"/>
    <cellStyle name="Akcent 4" xfId="27305" builtinId="41" hidden="1"/>
    <cellStyle name="Akcent 4" xfId="27344" builtinId="41" hidden="1"/>
    <cellStyle name="Akcent 4" xfId="27383" builtinId="41" hidden="1"/>
    <cellStyle name="Akcent 4" xfId="27423" builtinId="41" hidden="1"/>
    <cellStyle name="Akcent 4" xfId="27463" builtinId="41" hidden="1"/>
    <cellStyle name="Akcent 4" xfId="27502" builtinId="41" hidden="1"/>
    <cellStyle name="Akcent 4" xfId="27542" builtinId="41" hidden="1"/>
    <cellStyle name="Akcent 4" xfId="27581" builtinId="41" hidden="1"/>
    <cellStyle name="Akcent 4" xfId="27621" builtinId="41" hidden="1"/>
    <cellStyle name="Akcent 4" xfId="27660" builtinId="41" hidden="1"/>
    <cellStyle name="Akcent 4" xfId="27699" builtinId="41" hidden="1"/>
    <cellStyle name="Akcent 4" xfId="27712" builtinId="41" hidden="1"/>
    <cellStyle name="Akcent 4" xfId="26972" builtinId="41" hidden="1"/>
    <cellStyle name="Akcent 4" xfId="27745" builtinId="41" hidden="1"/>
    <cellStyle name="Akcent 4" xfId="27784" builtinId="41" hidden="1"/>
    <cellStyle name="Akcent 4" xfId="27823" builtinId="41" hidden="1"/>
    <cellStyle name="Akcent 4" xfId="27862" builtinId="41" hidden="1"/>
    <cellStyle name="Akcent 4" xfId="27902" builtinId="41" hidden="1"/>
    <cellStyle name="Akcent 4" xfId="27941" builtinId="41" hidden="1"/>
    <cellStyle name="Akcent 4" xfId="27982" builtinId="41" hidden="1"/>
    <cellStyle name="Akcent 4" xfId="28021" builtinId="41" hidden="1"/>
    <cellStyle name="Akcent 4" xfId="28060" builtinId="41" hidden="1"/>
    <cellStyle name="Akcent 4" xfId="28099" builtinId="41" hidden="1"/>
    <cellStyle name="Akcent 4" xfId="28139" builtinId="41" hidden="1"/>
    <cellStyle name="Akcent 4" xfId="28179" builtinId="41" hidden="1"/>
    <cellStyle name="Akcent 4" xfId="28218" builtinId="41" hidden="1"/>
    <cellStyle name="Akcent 4" xfId="28258" builtinId="41" hidden="1"/>
    <cellStyle name="Akcent 4" xfId="28297" builtinId="41" hidden="1"/>
    <cellStyle name="Akcent 4" xfId="28337" builtinId="41" hidden="1"/>
    <cellStyle name="Akcent 4" xfId="28376" builtinId="41" hidden="1"/>
    <cellStyle name="Akcent 4" xfId="28415" builtinId="41" hidden="1"/>
    <cellStyle name="Akcent 4" xfId="28454" builtinId="41" hidden="1"/>
    <cellStyle name="Akcent 4" xfId="28578" builtinId="41" hidden="1"/>
    <cellStyle name="Akcent 4" xfId="28621" builtinId="41" hidden="1"/>
    <cellStyle name="Akcent 4" xfId="28660" builtinId="41" hidden="1"/>
    <cellStyle name="Akcent 4" xfId="28699" builtinId="41" hidden="1"/>
    <cellStyle name="Akcent 4" xfId="28738" builtinId="41" hidden="1"/>
    <cellStyle name="Akcent 4" xfId="28778" builtinId="41" hidden="1"/>
    <cellStyle name="Akcent 4" xfId="28817" builtinId="41" hidden="1"/>
    <cellStyle name="Akcent 4" xfId="28858" builtinId="41" hidden="1"/>
    <cellStyle name="Akcent 4" xfId="28897" builtinId="41" hidden="1"/>
    <cellStyle name="Akcent 4" xfId="28936" builtinId="41" hidden="1"/>
    <cellStyle name="Akcent 4" xfId="28975" builtinId="41" hidden="1"/>
    <cellStyle name="Akcent 4" xfId="29017" builtinId="41" hidden="1"/>
    <cellStyle name="Akcent 4" xfId="29057" builtinId="41" hidden="1"/>
    <cellStyle name="Akcent 4" xfId="29096" builtinId="41" hidden="1"/>
    <cellStyle name="Akcent 4" xfId="29136" builtinId="41" hidden="1"/>
    <cellStyle name="Akcent 4" xfId="29176" builtinId="41" hidden="1"/>
    <cellStyle name="Akcent 4" xfId="29216" builtinId="41" hidden="1"/>
    <cellStyle name="Akcent 4" xfId="29255" builtinId="41" hidden="1"/>
    <cellStyle name="Akcent 4" xfId="29294" builtinId="41" hidden="1"/>
    <cellStyle name="Akcent 4" xfId="29344" builtinId="41" hidden="1"/>
    <cellStyle name="Akcent 4" xfId="29503" builtinId="41" hidden="1"/>
    <cellStyle name="Akcent 4" xfId="29546" builtinId="41" hidden="1"/>
    <cellStyle name="Akcent 4" xfId="29585" builtinId="41" hidden="1"/>
    <cellStyle name="Akcent 4" xfId="29624" builtinId="41" hidden="1"/>
    <cellStyle name="Akcent 4" xfId="29663" builtinId="41" hidden="1"/>
    <cellStyle name="Akcent 4" xfId="29703" builtinId="41" hidden="1"/>
    <cellStyle name="Akcent 4" xfId="29742" builtinId="41" hidden="1"/>
    <cellStyle name="Akcent 4" xfId="29783" builtinId="41" hidden="1"/>
    <cellStyle name="Akcent 4" xfId="29822" builtinId="41" hidden="1"/>
    <cellStyle name="Akcent 4" xfId="29861" builtinId="41" hidden="1"/>
    <cellStyle name="Akcent 4" xfId="29900" builtinId="41" hidden="1"/>
    <cellStyle name="Akcent 4" xfId="29942" builtinId="41" hidden="1"/>
    <cellStyle name="Akcent 4" xfId="29982" builtinId="41" hidden="1"/>
    <cellStyle name="Akcent 4" xfId="30021" builtinId="41" hidden="1"/>
    <cellStyle name="Akcent 4" xfId="30061" builtinId="41" hidden="1"/>
    <cellStyle name="Akcent 4" xfId="30101" builtinId="41" hidden="1"/>
    <cellStyle name="Akcent 4" xfId="30141" builtinId="41" hidden="1"/>
    <cellStyle name="Akcent 4" xfId="30180" builtinId="41" hidden="1"/>
    <cellStyle name="Akcent 4" xfId="30219" builtinId="41" hidden="1"/>
    <cellStyle name="Akcent 4" xfId="30237" builtinId="41" hidden="1"/>
    <cellStyle name="Akcent 4" xfId="30252" builtinId="41" hidden="1"/>
    <cellStyle name="Akcent 4" xfId="30293" builtinId="41" hidden="1"/>
    <cellStyle name="Akcent 4" xfId="30332" builtinId="41" hidden="1"/>
    <cellStyle name="Akcent 4" xfId="30371" builtinId="41" hidden="1"/>
    <cellStyle name="Akcent 4" xfId="30410" builtinId="41" hidden="1"/>
    <cellStyle name="Akcent 4" xfId="30450" builtinId="41" hidden="1"/>
    <cellStyle name="Akcent 4" xfId="30489" builtinId="41" hidden="1"/>
    <cellStyle name="Akcent 4" xfId="30530" builtinId="41" hidden="1"/>
    <cellStyle name="Akcent 4" xfId="30569" builtinId="41" hidden="1"/>
    <cellStyle name="Akcent 4" xfId="30608" builtinId="41" hidden="1"/>
    <cellStyle name="Akcent 4" xfId="30647" builtinId="41" hidden="1"/>
    <cellStyle name="Akcent 4" xfId="30687" builtinId="41" hidden="1"/>
    <cellStyle name="Akcent 4" xfId="30727" builtinId="41" hidden="1"/>
    <cellStyle name="Akcent 4" xfId="30766" builtinId="41" hidden="1"/>
    <cellStyle name="Akcent 4" xfId="30806" builtinId="41" hidden="1"/>
    <cellStyle name="Akcent 4" xfId="30845" builtinId="41" hidden="1"/>
    <cellStyle name="Akcent 4" xfId="30885" builtinId="41" hidden="1"/>
    <cellStyle name="Akcent 4" xfId="30924" builtinId="41" hidden="1"/>
    <cellStyle name="Akcent 4" xfId="30963" builtinId="41" hidden="1"/>
    <cellStyle name="Akcent 4" xfId="30976" builtinId="41" hidden="1"/>
    <cellStyle name="Akcent 4" xfId="30236" builtinId="41" hidden="1"/>
    <cellStyle name="Akcent 4" xfId="31009" builtinId="41" hidden="1"/>
    <cellStyle name="Akcent 4" xfId="31048" builtinId="41" hidden="1"/>
    <cellStyle name="Akcent 4" xfId="31087" builtinId="41" hidden="1"/>
    <cellStyle name="Akcent 4" xfId="31126" builtinId="41" hidden="1"/>
    <cellStyle name="Akcent 4" xfId="31166" builtinId="41" hidden="1"/>
    <cellStyle name="Akcent 4" xfId="31205" builtinId="41" hidden="1"/>
    <cellStyle name="Akcent 4" xfId="31246" builtinId="41" hidden="1"/>
    <cellStyle name="Akcent 4" xfId="31285" builtinId="41" hidden="1"/>
    <cellStyle name="Akcent 4" xfId="31324" builtinId="41" hidden="1"/>
    <cellStyle name="Akcent 4" xfId="31363" builtinId="41" hidden="1"/>
    <cellStyle name="Akcent 4" xfId="31403" builtinId="41" hidden="1"/>
    <cellStyle name="Akcent 4" xfId="31443" builtinId="41" hidden="1"/>
    <cellStyle name="Akcent 4" xfId="31482" builtinId="41" hidden="1"/>
    <cellStyle name="Akcent 4" xfId="31522" builtinId="41" hidden="1"/>
    <cellStyle name="Akcent 4" xfId="31561" builtinId="41" hidden="1"/>
    <cellStyle name="Akcent 4" xfId="31601" builtinId="41" hidden="1"/>
    <cellStyle name="Akcent 4" xfId="31640" builtinId="41" hidden="1"/>
    <cellStyle name="Akcent 4" xfId="31679" builtinId="41" hidden="1"/>
    <cellStyle name="Akcent 4" xfId="29313" builtinId="41" hidden="1"/>
    <cellStyle name="Akcent 4" xfId="31692" builtinId="41" hidden="1"/>
    <cellStyle name="Akcent 4" xfId="31733" builtinId="41" hidden="1"/>
    <cellStyle name="Akcent 4" xfId="31772" builtinId="41" hidden="1"/>
    <cellStyle name="Akcent 4" xfId="31811" builtinId="41" hidden="1"/>
    <cellStyle name="Akcent 4" xfId="31850" builtinId="41" hidden="1"/>
    <cellStyle name="Akcent 4" xfId="31890" builtinId="41" hidden="1"/>
    <cellStyle name="Akcent 4" xfId="31929" builtinId="41" hidden="1"/>
    <cellStyle name="Akcent 4" xfId="31970" builtinId="41" hidden="1"/>
    <cellStyle name="Akcent 4" xfId="32009" builtinId="41" hidden="1"/>
    <cellStyle name="Akcent 4" xfId="32048" builtinId="41" hidden="1"/>
    <cellStyle name="Akcent 4" xfId="32087" builtinId="41" hidden="1"/>
    <cellStyle name="Akcent 4" xfId="32127" builtinId="41" hidden="1"/>
    <cellStyle name="Akcent 4" xfId="32167" builtinId="41" hidden="1"/>
    <cellStyle name="Akcent 4" xfId="32206" builtinId="41" hidden="1"/>
    <cellStyle name="Akcent 4" xfId="32246" builtinId="41" hidden="1"/>
    <cellStyle name="Akcent 4" xfId="32285" builtinId="41" hidden="1"/>
    <cellStyle name="Akcent 4" xfId="32325" builtinId="41" hidden="1"/>
    <cellStyle name="Akcent 4" xfId="32364" builtinId="41" hidden="1"/>
    <cellStyle name="Akcent 4" xfId="32403" builtinId="41" hidden="1"/>
    <cellStyle name="Akcent 4" xfId="32442" builtinId="41" hidden="1"/>
    <cellStyle name="Akcent 4" xfId="32601" builtinId="41" hidden="1"/>
    <cellStyle name="Akcent 4" xfId="32642" builtinId="41" hidden="1"/>
    <cellStyle name="Akcent 4" xfId="32681" builtinId="41" hidden="1"/>
    <cellStyle name="Akcent 4" xfId="32720" builtinId="41" hidden="1"/>
    <cellStyle name="Akcent 4" xfId="32759" builtinId="41" hidden="1"/>
    <cellStyle name="Akcent 4" xfId="32799" builtinId="41" hidden="1"/>
    <cellStyle name="Akcent 4" xfId="32838" builtinId="41" hidden="1"/>
    <cellStyle name="Akcent 4" xfId="32879" builtinId="41" hidden="1"/>
    <cellStyle name="Akcent 4" xfId="32918" builtinId="41" hidden="1"/>
    <cellStyle name="Akcent 4" xfId="32957" builtinId="41" hidden="1"/>
    <cellStyle name="Akcent 4" xfId="32996" builtinId="41" hidden="1"/>
    <cellStyle name="Akcent 4" xfId="33036" builtinId="41" hidden="1"/>
    <cellStyle name="Akcent 4" xfId="33076" builtinId="41" hidden="1"/>
    <cellStyle name="Akcent 4" xfId="33115" builtinId="41" hidden="1"/>
    <cellStyle name="Akcent 4" xfId="33155" builtinId="41" hidden="1"/>
    <cellStyle name="Akcent 4" xfId="33195" builtinId="41" hidden="1"/>
    <cellStyle name="Akcent 4" xfId="33235" builtinId="41" hidden="1"/>
    <cellStyle name="Akcent 4" xfId="33274" builtinId="41" hidden="1"/>
    <cellStyle name="Akcent 4" xfId="33313" builtinId="41" hidden="1"/>
    <cellStyle name="Akcent 4" xfId="33331" builtinId="41" hidden="1"/>
    <cellStyle name="Akcent 4" xfId="33346" builtinId="41" hidden="1"/>
    <cellStyle name="Akcent 4" xfId="33387" builtinId="41" hidden="1"/>
    <cellStyle name="Akcent 4" xfId="33426" builtinId="41" hidden="1"/>
    <cellStyle name="Akcent 4" xfId="33465" builtinId="41" hidden="1"/>
    <cellStyle name="Akcent 4" xfId="33504" builtinId="41" hidden="1"/>
    <cellStyle name="Akcent 4" xfId="33544" builtinId="41" hidden="1"/>
    <cellStyle name="Akcent 4" xfId="33583" builtinId="41" hidden="1"/>
    <cellStyle name="Akcent 4" xfId="33624" builtinId="41" hidden="1"/>
    <cellStyle name="Akcent 4" xfId="33663" builtinId="41" hidden="1"/>
    <cellStyle name="Akcent 4" xfId="33702" builtinId="41" hidden="1"/>
    <cellStyle name="Akcent 4" xfId="33741" builtinId="41" hidden="1"/>
    <cellStyle name="Akcent 4" xfId="33781" builtinId="41" hidden="1"/>
    <cellStyle name="Akcent 4" xfId="33821" builtinId="41" hidden="1"/>
    <cellStyle name="Akcent 4" xfId="33860" builtinId="41" hidden="1"/>
    <cellStyle name="Akcent 4" xfId="33900" builtinId="41" hidden="1"/>
    <cellStyle name="Akcent 4" xfId="33939" builtinId="41" hidden="1"/>
    <cellStyle name="Akcent 4" xfId="33979" builtinId="41" hidden="1"/>
    <cellStyle name="Akcent 4" xfId="34018" builtinId="41" hidden="1"/>
    <cellStyle name="Akcent 4" xfId="34057" builtinId="41" hidden="1"/>
    <cellStyle name="Akcent 4" xfId="34070" builtinId="41" hidden="1"/>
    <cellStyle name="Akcent 4" xfId="33330" builtinId="41" hidden="1"/>
    <cellStyle name="Akcent 4" xfId="34103" builtinId="41" hidden="1"/>
    <cellStyle name="Akcent 4" xfId="34142" builtinId="41" hidden="1"/>
    <cellStyle name="Akcent 4" xfId="34181" builtinId="41" hidden="1"/>
    <cellStyle name="Akcent 4" xfId="34220" builtinId="41" hidden="1"/>
    <cellStyle name="Akcent 4" xfId="34260" builtinId="41" hidden="1"/>
    <cellStyle name="Akcent 4" xfId="34299" builtinId="41" hidden="1"/>
    <cellStyle name="Akcent 4" xfId="34340" builtinId="41" hidden="1"/>
    <cellStyle name="Akcent 4" xfId="34379" builtinId="41" hidden="1"/>
    <cellStyle name="Akcent 4" xfId="34418" builtinId="41" hidden="1"/>
    <cellStyle name="Akcent 4" xfId="34457" builtinId="41" hidden="1"/>
    <cellStyle name="Akcent 4" xfId="34497" builtinId="41" hidden="1"/>
    <cellStyle name="Akcent 4" xfId="34537" builtinId="41" hidden="1"/>
    <cellStyle name="Akcent 4" xfId="34576" builtinId="41" hidden="1"/>
    <cellStyle name="Akcent 4" xfId="34616" builtinId="41" hidden="1"/>
    <cellStyle name="Akcent 4" xfId="34655" builtinId="41" hidden="1"/>
    <cellStyle name="Akcent 4" xfId="34695" builtinId="41" hidden="1"/>
    <cellStyle name="Akcent 4" xfId="34734" builtinId="41" hidden="1"/>
    <cellStyle name="Akcent 4" xfId="34773" builtinId="41" hidden="1"/>
    <cellStyle name="Akcent 4" xfId="28987" builtinId="41" hidden="1"/>
    <cellStyle name="Akcent 4" xfId="34814" builtinId="41" hidden="1"/>
    <cellStyle name="Akcent 4" xfId="34855" builtinId="41" hidden="1"/>
    <cellStyle name="Akcent 4" xfId="34894" builtinId="41" hidden="1"/>
    <cellStyle name="Akcent 4" xfId="34933" builtinId="41" hidden="1"/>
    <cellStyle name="Akcent 4" xfId="34972" builtinId="41" hidden="1"/>
    <cellStyle name="Akcent 4" xfId="35012" builtinId="41" hidden="1"/>
    <cellStyle name="Akcent 4" xfId="35051" builtinId="41" hidden="1"/>
    <cellStyle name="Akcent 4" xfId="35092" builtinId="41" hidden="1"/>
    <cellStyle name="Akcent 4" xfId="35131" builtinId="41" hidden="1"/>
    <cellStyle name="Akcent 4" xfId="35170" builtinId="41" hidden="1"/>
    <cellStyle name="Akcent 4" xfId="35209" builtinId="41" hidden="1"/>
    <cellStyle name="Akcent 4" xfId="35249" builtinId="41" hidden="1"/>
    <cellStyle name="Akcent 4" xfId="35289" builtinId="41" hidden="1"/>
    <cellStyle name="Akcent 4" xfId="35328" builtinId="41" hidden="1"/>
    <cellStyle name="Akcent 4" xfId="35368" builtinId="41" hidden="1"/>
    <cellStyle name="Akcent 4" xfId="35407" builtinId="41" hidden="1"/>
    <cellStyle name="Akcent 4" xfId="35447" builtinId="41" hidden="1"/>
    <cellStyle name="Akcent 4" xfId="35486" builtinId="41" hidden="1"/>
    <cellStyle name="Akcent 4" xfId="35525" builtinId="41" hidden="1"/>
    <cellStyle name="Akcent 4" xfId="35564" builtinId="41" hidden="1"/>
    <cellStyle name="Akcent 4" xfId="35723" builtinId="41" hidden="1"/>
    <cellStyle name="Akcent 4" xfId="35764" builtinId="41" hidden="1"/>
    <cellStyle name="Akcent 4" xfId="35803" builtinId="41" hidden="1"/>
    <cellStyle name="Akcent 4" xfId="35842" builtinId="41" hidden="1"/>
    <cellStyle name="Akcent 4" xfId="35881" builtinId="41" hidden="1"/>
    <cellStyle name="Akcent 4" xfId="35921" builtinId="41" hidden="1"/>
    <cellStyle name="Akcent 4" xfId="35960" builtinId="41" hidden="1"/>
    <cellStyle name="Akcent 4" xfId="36001" builtinId="41" hidden="1"/>
    <cellStyle name="Akcent 4" xfId="36040" builtinId="41" hidden="1"/>
    <cellStyle name="Akcent 4" xfId="36079" builtinId="41" hidden="1"/>
    <cellStyle name="Akcent 4" xfId="36118" builtinId="41" hidden="1"/>
    <cellStyle name="Akcent 4" xfId="36158" builtinId="41" hidden="1"/>
    <cellStyle name="Akcent 4" xfId="36198" builtinId="41" hidden="1"/>
    <cellStyle name="Akcent 4" xfId="36237" builtinId="41" hidden="1"/>
    <cellStyle name="Akcent 4" xfId="36277" builtinId="41" hidden="1"/>
    <cellStyle name="Akcent 4" xfId="36317" builtinId="41" hidden="1"/>
    <cellStyle name="Akcent 4" xfId="36357" builtinId="41" hidden="1"/>
    <cellStyle name="Akcent 4" xfId="36396" builtinId="41" hidden="1"/>
    <cellStyle name="Akcent 4" xfId="36435" builtinId="41" hidden="1"/>
    <cellStyle name="Akcent 4" xfId="36453" builtinId="41" hidden="1"/>
    <cellStyle name="Akcent 4" xfId="36468" builtinId="41" hidden="1"/>
    <cellStyle name="Akcent 4" xfId="36509" builtinId="41" hidden="1"/>
    <cellStyle name="Akcent 4" xfId="36548" builtinId="41" hidden="1"/>
    <cellStyle name="Akcent 4" xfId="36587" builtinId="41" hidden="1"/>
    <cellStyle name="Akcent 4" xfId="36626" builtinId="41" hidden="1"/>
    <cellStyle name="Akcent 4" xfId="36666" builtinId="41" hidden="1"/>
    <cellStyle name="Akcent 4" xfId="36705" builtinId="41" hidden="1"/>
    <cellStyle name="Akcent 4" xfId="36746" builtinId="41" hidden="1"/>
    <cellStyle name="Akcent 4" xfId="36785" builtinId="41" hidden="1"/>
    <cellStyle name="Akcent 4" xfId="36824" builtinId="41" hidden="1"/>
    <cellStyle name="Akcent 4" xfId="36863" builtinId="41" hidden="1"/>
    <cellStyle name="Akcent 4" xfId="36903" builtinId="41" hidden="1"/>
    <cellStyle name="Akcent 4" xfId="36943" builtinId="41" hidden="1"/>
    <cellStyle name="Akcent 4" xfId="36982" builtinId="41" hidden="1"/>
    <cellStyle name="Akcent 4" xfId="37022" builtinId="41" hidden="1"/>
    <cellStyle name="Akcent 4" xfId="37061" builtinId="41" hidden="1"/>
    <cellStyle name="Akcent 4" xfId="37101" builtinId="41" hidden="1"/>
    <cellStyle name="Akcent 4" xfId="37140" builtinId="41" hidden="1"/>
    <cellStyle name="Akcent 4" xfId="37179" builtinId="41" hidden="1"/>
    <cellStyle name="Akcent 4" xfId="37192" builtinId="41" hidden="1"/>
    <cellStyle name="Akcent 4" xfId="36452" builtinId="41" hidden="1"/>
    <cellStyle name="Akcent 4" xfId="37225" builtinId="41" hidden="1"/>
    <cellStyle name="Akcent 4" xfId="37264" builtinId="41" hidden="1"/>
    <cellStyle name="Akcent 4" xfId="37303" builtinId="41" hidden="1"/>
    <cellStyle name="Akcent 4" xfId="37342" builtinId="41" hidden="1"/>
    <cellStyle name="Akcent 4" xfId="37382" builtinId="41" hidden="1"/>
    <cellStyle name="Akcent 4" xfId="37421" builtinId="41" hidden="1"/>
    <cellStyle name="Akcent 4" xfId="37462" builtinId="41" hidden="1"/>
    <cellStyle name="Akcent 4" xfId="37501" builtinId="41" hidden="1"/>
    <cellStyle name="Akcent 4" xfId="37540" builtinId="41" hidden="1"/>
    <cellStyle name="Akcent 4" xfId="37579" builtinId="41" hidden="1"/>
    <cellStyle name="Akcent 4" xfId="37619" builtinId="41" hidden="1"/>
    <cellStyle name="Akcent 4" xfId="37659" builtinId="41" hidden="1"/>
    <cellStyle name="Akcent 4" xfId="37698" builtinId="41" hidden="1"/>
    <cellStyle name="Akcent 4" xfId="37738" builtinId="41" hidden="1"/>
    <cellStyle name="Akcent 4" xfId="37777" builtinId="41" hidden="1"/>
    <cellStyle name="Akcent 4" xfId="37817" builtinId="41" hidden="1"/>
    <cellStyle name="Akcent 4" xfId="37856" builtinId="41" hidden="1"/>
    <cellStyle name="Akcent 4" xfId="37895" builtinId="41" hidden="1"/>
    <cellStyle name="Akcent 4" xfId="37934" builtinId="41" hidden="1"/>
    <cellStyle name="Akcent 4" xfId="37974" builtinId="41" hidden="1"/>
    <cellStyle name="Akcent 4" xfId="38015" builtinId="41" hidden="1"/>
    <cellStyle name="Akcent 4" xfId="38054" builtinId="41" hidden="1"/>
    <cellStyle name="Akcent 4" xfId="38093" builtinId="41" hidden="1"/>
    <cellStyle name="Akcent 4" xfId="38132" builtinId="41" hidden="1"/>
    <cellStyle name="Akcent 4" xfId="38172" builtinId="41" hidden="1"/>
    <cellStyle name="Akcent 4" xfId="38211" builtinId="41" hidden="1"/>
    <cellStyle name="Akcent 4" xfId="38252" builtinId="41" hidden="1"/>
    <cellStyle name="Akcent 4" xfId="38291" builtinId="41" hidden="1"/>
    <cellStyle name="Akcent 4" xfId="38330" builtinId="41" hidden="1"/>
    <cellStyle name="Akcent 4" xfId="38369" builtinId="41" hidden="1"/>
    <cellStyle name="Akcent 4" xfId="38409" builtinId="41" hidden="1"/>
    <cellStyle name="Akcent 4" xfId="38449" builtinId="41" hidden="1"/>
    <cellStyle name="Akcent 4" xfId="38488" builtinId="41" hidden="1"/>
    <cellStyle name="Akcent 4" xfId="38528" builtinId="41" hidden="1"/>
    <cellStyle name="Akcent 4" xfId="38567" builtinId="41" hidden="1"/>
    <cellStyle name="Akcent 4" xfId="38607" builtinId="41" hidden="1"/>
    <cellStyle name="Akcent 4" xfId="38646" builtinId="41" hidden="1"/>
    <cellStyle name="Akcent 4" xfId="38685" builtinId="41" hidden="1"/>
    <cellStyle name="Akcent 4" xfId="38724" builtinId="41" hidden="1"/>
    <cellStyle name="Akcent 4" xfId="38883" builtinId="41" hidden="1"/>
    <cellStyle name="Akcent 4" xfId="38924" builtinId="41" hidden="1"/>
    <cellStyle name="Akcent 4" xfId="38963" builtinId="41" hidden="1"/>
    <cellStyle name="Akcent 4" xfId="39002" builtinId="41" hidden="1"/>
    <cellStyle name="Akcent 4" xfId="39041" builtinId="41" hidden="1"/>
    <cellStyle name="Akcent 4" xfId="39081" builtinId="41" hidden="1"/>
    <cellStyle name="Akcent 4" xfId="39120" builtinId="41" hidden="1"/>
    <cellStyle name="Akcent 4" xfId="39161" builtinId="41" hidden="1"/>
    <cellStyle name="Akcent 4" xfId="39200" builtinId="41" hidden="1"/>
    <cellStyle name="Akcent 4" xfId="39239" builtinId="41" hidden="1"/>
    <cellStyle name="Akcent 4" xfId="39278" builtinId="41" hidden="1"/>
    <cellStyle name="Akcent 4" xfId="39318" builtinId="41" hidden="1"/>
    <cellStyle name="Akcent 4" xfId="39358" builtinId="41" hidden="1"/>
    <cellStyle name="Akcent 4" xfId="39397" builtinId="41" hidden="1"/>
    <cellStyle name="Akcent 4" xfId="39437" builtinId="41" hidden="1"/>
    <cellStyle name="Akcent 4" xfId="39477" builtinId="41" hidden="1"/>
    <cellStyle name="Akcent 4" xfId="39517" builtinId="41" hidden="1"/>
    <cellStyle name="Akcent 4" xfId="39556" builtinId="41" hidden="1"/>
    <cellStyle name="Akcent 4" xfId="39595" builtinId="41" hidden="1"/>
    <cellStyle name="Akcent 4" xfId="39613" builtinId="41" hidden="1"/>
    <cellStyle name="Akcent 4" xfId="39628" builtinId="41" hidden="1"/>
    <cellStyle name="Akcent 4" xfId="39669" builtinId="41" hidden="1"/>
    <cellStyle name="Akcent 4" xfId="39708" builtinId="41" hidden="1"/>
    <cellStyle name="Akcent 4" xfId="39747" builtinId="41" hidden="1"/>
    <cellStyle name="Akcent 4" xfId="39786" builtinId="41" hidden="1"/>
    <cellStyle name="Akcent 4" xfId="39826" builtinId="41" hidden="1"/>
    <cellStyle name="Akcent 4" xfId="39865" builtinId="41" hidden="1"/>
    <cellStyle name="Akcent 4" xfId="39906" builtinId="41" hidden="1"/>
    <cellStyle name="Akcent 4" xfId="39945" builtinId="41" hidden="1"/>
    <cellStyle name="Akcent 4" xfId="39984" builtinId="41" hidden="1"/>
    <cellStyle name="Akcent 4" xfId="40023" builtinId="41" hidden="1"/>
    <cellStyle name="Akcent 4" xfId="40063" builtinId="41" hidden="1"/>
    <cellStyle name="Akcent 4" xfId="40103" builtinId="41" hidden="1"/>
    <cellStyle name="Akcent 4" xfId="40142" builtinId="41" hidden="1"/>
    <cellStyle name="Akcent 4" xfId="40182" builtinId="41" hidden="1"/>
    <cellStyle name="Akcent 4" xfId="40221" builtinId="41" hidden="1"/>
    <cellStyle name="Akcent 4" xfId="40261" builtinId="41" hidden="1"/>
    <cellStyle name="Akcent 4" xfId="40300" builtinId="41" hidden="1"/>
    <cellStyle name="Akcent 4" xfId="40339" builtinId="41" hidden="1"/>
    <cellStyle name="Akcent 4" xfId="40352" builtinId="41" hidden="1"/>
    <cellStyle name="Akcent 4" xfId="39612" builtinId="41" hidden="1"/>
    <cellStyle name="Akcent 4" xfId="40385" builtinId="41" hidden="1"/>
    <cellStyle name="Akcent 4" xfId="40424" builtinId="41" hidden="1"/>
    <cellStyle name="Akcent 4" xfId="40463" builtinId="41" hidden="1"/>
    <cellStyle name="Akcent 4" xfId="40502" builtinId="41" hidden="1"/>
    <cellStyle name="Akcent 4" xfId="40542" builtinId="41" hidden="1"/>
    <cellStyle name="Akcent 4" xfId="40581" builtinId="41" hidden="1"/>
    <cellStyle name="Akcent 4" xfId="40622" builtinId="41" hidden="1"/>
    <cellStyle name="Akcent 4" xfId="40661" builtinId="41" hidden="1"/>
    <cellStyle name="Akcent 4" xfId="40700" builtinId="41" hidden="1"/>
    <cellStyle name="Akcent 4" xfId="40739" builtinId="41" hidden="1"/>
    <cellStyle name="Akcent 4" xfId="40779" builtinId="41" hidden="1"/>
    <cellStyle name="Akcent 4" xfId="40819" builtinId="41" hidden="1"/>
    <cellStyle name="Akcent 4" xfId="40858" builtinId="41" hidden="1"/>
    <cellStyle name="Akcent 4" xfId="40898" builtinId="41" hidden="1"/>
    <cellStyle name="Akcent 4" xfId="40937" builtinId="41" hidden="1"/>
    <cellStyle name="Akcent 4" xfId="40977" builtinId="41" hidden="1"/>
    <cellStyle name="Akcent 4" xfId="41016" builtinId="41" hidden="1"/>
    <cellStyle name="Akcent 4" xfId="41055" builtinId="41" hidden="1"/>
    <cellStyle name="Akcent 4" xfId="41115" builtinId="41" hidden="1"/>
    <cellStyle name="Akcent 4" xfId="41173" builtinId="41" hidden="1"/>
    <cellStyle name="Akcent 4" xfId="41214" builtinId="41" hidden="1"/>
    <cellStyle name="Akcent 4" xfId="41253" builtinId="41" hidden="1"/>
    <cellStyle name="Akcent 4" xfId="41292" builtinId="41" hidden="1"/>
    <cellStyle name="Akcent 4" xfId="41331" builtinId="41" hidden="1"/>
    <cellStyle name="Akcent 4" xfId="41371" builtinId="41" hidden="1"/>
    <cellStyle name="Akcent 4" xfId="41410" builtinId="41" hidden="1"/>
    <cellStyle name="Akcent 4" xfId="41451" builtinId="41" hidden="1"/>
    <cellStyle name="Akcent 4" xfId="41490" builtinId="41" hidden="1"/>
    <cellStyle name="Akcent 4" xfId="41529" builtinId="41" hidden="1"/>
    <cellStyle name="Akcent 4" xfId="41568" builtinId="41" hidden="1"/>
    <cellStyle name="Akcent 4" xfId="41608" builtinId="41" hidden="1"/>
    <cellStyle name="Akcent 4" xfId="41648" builtinId="41" hidden="1"/>
    <cellStyle name="Akcent 4" xfId="41687" builtinId="41" hidden="1"/>
    <cellStyle name="Akcent 4" xfId="41727" builtinId="41" hidden="1"/>
    <cellStyle name="Akcent 4" xfId="41766" builtinId="41" hidden="1"/>
    <cellStyle name="Akcent 4" xfId="41806" builtinId="41" hidden="1"/>
    <cellStyle name="Akcent 4" xfId="41845" builtinId="41" hidden="1"/>
    <cellStyle name="Akcent 4" xfId="41884" builtinId="41" hidden="1"/>
    <cellStyle name="Akcent 4" xfId="41073" builtinId="41" hidden="1"/>
    <cellStyle name="Akcent 4" xfId="41924" builtinId="41" hidden="1"/>
    <cellStyle name="Akcent 4" xfId="41965" builtinId="41" hidden="1"/>
    <cellStyle name="Akcent 4" xfId="42004" builtinId="41" hidden="1"/>
    <cellStyle name="Akcent 4" xfId="42043" builtinId="41" hidden="1"/>
    <cellStyle name="Akcent 4" xfId="42082" builtinId="41" hidden="1"/>
    <cellStyle name="Akcent 4" xfId="42122" builtinId="41" hidden="1"/>
    <cellStyle name="Akcent 4" xfId="42161" builtinId="41" hidden="1"/>
    <cellStyle name="Akcent 4" xfId="42202" builtinId="41" hidden="1"/>
    <cellStyle name="Akcent 4" xfId="42241" builtinId="41" hidden="1"/>
    <cellStyle name="Akcent 4" xfId="42280" builtinId="41" hidden="1"/>
    <cellStyle name="Akcent 4" xfId="42319" builtinId="41" hidden="1"/>
    <cellStyle name="Akcent 4" xfId="42359" builtinId="41" hidden="1"/>
    <cellStyle name="Akcent 4" xfId="42399" builtinId="41" hidden="1"/>
    <cellStyle name="Akcent 4" xfId="42438" builtinId="41" hidden="1"/>
    <cellStyle name="Akcent 4" xfId="42478" builtinId="41" hidden="1"/>
    <cellStyle name="Akcent 4" xfId="42517" builtinId="41" hidden="1"/>
    <cellStyle name="Akcent 4" xfId="42557" builtinId="41" hidden="1"/>
    <cellStyle name="Akcent 4" xfId="42596" builtinId="41" hidden="1"/>
    <cellStyle name="Akcent 4" xfId="42635" builtinId="41" hidden="1"/>
    <cellStyle name="Akcent 4" xfId="42699" builtinId="41" hidden="1"/>
    <cellStyle name="Akcent 4" xfId="42753" builtinId="41" hidden="1"/>
    <cellStyle name="Akcent 4" xfId="42794" builtinId="41" hidden="1"/>
    <cellStyle name="Akcent 4" xfId="42833" builtinId="41" hidden="1"/>
    <cellStyle name="Akcent 4" xfId="42872" builtinId="41" hidden="1"/>
    <cellStyle name="Akcent 4" xfId="42911" builtinId="41" hidden="1"/>
    <cellStyle name="Akcent 4" xfId="42951" builtinId="41" hidden="1"/>
    <cellStyle name="Akcent 4" xfId="42990" builtinId="41" hidden="1"/>
    <cellStyle name="Akcent 4" xfId="43031" builtinId="41" hidden="1"/>
    <cellStyle name="Akcent 4" xfId="43070" builtinId="41" hidden="1"/>
    <cellStyle name="Akcent 4" xfId="43109" builtinId="41" hidden="1"/>
    <cellStyle name="Akcent 4" xfId="43148" builtinId="41" hidden="1"/>
    <cellStyle name="Akcent 4" xfId="43188" builtinId="41" hidden="1"/>
    <cellStyle name="Akcent 4" xfId="43228" builtinId="41" hidden="1"/>
    <cellStyle name="Akcent 4" xfId="43267" builtinId="41" hidden="1"/>
    <cellStyle name="Akcent 4" xfId="43307" builtinId="41" hidden="1"/>
    <cellStyle name="Akcent 4" xfId="43346" builtinId="41" hidden="1"/>
    <cellStyle name="Akcent 4" xfId="43386" builtinId="41" hidden="1"/>
    <cellStyle name="Akcent 4" xfId="43425" builtinId="41" hidden="1"/>
    <cellStyle name="Akcent 4" xfId="43464" builtinId="41" hidden="1"/>
    <cellStyle name="Akcent 4" xfId="42652" builtinId="41" hidden="1"/>
    <cellStyle name="Akcent 4" xfId="43504" builtinId="41" hidden="1"/>
    <cellStyle name="Akcent 4" xfId="43545" builtinId="41" hidden="1"/>
    <cellStyle name="Akcent 4" xfId="43584" builtinId="41" hidden="1"/>
    <cellStyle name="Akcent 4" xfId="43623" builtinId="41" hidden="1"/>
    <cellStyle name="Akcent 4" xfId="43662" builtinId="41" hidden="1"/>
    <cellStyle name="Akcent 4" xfId="43702" builtinId="41" hidden="1"/>
    <cellStyle name="Akcent 4" xfId="43741" builtinId="41" hidden="1"/>
    <cellStyle name="Akcent 4" xfId="43782" builtinId="41" hidden="1"/>
    <cellStyle name="Akcent 4" xfId="43821" builtinId="41" hidden="1"/>
    <cellStyle name="Akcent 4" xfId="43860" builtinId="41" hidden="1"/>
    <cellStyle name="Akcent 4" xfId="43899" builtinId="41" hidden="1"/>
    <cellStyle name="Akcent 4" xfId="43939" builtinId="41" hidden="1"/>
    <cellStyle name="Akcent 4" xfId="43979" builtinId="41" hidden="1"/>
    <cellStyle name="Akcent 4" xfId="44018" builtinId="41" hidden="1"/>
    <cellStyle name="Akcent 4" xfId="44058" builtinId="41" hidden="1"/>
    <cellStyle name="Akcent 4" xfId="44097" builtinId="41" hidden="1"/>
    <cellStyle name="Akcent 4" xfId="44137" builtinId="41" hidden="1"/>
    <cellStyle name="Akcent 4" xfId="44176" builtinId="41" hidden="1"/>
    <cellStyle name="Akcent 4" xfId="44215" builtinId="41" hidden="1"/>
    <cellStyle name="Akcent 4" xfId="44279" builtinId="41" hidden="1"/>
    <cellStyle name="Akcent 4" xfId="44333" builtinId="41" hidden="1"/>
    <cellStyle name="Akcent 4" xfId="44374" builtinId="41" hidden="1"/>
    <cellStyle name="Akcent 4" xfId="44413" builtinId="41" hidden="1"/>
    <cellStyle name="Akcent 4" xfId="44452" builtinId="41" hidden="1"/>
    <cellStyle name="Akcent 4" xfId="44491" builtinId="41" hidden="1"/>
    <cellStyle name="Akcent 4" xfId="44531" builtinId="41" hidden="1"/>
    <cellStyle name="Akcent 4" xfId="44570" builtinId="41" hidden="1"/>
    <cellStyle name="Akcent 4" xfId="44611" builtinId="41" hidden="1"/>
    <cellStyle name="Akcent 4" xfId="44650" builtinId="41" hidden="1"/>
    <cellStyle name="Akcent 4" xfId="44689" builtinId="41" hidden="1"/>
    <cellStyle name="Akcent 4" xfId="44728" builtinId="41" hidden="1"/>
    <cellStyle name="Akcent 4" xfId="44768" builtinId="41" hidden="1"/>
    <cellStyle name="Akcent 4" xfId="44808" builtinId="41" hidden="1"/>
    <cellStyle name="Akcent 4" xfId="44847" builtinId="41" hidden="1"/>
    <cellStyle name="Akcent 4" xfId="44887" builtinId="41" hidden="1"/>
    <cellStyle name="Akcent 4" xfId="44926" builtinId="41" hidden="1"/>
    <cellStyle name="Akcent 4" xfId="44966" builtinId="41" hidden="1"/>
    <cellStyle name="Akcent 4" xfId="45005" builtinId="41" hidden="1"/>
    <cellStyle name="Akcent 4" xfId="45044" builtinId="41" hidden="1"/>
    <cellStyle name="Akcent 4" xfId="44232" builtinId="41" hidden="1"/>
    <cellStyle name="Akcent 4" xfId="45084" builtinId="41" hidden="1"/>
    <cellStyle name="Akcent 4" xfId="45125" builtinId="41" hidden="1"/>
    <cellStyle name="Akcent 4" xfId="45164" builtinId="41" hidden="1"/>
    <cellStyle name="Akcent 4" xfId="45203" builtinId="41" hidden="1"/>
    <cellStyle name="Akcent 4" xfId="45242" builtinId="41" hidden="1"/>
    <cellStyle name="Akcent 4" xfId="45282" builtinId="41" hidden="1"/>
    <cellStyle name="Akcent 4" xfId="45321" builtinId="41" hidden="1"/>
    <cellStyle name="Akcent 4" xfId="45362" builtinId="41" hidden="1"/>
    <cellStyle name="Akcent 4" xfId="45401" builtinId="41" hidden="1"/>
    <cellStyle name="Akcent 4" xfId="45440" builtinId="41" hidden="1"/>
    <cellStyle name="Akcent 4" xfId="45479" builtinId="41" hidden="1"/>
    <cellStyle name="Akcent 4" xfId="45519" builtinId="41" hidden="1"/>
    <cellStyle name="Akcent 4" xfId="45559" builtinId="41" hidden="1"/>
    <cellStyle name="Akcent 4" xfId="45598" builtinId="41" hidden="1"/>
    <cellStyle name="Akcent 4" xfId="45638" builtinId="41" hidden="1"/>
    <cellStyle name="Akcent 4" xfId="45677" builtinId="41" hidden="1"/>
    <cellStyle name="Akcent 4" xfId="45717" builtinId="41" hidden="1"/>
    <cellStyle name="Akcent 4" xfId="45756" builtinId="41" hidden="1"/>
    <cellStyle name="Akcent 4" xfId="45795" builtinId="41" hidden="1"/>
    <cellStyle name="Akcent 4" xfId="45826" builtinId="41" hidden="1"/>
    <cellStyle name="Akcent 4" xfId="45834" builtinId="41" hidden="1"/>
    <cellStyle name="Akcent 4" xfId="45839" builtinId="41" hidden="1"/>
    <cellStyle name="Akcent 4" xfId="45843" builtinId="41" hidden="1"/>
    <cellStyle name="Akcent 4" xfId="45847" builtinId="41" hidden="1"/>
    <cellStyle name="Akcent 4" xfId="45854" builtinId="41" hidden="1"/>
    <cellStyle name="Akcent 4" xfId="45859" builtinId="41" hidden="1"/>
    <cellStyle name="Akcent 4" xfId="45864" builtinId="41" hidden="1"/>
    <cellStyle name="Akcent 4" xfId="45871" builtinId="41" hidden="1"/>
    <cellStyle name="Akcent 4" xfId="45875" builtinId="41" hidden="1"/>
    <cellStyle name="Akcent 4" xfId="45879" builtinId="41" hidden="1"/>
    <cellStyle name="Akcent 4" xfId="45885" builtinId="41" hidden="1"/>
    <cellStyle name="Akcent 4" xfId="45891" builtinId="41" hidden="1"/>
    <cellStyle name="Akcent 4" xfId="45897" builtinId="41" hidden="1"/>
    <cellStyle name="Akcent 4" xfId="45903" builtinId="41" hidden="1"/>
    <cellStyle name="Akcent 4" xfId="45909" builtinId="41" hidden="1"/>
    <cellStyle name="Akcent 4" xfId="45915" builtinId="41" hidden="1"/>
    <cellStyle name="Akcent 4" xfId="45921" builtinId="41" hidden="1"/>
    <cellStyle name="Akcent 4" xfId="45927" builtinId="41" hidden="1"/>
    <cellStyle name="Akcent 4" xfId="45933" builtinId="41" hidden="1"/>
    <cellStyle name="Akcent 4" xfId="45941" builtinId="41" hidden="1"/>
    <cellStyle name="Akcent 4" xfId="45947" builtinId="41" hidden="1"/>
    <cellStyle name="Akcent 5" xfId="32" builtinId="45" hidden="1"/>
    <cellStyle name="Akcent 5" xfId="74" builtinId="45" hidden="1"/>
    <cellStyle name="Akcent 5" xfId="99" builtinId="45" hidden="1"/>
    <cellStyle name="Akcent 5" xfId="138" builtinId="45" hidden="1"/>
    <cellStyle name="Akcent 5" xfId="177" builtinId="45" hidden="1"/>
    <cellStyle name="Akcent 5" xfId="216" builtinId="45" hidden="1"/>
    <cellStyle name="Akcent 5" xfId="256" builtinId="45" hidden="1"/>
    <cellStyle name="Akcent 5" xfId="295" builtinId="45" hidden="1"/>
    <cellStyle name="Akcent 5" xfId="336" builtinId="45" hidden="1"/>
    <cellStyle name="Akcent 5" xfId="375" builtinId="45" hidden="1"/>
    <cellStyle name="Akcent 5" xfId="414" builtinId="45" hidden="1"/>
    <cellStyle name="Akcent 5" xfId="453" builtinId="45" hidden="1"/>
    <cellStyle name="Akcent 5" xfId="493" builtinId="45" hidden="1"/>
    <cellStyle name="Akcent 5" xfId="533" builtinId="45" hidden="1"/>
    <cellStyle name="Akcent 5" xfId="572" builtinId="45" hidden="1"/>
    <cellStyle name="Akcent 5" xfId="612" builtinId="45" hidden="1"/>
    <cellStyle name="Akcent 5" xfId="651" builtinId="45" hidden="1"/>
    <cellStyle name="Akcent 5" xfId="691" builtinId="45" hidden="1"/>
    <cellStyle name="Akcent 5" xfId="730" builtinId="45" hidden="1"/>
    <cellStyle name="Akcent 5" xfId="769" builtinId="45" hidden="1"/>
    <cellStyle name="Akcent 5" xfId="808" builtinId="45" hidden="1"/>
    <cellStyle name="Akcent 5" xfId="967" builtinId="45" hidden="1"/>
    <cellStyle name="Akcent 5" xfId="1008" builtinId="45" hidden="1"/>
    <cellStyle name="Akcent 5" xfId="1047" builtinId="45" hidden="1"/>
    <cellStyle name="Akcent 5" xfId="1086" builtinId="45" hidden="1"/>
    <cellStyle name="Akcent 5" xfId="1125" builtinId="45" hidden="1"/>
    <cellStyle name="Akcent 5" xfId="1165" builtinId="45" hidden="1"/>
    <cellStyle name="Akcent 5" xfId="1204" builtinId="45" hidden="1"/>
    <cellStyle name="Akcent 5" xfId="1245" builtinId="45" hidden="1"/>
    <cellStyle name="Akcent 5" xfId="1284" builtinId="45" hidden="1"/>
    <cellStyle name="Akcent 5" xfId="1323" builtinId="45" hidden="1"/>
    <cellStyle name="Akcent 5" xfId="1362" builtinId="45" hidden="1"/>
    <cellStyle name="Akcent 5" xfId="1402" builtinId="45" hidden="1"/>
    <cellStyle name="Akcent 5" xfId="1442" builtinId="45" hidden="1"/>
    <cellStyle name="Akcent 5" xfId="1481" builtinId="45" hidden="1"/>
    <cellStyle name="Akcent 5" xfId="1521" builtinId="45" hidden="1"/>
    <cellStyle name="Akcent 5" xfId="1561" builtinId="45" hidden="1"/>
    <cellStyle name="Akcent 5" xfId="1601" builtinId="45" hidden="1"/>
    <cellStyle name="Akcent 5" xfId="1640" builtinId="45" hidden="1"/>
    <cellStyle name="Akcent 5" xfId="1679" builtinId="45" hidden="1"/>
    <cellStyle name="Akcent 5" xfId="908" builtinId="45" hidden="1"/>
    <cellStyle name="Akcent 5" xfId="1712" builtinId="45" hidden="1"/>
    <cellStyle name="Akcent 5" xfId="1753" builtinId="45" hidden="1"/>
    <cellStyle name="Akcent 5" xfId="1792" builtinId="45" hidden="1"/>
    <cellStyle name="Akcent 5" xfId="1831" builtinId="45" hidden="1"/>
    <cellStyle name="Akcent 5" xfId="1870" builtinId="45" hidden="1"/>
    <cellStyle name="Akcent 5" xfId="1910" builtinId="45" hidden="1"/>
    <cellStyle name="Akcent 5" xfId="1949" builtinId="45" hidden="1"/>
    <cellStyle name="Akcent 5" xfId="1990" builtinId="45" hidden="1"/>
    <cellStyle name="Akcent 5" xfId="2029" builtinId="45" hidden="1"/>
    <cellStyle name="Akcent 5" xfId="2068" builtinId="45" hidden="1"/>
    <cellStyle name="Akcent 5" xfId="2107" builtinId="45" hidden="1"/>
    <cellStyle name="Akcent 5" xfId="2147" builtinId="45" hidden="1"/>
    <cellStyle name="Akcent 5" xfId="2187" builtinId="45" hidden="1"/>
    <cellStyle name="Akcent 5" xfId="2226" builtinId="45" hidden="1"/>
    <cellStyle name="Akcent 5" xfId="2266" builtinId="45" hidden="1"/>
    <cellStyle name="Akcent 5" xfId="2305" builtinId="45" hidden="1"/>
    <cellStyle name="Akcent 5" xfId="2345" builtinId="45" hidden="1"/>
    <cellStyle name="Akcent 5" xfId="2384" builtinId="45" hidden="1"/>
    <cellStyle name="Akcent 5" xfId="2423" builtinId="45" hidden="1"/>
    <cellStyle name="Akcent 5" xfId="859" builtinId="45" hidden="1"/>
    <cellStyle name="Akcent 5" xfId="1687" builtinId="45" hidden="1"/>
    <cellStyle name="Akcent 5" xfId="2469" builtinId="45" hidden="1"/>
    <cellStyle name="Akcent 5" xfId="2508" builtinId="45" hidden="1"/>
    <cellStyle name="Akcent 5" xfId="2547" builtinId="45" hidden="1"/>
    <cellStyle name="Akcent 5" xfId="2586" builtinId="45" hidden="1"/>
    <cellStyle name="Akcent 5" xfId="2626" builtinId="45" hidden="1"/>
    <cellStyle name="Akcent 5" xfId="2665" builtinId="45" hidden="1"/>
    <cellStyle name="Akcent 5" xfId="2706" builtinId="45" hidden="1"/>
    <cellStyle name="Akcent 5" xfId="2745" builtinId="45" hidden="1"/>
    <cellStyle name="Akcent 5" xfId="2784" builtinId="45" hidden="1"/>
    <cellStyle name="Akcent 5" xfId="2823" builtinId="45" hidden="1"/>
    <cellStyle name="Akcent 5" xfId="2863" builtinId="45" hidden="1"/>
    <cellStyle name="Akcent 5" xfId="2903" builtinId="45" hidden="1"/>
    <cellStyle name="Akcent 5" xfId="2942" builtinId="45" hidden="1"/>
    <cellStyle name="Akcent 5" xfId="2982" builtinId="45" hidden="1"/>
    <cellStyle name="Akcent 5" xfId="3021" builtinId="45" hidden="1"/>
    <cellStyle name="Akcent 5" xfId="3061" builtinId="45" hidden="1"/>
    <cellStyle name="Akcent 5" xfId="3100" builtinId="45" hidden="1"/>
    <cellStyle name="Akcent 5" xfId="3139" builtinId="45" hidden="1"/>
    <cellStyle name="Akcent 5" xfId="3178" builtinId="45" hidden="1"/>
    <cellStyle name="Akcent 5" xfId="3371" builtinId="45" hidden="1"/>
    <cellStyle name="Akcent 5" xfId="3416" builtinId="45" hidden="1"/>
    <cellStyle name="Akcent 5" xfId="3455" builtinId="45" hidden="1"/>
    <cellStyle name="Akcent 5" xfId="3494" builtinId="45" hidden="1"/>
    <cellStyle name="Akcent 5" xfId="3533" builtinId="45" hidden="1"/>
    <cellStyle name="Akcent 5" xfId="3573" builtinId="45" hidden="1"/>
    <cellStyle name="Akcent 5" xfId="3612" builtinId="45" hidden="1"/>
    <cellStyle name="Akcent 5" xfId="3653" builtinId="45" hidden="1"/>
    <cellStyle name="Akcent 5" xfId="3692" builtinId="45" hidden="1"/>
    <cellStyle name="Akcent 5" xfId="3731" builtinId="45" hidden="1"/>
    <cellStyle name="Akcent 5" xfId="3770" builtinId="45" hidden="1"/>
    <cellStyle name="Akcent 5" xfId="3814" builtinId="45" hidden="1"/>
    <cellStyle name="Akcent 5" xfId="3854" builtinId="45" hidden="1"/>
    <cellStyle name="Akcent 5" xfId="3893" builtinId="45" hidden="1"/>
    <cellStyle name="Akcent 5" xfId="3933" builtinId="45" hidden="1"/>
    <cellStyle name="Akcent 5" xfId="3973" builtinId="45" hidden="1"/>
    <cellStyle name="Akcent 5" xfId="4013" builtinId="45" hidden="1"/>
    <cellStyle name="Akcent 5" xfId="4052" builtinId="45" hidden="1"/>
    <cellStyle name="Akcent 5" xfId="4091" builtinId="45" hidden="1"/>
    <cellStyle name="Akcent 5" xfId="4148" builtinId="45" hidden="1"/>
    <cellStyle name="Akcent 5" xfId="4307" builtinId="45" hidden="1"/>
    <cellStyle name="Akcent 5" xfId="4352" builtinId="45" hidden="1"/>
    <cellStyle name="Akcent 5" xfId="4391" builtinId="45" hidden="1"/>
    <cellStyle name="Akcent 5" xfId="4430" builtinId="45" hidden="1"/>
    <cellStyle name="Akcent 5" xfId="4469" builtinId="45" hidden="1"/>
    <cellStyle name="Akcent 5" xfId="4509" builtinId="45" hidden="1"/>
    <cellStyle name="Akcent 5" xfId="4548" builtinId="45" hidden="1"/>
    <cellStyle name="Akcent 5" xfId="4589" builtinId="45" hidden="1"/>
    <cellStyle name="Akcent 5" xfId="4628" builtinId="45" hidden="1"/>
    <cellStyle name="Akcent 5" xfId="4667" builtinId="45" hidden="1"/>
    <cellStyle name="Akcent 5" xfId="4706" builtinId="45" hidden="1"/>
    <cellStyle name="Akcent 5" xfId="4750" builtinId="45" hidden="1"/>
    <cellStyle name="Akcent 5" xfId="4790" builtinId="45" hidden="1"/>
    <cellStyle name="Akcent 5" xfId="4829" builtinId="45" hidden="1"/>
    <cellStyle name="Akcent 5" xfId="4869" builtinId="45" hidden="1"/>
    <cellStyle name="Akcent 5" xfId="4909" builtinId="45" hidden="1"/>
    <cellStyle name="Akcent 5" xfId="4949" builtinId="45" hidden="1"/>
    <cellStyle name="Akcent 5" xfId="4988" builtinId="45" hidden="1"/>
    <cellStyle name="Akcent 5" xfId="5027" builtinId="45" hidden="1"/>
    <cellStyle name="Akcent 5" xfId="4248" builtinId="45" hidden="1"/>
    <cellStyle name="Akcent 5" xfId="5060" builtinId="45" hidden="1"/>
    <cellStyle name="Akcent 5" xfId="5101" builtinId="45" hidden="1"/>
    <cellStyle name="Akcent 5" xfId="5140" builtinId="45" hidden="1"/>
    <cellStyle name="Akcent 5" xfId="5179" builtinId="45" hidden="1"/>
    <cellStyle name="Akcent 5" xfId="5218" builtinId="45" hidden="1"/>
    <cellStyle name="Akcent 5" xfId="5258" builtinId="45" hidden="1"/>
    <cellStyle name="Akcent 5" xfId="5297" builtinId="45" hidden="1"/>
    <cellStyle name="Akcent 5" xfId="5338" builtinId="45" hidden="1"/>
    <cellStyle name="Akcent 5" xfId="5377" builtinId="45" hidden="1"/>
    <cellStyle name="Akcent 5" xfId="5416" builtinId="45" hidden="1"/>
    <cellStyle name="Akcent 5" xfId="5455" builtinId="45" hidden="1"/>
    <cellStyle name="Akcent 5" xfId="5495" builtinId="45" hidden="1"/>
    <cellStyle name="Akcent 5" xfId="5535" builtinId="45" hidden="1"/>
    <cellStyle name="Akcent 5" xfId="5574" builtinId="45" hidden="1"/>
    <cellStyle name="Akcent 5" xfId="5614" builtinId="45" hidden="1"/>
    <cellStyle name="Akcent 5" xfId="5653" builtinId="45" hidden="1"/>
    <cellStyle name="Akcent 5" xfId="5693" builtinId="45" hidden="1"/>
    <cellStyle name="Akcent 5" xfId="5732" builtinId="45" hidden="1"/>
    <cellStyle name="Akcent 5" xfId="5771" builtinId="45" hidden="1"/>
    <cellStyle name="Akcent 5" xfId="4199" builtinId="45" hidden="1"/>
    <cellStyle name="Akcent 5" xfId="5035" builtinId="45" hidden="1"/>
    <cellStyle name="Akcent 5" xfId="5817" builtinId="45" hidden="1"/>
    <cellStyle name="Akcent 5" xfId="5856" builtinId="45" hidden="1"/>
    <cellStyle name="Akcent 5" xfId="5895" builtinId="45" hidden="1"/>
    <cellStyle name="Akcent 5" xfId="5934" builtinId="45" hidden="1"/>
    <cellStyle name="Akcent 5" xfId="5974" builtinId="45" hidden="1"/>
    <cellStyle name="Akcent 5" xfId="6013" builtinId="45" hidden="1"/>
    <cellStyle name="Akcent 5" xfId="6054" builtinId="45" hidden="1"/>
    <cellStyle name="Akcent 5" xfId="6093" builtinId="45" hidden="1"/>
    <cellStyle name="Akcent 5" xfId="6132" builtinId="45" hidden="1"/>
    <cellStyle name="Akcent 5" xfId="6171" builtinId="45" hidden="1"/>
    <cellStyle name="Akcent 5" xfId="6211" builtinId="45" hidden="1"/>
    <cellStyle name="Akcent 5" xfId="6251" builtinId="45" hidden="1"/>
    <cellStyle name="Akcent 5" xfId="6290" builtinId="45" hidden="1"/>
    <cellStyle name="Akcent 5" xfId="6330" builtinId="45" hidden="1"/>
    <cellStyle name="Akcent 5" xfId="6369" builtinId="45" hidden="1"/>
    <cellStyle name="Akcent 5" xfId="6409" builtinId="45" hidden="1"/>
    <cellStyle name="Akcent 5" xfId="6448" builtinId="45" hidden="1"/>
    <cellStyle name="Akcent 5" xfId="6487" builtinId="45" hidden="1"/>
    <cellStyle name="Akcent 5" xfId="3312" builtinId="45" hidden="1"/>
    <cellStyle name="Akcent 5" xfId="6500" builtinId="45" hidden="1"/>
    <cellStyle name="Akcent 5" xfId="6543" builtinId="45" hidden="1"/>
    <cellStyle name="Akcent 5" xfId="6582" builtinId="45" hidden="1"/>
    <cellStyle name="Akcent 5" xfId="6621" builtinId="45" hidden="1"/>
    <cellStyle name="Akcent 5" xfId="6660" builtinId="45" hidden="1"/>
    <cellStyle name="Akcent 5" xfId="6700" builtinId="45" hidden="1"/>
    <cellStyle name="Akcent 5" xfId="6739" builtinId="45" hidden="1"/>
    <cellStyle name="Akcent 5" xfId="6780" builtinId="45" hidden="1"/>
    <cellStyle name="Akcent 5" xfId="6819" builtinId="45" hidden="1"/>
    <cellStyle name="Akcent 5" xfId="6858" builtinId="45" hidden="1"/>
    <cellStyle name="Akcent 5" xfId="6897" builtinId="45" hidden="1"/>
    <cellStyle name="Akcent 5" xfId="6939" builtinId="45" hidden="1"/>
    <cellStyle name="Akcent 5" xfId="6979" builtinId="45" hidden="1"/>
    <cellStyle name="Akcent 5" xfId="7018" builtinId="45" hidden="1"/>
    <cellStyle name="Akcent 5" xfId="7058" builtinId="45" hidden="1"/>
    <cellStyle name="Akcent 5" xfId="7098" builtinId="45" hidden="1"/>
    <cellStyle name="Akcent 5" xfId="7138" builtinId="45" hidden="1"/>
    <cellStyle name="Akcent 5" xfId="7177" builtinId="45" hidden="1"/>
    <cellStyle name="Akcent 5" xfId="7216" builtinId="45" hidden="1"/>
    <cellStyle name="Akcent 5" xfId="7266" builtinId="45" hidden="1"/>
    <cellStyle name="Akcent 5" xfId="7425" builtinId="45" hidden="1"/>
    <cellStyle name="Akcent 5" xfId="7468" builtinId="45" hidden="1"/>
    <cellStyle name="Akcent 5" xfId="7507" builtinId="45" hidden="1"/>
    <cellStyle name="Akcent 5" xfId="7546" builtinId="45" hidden="1"/>
    <cellStyle name="Akcent 5" xfId="7585" builtinId="45" hidden="1"/>
    <cellStyle name="Akcent 5" xfId="7625" builtinId="45" hidden="1"/>
    <cellStyle name="Akcent 5" xfId="7664" builtinId="45" hidden="1"/>
    <cellStyle name="Akcent 5" xfId="7705" builtinId="45" hidden="1"/>
    <cellStyle name="Akcent 5" xfId="7744" builtinId="45" hidden="1"/>
    <cellStyle name="Akcent 5" xfId="7783" builtinId="45" hidden="1"/>
    <cellStyle name="Akcent 5" xfId="7822" builtinId="45" hidden="1"/>
    <cellStyle name="Akcent 5" xfId="7864" builtinId="45" hidden="1"/>
    <cellStyle name="Akcent 5" xfId="7904" builtinId="45" hidden="1"/>
    <cellStyle name="Akcent 5" xfId="7943" builtinId="45" hidden="1"/>
    <cellStyle name="Akcent 5" xfId="7983" builtinId="45" hidden="1"/>
    <cellStyle name="Akcent 5" xfId="8023" builtinId="45" hidden="1"/>
    <cellStyle name="Akcent 5" xfId="8063" builtinId="45" hidden="1"/>
    <cellStyle name="Akcent 5" xfId="8102" builtinId="45" hidden="1"/>
    <cellStyle name="Akcent 5" xfId="8141" builtinId="45" hidden="1"/>
    <cellStyle name="Akcent 5" xfId="7366" builtinId="45" hidden="1"/>
    <cellStyle name="Akcent 5" xfId="8174" builtinId="45" hidden="1"/>
    <cellStyle name="Akcent 5" xfId="8215" builtinId="45" hidden="1"/>
    <cellStyle name="Akcent 5" xfId="8254" builtinId="45" hidden="1"/>
    <cellStyle name="Akcent 5" xfId="8293" builtinId="45" hidden="1"/>
    <cellStyle name="Akcent 5" xfId="8332" builtinId="45" hidden="1"/>
    <cellStyle name="Akcent 5" xfId="8372" builtinId="45" hidden="1"/>
    <cellStyle name="Akcent 5" xfId="8411" builtinId="45" hidden="1"/>
    <cellStyle name="Akcent 5" xfId="8452" builtinId="45" hidden="1"/>
    <cellStyle name="Akcent 5" xfId="8491" builtinId="45" hidden="1"/>
    <cellStyle name="Akcent 5" xfId="8530" builtinId="45" hidden="1"/>
    <cellStyle name="Akcent 5" xfId="8569" builtinId="45" hidden="1"/>
    <cellStyle name="Akcent 5" xfId="8609" builtinId="45" hidden="1"/>
    <cellStyle name="Akcent 5" xfId="8649" builtinId="45" hidden="1"/>
    <cellStyle name="Akcent 5" xfId="8688" builtinId="45" hidden="1"/>
    <cellStyle name="Akcent 5" xfId="8728" builtinId="45" hidden="1"/>
    <cellStyle name="Akcent 5" xfId="8767" builtinId="45" hidden="1"/>
    <cellStyle name="Akcent 5" xfId="8807" builtinId="45" hidden="1"/>
    <cellStyle name="Akcent 5" xfId="8846" builtinId="45" hidden="1"/>
    <cellStyle name="Akcent 5" xfId="8885" builtinId="45" hidden="1"/>
    <cellStyle name="Akcent 5" xfId="7317" builtinId="45" hidden="1"/>
    <cellStyle name="Akcent 5" xfId="8149" builtinId="45" hidden="1"/>
    <cellStyle name="Akcent 5" xfId="8931" builtinId="45" hidden="1"/>
    <cellStyle name="Akcent 5" xfId="8970" builtinId="45" hidden="1"/>
    <cellStyle name="Akcent 5" xfId="9009" builtinId="45" hidden="1"/>
    <cellStyle name="Akcent 5" xfId="9048" builtinId="45" hidden="1"/>
    <cellStyle name="Akcent 5" xfId="9088" builtinId="45" hidden="1"/>
    <cellStyle name="Akcent 5" xfId="9127" builtinId="45" hidden="1"/>
    <cellStyle name="Akcent 5" xfId="9168" builtinId="45" hidden="1"/>
    <cellStyle name="Akcent 5" xfId="9207" builtinId="45" hidden="1"/>
    <cellStyle name="Akcent 5" xfId="9246" builtinId="45" hidden="1"/>
    <cellStyle name="Akcent 5" xfId="9285" builtinId="45" hidden="1"/>
    <cellStyle name="Akcent 5" xfId="9325" builtinId="45" hidden="1"/>
    <cellStyle name="Akcent 5" xfId="9365" builtinId="45" hidden="1"/>
    <cellStyle name="Akcent 5" xfId="9404" builtinId="45" hidden="1"/>
    <cellStyle name="Akcent 5" xfId="9444" builtinId="45" hidden="1"/>
    <cellStyle name="Akcent 5" xfId="9483" builtinId="45" hidden="1"/>
    <cellStyle name="Akcent 5" xfId="9523" builtinId="45" hidden="1"/>
    <cellStyle name="Akcent 5" xfId="9562" builtinId="45" hidden="1"/>
    <cellStyle name="Akcent 5" xfId="9601" builtinId="45" hidden="1"/>
    <cellStyle name="Akcent 5" xfId="4109" builtinId="45" hidden="1"/>
    <cellStyle name="Akcent 5" xfId="9642" builtinId="45" hidden="1"/>
    <cellStyle name="Akcent 5" xfId="9683" builtinId="45" hidden="1"/>
    <cellStyle name="Akcent 5" xfId="9722" builtinId="45" hidden="1"/>
    <cellStyle name="Akcent 5" xfId="9761" builtinId="45" hidden="1"/>
    <cellStyle name="Akcent 5" xfId="9800" builtinId="45" hidden="1"/>
    <cellStyle name="Akcent 5" xfId="9840" builtinId="45" hidden="1"/>
    <cellStyle name="Akcent 5" xfId="9879" builtinId="45" hidden="1"/>
    <cellStyle name="Akcent 5" xfId="9920" builtinId="45" hidden="1"/>
    <cellStyle name="Akcent 5" xfId="9959" builtinId="45" hidden="1"/>
    <cellStyle name="Akcent 5" xfId="9998" builtinId="45" hidden="1"/>
    <cellStyle name="Akcent 5" xfId="10037" builtinId="45" hidden="1"/>
    <cellStyle name="Akcent 5" xfId="10077" builtinId="45" hidden="1"/>
    <cellStyle name="Akcent 5" xfId="10117" builtinId="45" hidden="1"/>
    <cellStyle name="Akcent 5" xfId="10156" builtinId="45" hidden="1"/>
    <cellStyle name="Akcent 5" xfId="10196" builtinId="45" hidden="1"/>
    <cellStyle name="Akcent 5" xfId="10235" builtinId="45" hidden="1"/>
    <cellStyle name="Akcent 5" xfId="10275" builtinId="45" hidden="1"/>
    <cellStyle name="Akcent 5" xfId="10314" builtinId="45" hidden="1"/>
    <cellStyle name="Akcent 5" xfId="10353" builtinId="45" hidden="1"/>
    <cellStyle name="Akcent 5" xfId="10392" builtinId="45" hidden="1"/>
    <cellStyle name="Akcent 5" xfId="10551" builtinId="45" hidden="1"/>
    <cellStyle name="Akcent 5" xfId="10592" builtinId="45" hidden="1"/>
    <cellStyle name="Akcent 5" xfId="10631" builtinId="45" hidden="1"/>
    <cellStyle name="Akcent 5" xfId="10670" builtinId="45" hidden="1"/>
    <cellStyle name="Akcent 5" xfId="10709" builtinId="45" hidden="1"/>
    <cellStyle name="Akcent 5" xfId="10749" builtinId="45" hidden="1"/>
    <cellStyle name="Akcent 5" xfId="10788" builtinId="45" hidden="1"/>
    <cellStyle name="Akcent 5" xfId="10829" builtinId="45" hidden="1"/>
    <cellStyle name="Akcent 5" xfId="10868" builtinId="45" hidden="1"/>
    <cellStyle name="Akcent 5" xfId="10907" builtinId="45" hidden="1"/>
    <cellStyle name="Akcent 5" xfId="10946" builtinId="45" hidden="1"/>
    <cellStyle name="Akcent 5" xfId="10986" builtinId="45" hidden="1"/>
    <cellStyle name="Akcent 5" xfId="11026" builtinId="45" hidden="1"/>
    <cellStyle name="Akcent 5" xfId="11065" builtinId="45" hidden="1"/>
    <cellStyle name="Akcent 5" xfId="11105" builtinId="45" hidden="1"/>
    <cellStyle name="Akcent 5" xfId="11145" builtinId="45" hidden="1"/>
    <cellStyle name="Akcent 5" xfId="11185" builtinId="45" hidden="1"/>
    <cellStyle name="Akcent 5" xfId="11224" builtinId="45" hidden="1"/>
    <cellStyle name="Akcent 5" xfId="11263" builtinId="45" hidden="1"/>
    <cellStyle name="Akcent 5" xfId="10492" builtinId="45" hidden="1"/>
    <cellStyle name="Akcent 5" xfId="11296" builtinId="45" hidden="1"/>
    <cellStyle name="Akcent 5" xfId="11337" builtinId="45" hidden="1"/>
    <cellStyle name="Akcent 5" xfId="11376" builtinId="45" hidden="1"/>
    <cellStyle name="Akcent 5" xfId="11415" builtinId="45" hidden="1"/>
    <cellStyle name="Akcent 5" xfId="11454" builtinId="45" hidden="1"/>
    <cellStyle name="Akcent 5" xfId="11494" builtinId="45" hidden="1"/>
    <cellStyle name="Akcent 5" xfId="11533" builtinId="45" hidden="1"/>
    <cellStyle name="Akcent 5" xfId="11574" builtinId="45" hidden="1"/>
    <cellStyle name="Akcent 5" xfId="11613" builtinId="45" hidden="1"/>
    <cellStyle name="Akcent 5" xfId="11652" builtinId="45" hidden="1"/>
    <cellStyle name="Akcent 5" xfId="11691" builtinId="45" hidden="1"/>
    <cellStyle name="Akcent 5" xfId="11731" builtinId="45" hidden="1"/>
    <cellStyle name="Akcent 5" xfId="11771" builtinId="45" hidden="1"/>
    <cellStyle name="Akcent 5" xfId="11810" builtinId="45" hidden="1"/>
    <cellStyle name="Akcent 5" xfId="11850" builtinId="45" hidden="1"/>
    <cellStyle name="Akcent 5" xfId="11889" builtinId="45" hidden="1"/>
    <cellStyle name="Akcent 5" xfId="11929" builtinId="45" hidden="1"/>
    <cellStyle name="Akcent 5" xfId="11968" builtinId="45" hidden="1"/>
    <cellStyle name="Akcent 5" xfId="12007" builtinId="45" hidden="1"/>
    <cellStyle name="Akcent 5" xfId="10443" builtinId="45" hidden="1"/>
    <cellStyle name="Akcent 5" xfId="11271" builtinId="45" hidden="1"/>
    <cellStyle name="Akcent 5" xfId="12053" builtinId="45" hidden="1"/>
    <cellStyle name="Akcent 5" xfId="12092" builtinId="45" hidden="1"/>
    <cellStyle name="Akcent 5" xfId="12131" builtinId="45" hidden="1"/>
    <cellStyle name="Akcent 5" xfId="12170" builtinId="45" hidden="1"/>
    <cellStyle name="Akcent 5" xfId="12210" builtinId="45" hidden="1"/>
    <cellStyle name="Akcent 5" xfId="12249" builtinId="45" hidden="1"/>
    <cellStyle name="Akcent 5" xfId="12290" builtinId="45" hidden="1"/>
    <cellStyle name="Akcent 5" xfId="12329" builtinId="45" hidden="1"/>
    <cellStyle name="Akcent 5" xfId="12368" builtinId="45" hidden="1"/>
    <cellStyle name="Akcent 5" xfId="12407" builtinId="45" hidden="1"/>
    <cellStyle name="Akcent 5" xfId="12447" builtinId="45" hidden="1"/>
    <cellStyle name="Akcent 5" xfId="12487" builtinId="45" hidden="1"/>
    <cellStyle name="Akcent 5" xfId="12526" builtinId="45" hidden="1"/>
    <cellStyle name="Akcent 5" xfId="12566" builtinId="45" hidden="1"/>
    <cellStyle name="Akcent 5" xfId="12605" builtinId="45" hidden="1"/>
    <cellStyle name="Akcent 5" xfId="12645" builtinId="45" hidden="1"/>
    <cellStyle name="Akcent 5" xfId="12684" builtinId="45" hidden="1"/>
    <cellStyle name="Akcent 5" xfId="12723" builtinId="45" hidden="1"/>
    <cellStyle name="Akcent 5" xfId="12762" builtinId="45" hidden="1"/>
    <cellStyle name="Akcent 5" xfId="12802" builtinId="45" hidden="1"/>
    <cellStyle name="Akcent 5" xfId="12843" builtinId="45" hidden="1"/>
    <cellStyle name="Akcent 5" xfId="12882" builtinId="45" hidden="1"/>
    <cellStyle name="Akcent 5" xfId="12921" builtinId="45" hidden="1"/>
    <cellStyle name="Akcent 5" xfId="12960" builtinId="45" hidden="1"/>
    <cellStyle name="Akcent 5" xfId="13000" builtinId="45" hidden="1"/>
    <cellStyle name="Akcent 5" xfId="13039" builtinId="45" hidden="1"/>
    <cellStyle name="Akcent 5" xfId="13080" builtinId="45" hidden="1"/>
    <cellStyle name="Akcent 5" xfId="13119" builtinId="45" hidden="1"/>
    <cellStyle name="Akcent 5" xfId="13158" builtinId="45" hidden="1"/>
    <cellStyle name="Akcent 5" xfId="13197" builtinId="45" hidden="1"/>
    <cellStyle name="Akcent 5" xfId="13237" builtinId="45" hidden="1"/>
    <cellStyle name="Akcent 5" xfId="13277" builtinId="45" hidden="1"/>
    <cellStyle name="Akcent 5" xfId="13316" builtinId="45" hidden="1"/>
    <cellStyle name="Akcent 5" xfId="13356" builtinId="45" hidden="1"/>
    <cellStyle name="Akcent 5" xfId="13395" builtinId="45" hidden="1"/>
    <cellStyle name="Akcent 5" xfId="13435" builtinId="45" hidden="1"/>
    <cellStyle name="Akcent 5" xfId="13474" builtinId="45" hidden="1"/>
    <cellStyle name="Akcent 5" xfId="13513" builtinId="45" hidden="1"/>
    <cellStyle name="Akcent 5" xfId="13552" builtinId="45" hidden="1"/>
    <cellStyle name="Akcent 5" xfId="13711" builtinId="45" hidden="1"/>
    <cellStyle name="Akcent 5" xfId="13752" builtinId="45" hidden="1"/>
    <cellStyle name="Akcent 5" xfId="13791" builtinId="45" hidden="1"/>
    <cellStyle name="Akcent 5" xfId="13830" builtinId="45" hidden="1"/>
    <cellStyle name="Akcent 5" xfId="13869" builtinId="45" hidden="1"/>
    <cellStyle name="Akcent 5" xfId="13909" builtinId="45" hidden="1"/>
    <cellStyle name="Akcent 5" xfId="13948" builtinId="45" hidden="1"/>
    <cellStyle name="Akcent 5" xfId="13989" builtinId="45" hidden="1"/>
    <cellStyle name="Akcent 5" xfId="14028" builtinId="45" hidden="1"/>
    <cellStyle name="Akcent 5" xfId="14067" builtinId="45" hidden="1"/>
    <cellStyle name="Akcent 5" xfId="14106" builtinId="45" hidden="1"/>
    <cellStyle name="Akcent 5" xfId="14146" builtinId="45" hidden="1"/>
    <cellStyle name="Akcent 5" xfId="14186" builtinId="45" hidden="1"/>
    <cellStyle name="Akcent 5" xfId="14225" builtinId="45" hidden="1"/>
    <cellStyle name="Akcent 5" xfId="14265" builtinId="45" hidden="1"/>
    <cellStyle name="Akcent 5" xfId="14305" builtinId="45" hidden="1"/>
    <cellStyle name="Akcent 5" xfId="14345" builtinId="45" hidden="1"/>
    <cellStyle name="Akcent 5" xfId="14384" builtinId="45" hidden="1"/>
    <cellStyle name="Akcent 5" xfId="14423" builtinId="45" hidden="1"/>
    <cellStyle name="Akcent 5" xfId="13652" builtinId="45" hidden="1"/>
    <cellStyle name="Akcent 5" xfId="14456" builtinId="45" hidden="1"/>
    <cellStyle name="Akcent 5" xfId="14497" builtinId="45" hidden="1"/>
    <cellStyle name="Akcent 5" xfId="14536" builtinId="45" hidden="1"/>
    <cellStyle name="Akcent 5" xfId="14575" builtinId="45" hidden="1"/>
    <cellStyle name="Akcent 5" xfId="14614" builtinId="45" hidden="1"/>
    <cellStyle name="Akcent 5" xfId="14654" builtinId="45" hidden="1"/>
    <cellStyle name="Akcent 5" xfId="14693" builtinId="45" hidden="1"/>
    <cellStyle name="Akcent 5" xfId="14734" builtinId="45" hidden="1"/>
    <cellStyle name="Akcent 5" xfId="14773" builtinId="45" hidden="1"/>
    <cellStyle name="Akcent 5" xfId="14812" builtinId="45" hidden="1"/>
    <cellStyle name="Akcent 5" xfId="14851" builtinId="45" hidden="1"/>
    <cellStyle name="Akcent 5" xfId="14891" builtinId="45" hidden="1"/>
    <cellStyle name="Akcent 5" xfId="14931" builtinId="45" hidden="1"/>
    <cellStyle name="Akcent 5" xfId="14970" builtinId="45" hidden="1"/>
    <cellStyle name="Akcent 5" xfId="15010" builtinId="45" hidden="1"/>
    <cellStyle name="Akcent 5" xfId="15049" builtinId="45" hidden="1"/>
    <cellStyle name="Akcent 5" xfId="15089" builtinId="45" hidden="1"/>
    <cellStyle name="Akcent 5" xfId="15128" builtinId="45" hidden="1"/>
    <cellStyle name="Akcent 5" xfId="15167" builtinId="45" hidden="1"/>
    <cellStyle name="Akcent 5" xfId="13603" builtinId="45" hidden="1"/>
    <cellStyle name="Akcent 5" xfId="14431" builtinId="45" hidden="1"/>
    <cellStyle name="Akcent 5" xfId="15213" builtinId="45" hidden="1"/>
    <cellStyle name="Akcent 5" xfId="15252" builtinId="45" hidden="1"/>
    <cellStyle name="Akcent 5" xfId="15291" builtinId="45" hidden="1"/>
    <cellStyle name="Akcent 5" xfId="15330" builtinId="45" hidden="1"/>
    <cellStyle name="Akcent 5" xfId="15370" builtinId="45" hidden="1"/>
    <cellStyle name="Akcent 5" xfId="15409" builtinId="45" hidden="1"/>
    <cellStyle name="Akcent 5" xfId="15450" builtinId="45" hidden="1"/>
    <cellStyle name="Akcent 5" xfId="15489" builtinId="45" hidden="1"/>
    <cellStyle name="Akcent 5" xfId="15528" builtinId="45" hidden="1"/>
    <cellStyle name="Akcent 5" xfId="15567" builtinId="45" hidden="1"/>
    <cellStyle name="Akcent 5" xfId="15607" builtinId="45" hidden="1"/>
    <cellStyle name="Akcent 5" xfId="15647" builtinId="45" hidden="1"/>
    <cellStyle name="Akcent 5" xfId="15686" builtinId="45" hidden="1"/>
    <cellStyle name="Akcent 5" xfId="15726" builtinId="45" hidden="1"/>
    <cellStyle name="Akcent 5" xfId="15765" builtinId="45" hidden="1"/>
    <cellStyle name="Akcent 5" xfId="15805" builtinId="45" hidden="1"/>
    <cellStyle name="Akcent 5" xfId="15844" builtinId="45" hidden="1"/>
    <cellStyle name="Akcent 5" xfId="15883" builtinId="45" hidden="1"/>
    <cellStyle name="Akcent 5" xfId="4102" builtinId="45" hidden="1"/>
    <cellStyle name="Akcent 5" xfId="15896" builtinId="45" hidden="1"/>
    <cellStyle name="Akcent 5" xfId="15937" builtinId="45" hidden="1"/>
    <cellStyle name="Akcent 5" xfId="15976" builtinId="45" hidden="1"/>
    <cellStyle name="Akcent 5" xfId="16015" builtinId="45" hidden="1"/>
    <cellStyle name="Akcent 5" xfId="16054" builtinId="45" hidden="1"/>
    <cellStyle name="Akcent 5" xfId="16094" builtinId="45" hidden="1"/>
    <cellStyle name="Akcent 5" xfId="16133" builtinId="45" hidden="1"/>
    <cellStyle name="Akcent 5" xfId="16174" builtinId="45" hidden="1"/>
    <cellStyle name="Akcent 5" xfId="16213" builtinId="45" hidden="1"/>
    <cellStyle name="Akcent 5" xfId="16252" builtinId="45" hidden="1"/>
    <cellStyle name="Akcent 5" xfId="16291" builtinId="45" hidden="1"/>
    <cellStyle name="Akcent 5" xfId="16331" builtinId="45" hidden="1"/>
    <cellStyle name="Akcent 5" xfId="16371" builtinId="45" hidden="1"/>
    <cellStyle name="Akcent 5" xfId="16410" builtinId="45" hidden="1"/>
    <cellStyle name="Akcent 5" xfId="16450" builtinId="45" hidden="1"/>
    <cellStyle name="Akcent 5" xfId="16489" builtinId="45" hidden="1"/>
    <cellStyle name="Akcent 5" xfId="16529" builtinId="45" hidden="1"/>
    <cellStyle name="Akcent 5" xfId="16568" builtinId="45" hidden="1"/>
    <cellStyle name="Akcent 5" xfId="16607" builtinId="45" hidden="1"/>
    <cellStyle name="Akcent 5" xfId="16646" builtinId="45" hidden="1"/>
    <cellStyle name="Akcent 5" xfId="16805" builtinId="45" hidden="1"/>
    <cellStyle name="Akcent 5" xfId="16846" builtinId="45" hidden="1"/>
    <cellStyle name="Akcent 5" xfId="16885" builtinId="45" hidden="1"/>
    <cellStyle name="Akcent 5" xfId="16924" builtinId="45" hidden="1"/>
    <cellStyle name="Akcent 5" xfId="16963" builtinId="45" hidden="1"/>
    <cellStyle name="Akcent 5" xfId="17003" builtinId="45" hidden="1"/>
    <cellStyle name="Akcent 5" xfId="17042" builtinId="45" hidden="1"/>
    <cellStyle name="Akcent 5" xfId="17083" builtinId="45" hidden="1"/>
    <cellStyle name="Akcent 5" xfId="17122" builtinId="45" hidden="1"/>
    <cellStyle name="Akcent 5" xfId="17161" builtinId="45" hidden="1"/>
    <cellStyle name="Akcent 5" xfId="17200" builtinId="45" hidden="1"/>
    <cellStyle name="Akcent 5" xfId="17240" builtinId="45" hidden="1"/>
    <cellStyle name="Akcent 5" xfId="17280" builtinId="45" hidden="1"/>
    <cellStyle name="Akcent 5" xfId="17319" builtinId="45" hidden="1"/>
    <cellStyle name="Akcent 5" xfId="17359" builtinId="45" hidden="1"/>
    <cellStyle name="Akcent 5" xfId="17399" builtinId="45" hidden="1"/>
    <cellStyle name="Akcent 5" xfId="17439" builtinId="45" hidden="1"/>
    <cellStyle name="Akcent 5" xfId="17478" builtinId="45" hidden="1"/>
    <cellStyle name="Akcent 5" xfId="17517" builtinId="45" hidden="1"/>
    <cellStyle name="Akcent 5" xfId="16746" builtinId="45" hidden="1"/>
    <cellStyle name="Akcent 5" xfId="17550" builtinId="45" hidden="1"/>
    <cellStyle name="Akcent 5" xfId="17591" builtinId="45" hidden="1"/>
    <cellStyle name="Akcent 5" xfId="17630" builtinId="45" hidden="1"/>
    <cellStyle name="Akcent 5" xfId="17669" builtinId="45" hidden="1"/>
    <cellStyle name="Akcent 5" xfId="17708" builtinId="45" hidden="1"/>
    <cellStyle name="Akcent 5" xfId="17748" builtinId="45" hidden="1"/>
    <cellStyle name="Akcent 5" xfId="17787" builtinId="45" hidden="1"/>
    <cellStyle name="Akcent 5" xfId="17828" builtinId="45" hidden="1"/>
    <cellStyle name="Akcent 5" xfId="17867" builtinId="45" hidden="1"/>
    <cellStyle name="Akcent 5" xfId="17906" builtinId="45" hidden="1"/>
    <cellStyle name="Akcent 5" xfId="17945" builtinId="45" hidden="1"/>
    <cellStyle name="Akcent 5" xfId="17985" builtinId="45" hidden="1"/>
    <cellStyle name="Akcent 5" xfId="18025" builtinId="45" hidden="1"/>
    <cellStyle name="Akcent 5" xfId="18064" builtinId="45" hidden="1"/>
    <cellStyle name="Akcent 5" xfId="18104" builtinId="45" hidden="1"/>
    <cellStyle name="Akcent 5" xfId="18143" builtinId="45" hidden="1"/>
    <cellStyle name="Akcent 5" xfId="18183" builtinId="45" hidden="1"/>
    <cellStyle name="Akcent 5" xfId="18222" builtinId="45" hidden="1"/>
    <cellStyle name="Akcent 5" xfId="18261" builtinId="45" hidden="1"/>
    <cellStyle name="Akcent 5" xfId="16697" builtinId="45" hidden="1"/>
    <cellStyle name="Akcent 5" xfId="17525" builtinId="45" hidden="1"/>
    <cellStyle name="Akcent 5" xfId="18307" builtinId="45" hidden="1"/>
    <cellStyle name="Akcent 5" xfId="18346" builtinId="45" hidden="1"/>
    <cellStyle name="Akcent 5" xfId="18385" builtinId="45" hidden="1"/>
    <cellStyle name="Akcent 5" xfId="18424" builtinId="45" hidden="1"/>
    <cellStyle name="Akcent 5" xfId="18464" builtinId="45" hidden="1"/>
    <cellStyle name="Akcent 5" xfId="18503" builtinId="45" hidden="1"/>
    <cellStyle name="Akcent 5" xfId="18544" builtinId="45" hidden="1"/>
    <cellStyle name="Akcent 5" xfId="18583" builtinId="45" hidden="1"/>
    <cellStyle name="Akcent 5" xfId="18622" builtinId="45" hidden="1"/>
    <cellStyle name="Akcent 5" xfId="18661" builtinId="45" hidden="1"/>
    <cellStyle name="Akcent 5" xfId="18701" builtinId="45" hidden="1"/>
    <cellStyle name="Akcent 5" xfId="18741" builtinId="45" hidden="1"/>
    <cellStyle name="Akcent 5" xfId="18780" builtinId="45" hidden="1"/>
    <cellStyle name="Akcent 5" xfId="18820" builtinId="45" hidden="1"/>
    <cellStyle name="Akcent 5" xfId="18859" builtinId="45" hidden="1"/>
    <cellStyle name="Akcent 5" xfId="18899" builtinId="45" hidden="1"/>
    <cellStyle name="Akcent 5" xfId="18938" builtinId="45" hidden="1"/>
    <cellStyle name="Akcent 5" xfId="18977" builtinId="45" hidden="1"/>
    <cellStyle name="Akcent 5" xfId="7227" builtinId="45" hidden="1"/>
    <cellStyle name="Akcent 5" xfId="19099" builtinId="45" hidden="1"/>
    <cellStyle name="Akcent 5" xfId="19140" builtinId="45" hidden="1"/>
    <cellStyle name="Akcent 5" xfId="19179" builtinId="45" hidden="1"/>
    <cellStyle name="Akcent 5" xfId="19218" builtinId="45" hidden="1"/>
    <cellStyle name="Akcent 5" xfId="19257" builtinId="45" hidden="1"/>
    <cellStyle name="Akcent 5" xfId="19297" builtinId="45" hidden="1"/>
    <cellStyle name="Akcent 5" xfId="19336" builtinId="45" hidden="1"/>
    <cellStyle name="Akcent 5" xfId="19377" builtinId="45" hidden="1"/>
    <cellStyle name="Akcent 5" xfId="19416" builtinId="45" hidden="1"/>
    <cellStyle name="Akcent 5" xfId="19455" builtinId="45" hidden="1"/>
    <cellStyle name="Akcent 5" xfId="19494" builtinId="45" hidden="1"/>
    <cellStyle name="Akcent 5" xfId="19534" builtinId="45" hidden="1"/>
    <cellStyle name="Akcent 5" xfId="19574" builtinId="45" hidden="1"/>
    <cellStyle name="Akcent 5" xfId="19613" builtinId="45" hidden="1"/>
    <cellStyle name="Akcent 5" xfId="19653" builtinId="45" hidden="1"/>
    <cellStyle name="Akcent 5" xfId="19692" builtinId="45" hidden="1"/>
    <cellStyle name="Akcent 5" xfId="19732" builtinId="45" hidden="1"/>
    <cellStyle name="Akcent 5" xfId="19771" builtinId="45" hidden="1"/>
    <cellStyle name="Akcent 5" xfId="19810" builtinId="45" hidden="1"/>
    <cellStyle name="Akcent 5" xfId="19861" builtinId="45" hidden="1"/>
    <cellStyle name="Akcent 5" xfId="20020" builtinId="45" hidden="1"/>
    <cellStyle name="Akcent 5" xfId="20061" builtinId="45" hidden="1"/>
    <cellStyle name="Akcent 5" xfId="20100" builtinId="45" hidden="1"/>
    <cellStyle name="Akcent 5" xfId="20139" builtinId="45" hidden="1"/>
    <cellStyle name="Akcent 5" xfId="20178" builtinId="45" hidden="1"/>
    <cellStyle name="Akcent 5" xfId="20218" builtinId="45" hidden="1"/>
    <cellStyle name="Akcent 5" xfId="20257" builtinId="45" hidden="1"/>
    <cellStyle name="Akcent 5" xfId="20298" builtinId="45" hidden="1"/>
    <cellStyle name="Akcent 5" xfId="20337" builtinId="45" hidden="1"/>
    <cellStyle name="Akcent 5" xfId="20376" builtinId="45" hidden="1"/>
    <cellStyle name="Akcent 5" xfId="20415" builtinId="45" hidden="1"/>
    <cellStyle name="Akcent 5" xfId="20455" builtinId="45" hidden="1"/>
    <cellStyle name="Akcent 5" xfId="20495" builtinId="45" hidden="1"/>
    <cellStyle name="Akcent 5" xfId="20534" builtinId="45" hidden="1"/>
    <cellStyle name="Akcent 5" xfId="20574" builtinId="45" hidden="1"/>
    <cellStyle name="Akcent 5" xfId="20614" builtinId="45" hidden="1"/>
    <cellStyle name="Akcent 5" xfId="20654" builtinId="45" hidden="1"/>
    <cellStyle name="Akcent 5" xfId="20693" builtinId="45" hidden="1"/>
    <cellStyle name="Akcent 5" xfId="20732" builtinId="45" hidden="1"/>
    <cellStyle name="Akcent 5" xfId="19961" builtinId="45" hidden="1"/>
    <cellStyle name="Akcent 5" xfId="20765" builtinId="45" hidden="1"/>
    <cellStyle name="Akcent 5" xfId="20806" builtinId="45" hidden="1"/>
    <cellStyle name="Akcent 5" xfId="20845" builtinId="45" hidden="1"/>
    <cellStyle name="Akcent 5" xfId="20884" builtinId="45" hidden="1"/>
    <cellStyle name="Akcent 5" xfId="20923" builtinId="45" hidden="1"/>
    <cellStyle name="Akcent 5" xfId="20963" builtinId="45" hidden="1"/>
    <cellStyle name="Akcent 5" xfId="21002" builtinId="45" hidden="1"/>
    <cellStyle name="Akcent 5" xfId="21043" builtinId="45" hidden="1"/>
    <cellStyle name="Akcent 5" xfId="21082" builtinId="45" hidden="1"/>
    <cellStyle name="Akcent 5" xfId="21121" builtinId="45" hidden="1"/>
    <cellStyle name="Akcent 5" xfId="21160" builtinId="45" hidden="1"/>
    <cellStyle name="Akcent 5" xfId="21200" builtinId="45" hidden="1"/>
    <cellStyle name="Akcent 5" xfId="21240" builtinId="45" hidden="1"/>
    <cellStyle name="Akcent 5" xfId="21279" builtinId="45" hidden="1"/>
    <cellStyle name="Akcent 5" xfId="21319" builtinId="45" hidden="1"/>
    <cellStyle name="Akcent 5" xfId="21358" builtinId="45" hidden="1"/>
    <cellStyle name="Akcent 5" xfId="21398" builtinId="45" hidden="1"/>
    <cellStyle name="Akcent 5" xfId="21437" builtinId="45" hidden="1"/>
    <cellStyle name="Akcent 5" xfId="21476" builtinId="45" hidden="1"/>
    <cellStyle name="Akcent 5" xfId="19912" builtinId="45" hidden="1"/>
    <cellStyle name="Akcent 5" xfId="20740" builtinId="45" hidden="1"/>
    <cellStyle name="Akcent 5" xfId="21522" builtinId="45" hidden="1"/>
    <cellStyle name="Akcent 5" xfId="21561" builtinId="45" hidden="1"/>
    <cellStyle name="Akcent 5" xfId="21600" builtinId="45" hidden="1"/>
    <cellStyle name="Akcent 5" xfId="21639" builtinId="45" hidden="1"/>
    <cellStyle name="Akcent 5" xfId="21679" builtinId="45" hidden="1"/>
    <cellStyle name="Akcent 5" xfId="21718" builtinId="45" hidden="1"/>
    <cellStyle name="Akcent 5" xfId="21759" builtinId="45" hidden="1"/>
    <cellStyle name="Akcent 5" xfId="21798" builtinId="45" hidden="1"/>
    <cellStyle name="Akcent 5" xfId="21837" builtinId="45" hidden="1"/>
    <cellStyle name="Akcent 5" xfId="21876" builtinId="45" hidden="1"/>
    <cellStyle name="Akcent 5" xfId="21916" builtinId="45" hidden="1"/>
    <cellStyle name="Akcent 5" xfId="21956" builtinId="45" hidden="1"/>
    <cellStyle name="Akcent 5" xfId="21995" builtinId="45" hidden="1"/>
    <cellStyle name="Akcent 5" xfId="22035" builtinId="45" hidden="1"/>
    <cellStyle name="Akcent 5" xfId="22074" builtinId="45" hidden="1"/>
    <cellStyle name="Akcent 5" xfId="22114" builtinId="45" hidden="1"/>
    <cellStyle name="Akcent 5" xfId="22153" builtinId="45" hidden="1"/>
    <cellStyle name="Akcent 5" xfId="22192" builtinId="45" hidden="1"/>
    <cellStyle name="Akcent 5" xfId="22231" builtinId="45" hidden="1"/>
    <cellStyle name="Akcent 5" xfId="22271" builtinId="45" hidden="1"/>
    <cellStyle name="Akcent 5" xfId="22312" builtinId="45" hidden="1"/>
    <cellStyle name="Akcent 5" xfId="22351" builtinId="45" hidden="1"/>
    <cellStyle name="Akcent 5" xfId="22390" builtinId="45" hidden="1"/>
    <cellStyle name="Akcent 5" xfId="22429" builtinId="45" hidden="1"/>
    <cellStyle name="Akcent 5" xfId="22469" builtinId="45" hidden="1"/>
    <cellStyle name="Akcent 5" xfId="22508" builtinId="45" hidden="1"/>
    <cellStyle name="Akcent 5" xfId="22549" builtinId="45" hidden="1"/>
    <cellStyle name="Akcent 5" xfId="22588" builtinId="45" hidden="1"/>
    <cellStyle name="Akcent 5" xfId="22627" builtinId="45" hidden="1"/>
    <cellStyle name="Akcent 5" xfId="22666" builtinId="45" hidden="1"/>
    <cellStyle name="Akcent 5" xfId="22706" builtinId="45" hidden="1"/>
    <cellStyle name="Akcent 5" xfId="22746" builtinId="45" hidden="1"/>
    <cellStyle name="Akcent 5" xfId="22785" builtinId="45" hidden="1"/>
    <cellStyle name="Akcent 5" xfId="22825" builtinId="45" hidden="1"/>
    <cellStyle name="Akcent 5" xfId="22864" builtinId="45" hidden="1"/>
    <cellStyle name="Akcent 5" xfId="22904" builtinId="45" hidden="1"/>
    <cellStyle name="Akcent 5" xfId="22943" builtinId="45" hidden="1"/>
    <cellStyle name="Akcent 5" xfId="22982" builtinId="45" hidden="1"/>
    <cellStyle name="Akcent 5" xfId="23021" builtinId="45" hidden="1"/>
    <cellStyle name="Akcent 5" xfId="23180" builtinId="45" hidden="1"/>
    <cellStyle name="Akcent 5" xfId="23221" builtinId="45" hidden="1"/>
    <cellStyle name="Akcent 5" xfId="23260" builtinId="45" hidden="1"/>
    <cellStyle name="Akcent 5" xfId="23299" builtinId="45" hidden="1"/>
    <cellStyle name="Akcent 5" xfId="23338" builtinId="45" hidden="1"/>
    <cellStyle name="Akcent 5" xfId="23378" builtinId="45" hidden="1"/>
    <cellStyle name="Akcent 5" xfId="23417" builtinId="45" hidden="1"/>
    <cellStyle name="Akcent 5" xfId="23458" builtinId="45" hidden="1"/>
    <cellStyle name="Akcent 5" xfId="23497" builtinId="45" hidden="1"/>
    <cellStyle name="Akcent 5" xfId="23536" builtinId="45" hidden="1"/>
    <cellStyle name="Akcent 5" xfId="23575" builtinId="45" hidden="1"/>
    <cellStyle name="Akcent 5" xfId="23615" builtinId="45" hidden="1"/>
    <cellStyle name="Akcent 5" xfId="23655" builtinId="45" hidden="1"/>
    <cellStyle name="Akcent 5" xfId="23694" builtinId="45" hidden="1"/>
    <cellStyle name="Akcent 5" xfId="23734" builtinId="45" hidden="1"/>
    <cellStyle name="Akcent 5" xfId="23774" builtinId="45" hidden="1"/>
    <cellStyle name="Akcent 5" xfId="23814" builtinId="45" hidden="1"/>
    <cellStyle name="Akcent 5" xfId="23853" builtinId="45" hidden="1"/>
    <cellStyle name="Akcent 5" xfId="23892" builtinId="45" hidden="1"/>
    <cellStyle name="Akcent 5" xfId="23121" builtinId="45" hidden="1"/>
    <cellStyle name="Akcent 5" xfId="23925" builtinId="45" hidden="1"/>
    <cellStyle name="Akcent 5" xfId="23966" builtinId="45" hidden="1"/>
    <cellStyle name="Akcent 5" xfId="24005" builtinId="45" hidden="1"/>
    <cellStyle name="Akcent 5" xfId="24044" builtinId="45" hidden="1"/>
    <cellStyle name="Akcent 5" xfId="24083" builtinId="45" hidden="1"/>
    <cellStyle name="Akcent 5" xfId="24123" builtinId="45" hidden="1"/>
    <cellStyle name="Akcent 5" xfId="24162" builtinId="45" hidden="1"/>
    <cellStyle name="Akcent 5" xfId="24203" builtinId="45" hidden="1"/>
    <cellStyle name="Akcent 5" xfId="24242" builtinId="45" hidden="1"/>
    <cellStyle name="Akcent 5" xfId="24281" builtinId="45" hidden="1"/>
    <cellStyle name="Akcent 5" xfId="24320" builtinId="45" hidden="1"/>
    <cellStyle name="Akcent 5" xfId="24360" builtinId="45" hidden="1"/>
    <cellStyle name="Akcent 5" xfId="24400" builtinId="45" hidden="1"/>
    <cellStyle name="Akcent 5" xfId="24439" builtinId="45" hidden="1"/>
    <cellStyle name="Akcent 5" xfId="24479" builtinId="45" hidden="1"/>
    <cellStyle name="Akcent 5" xfId="24518" builtinId="45" hidden="1"/>
    <cellStyle name="Akcent 5" xfId="24558" builtinId="45" hidden="1"/>
    <cellStyle name="Akcent 5" xfId="24597" builtinId="45" hidden="1"/>
    <cellStyle name="Akcent 5" xfId="24636" builtinId="45" hidden="1"/>
    <cellStyle name="Akcent 5" xfId="23072" builtinId="45" hidden="1"/>
    <cellStyle name="Akcent 5" xfId="23900" builtinId="45" hidden="1"/>
    <cellStyle name="Akcent 5" xfId="24682" builtinId="45" hidden="1"/>
    <cellStyle name="Akcent 5" xfId="24721" builtinId="45" hidden="1"/>
    <cellStyle name="Akcent 5" xfId="24760" builtinId="45" hidden="1"/>
    <cellStyle name="Akcent 5" xfId="24799" builtinId="45" hidden="1"/>
    <cellStyle name="Akcent 5" xfId="24839" builtinId="45" hidden="1"/>
    <cellStyle name="Akcent 5" xfId="24878" builtinId="45" hidden="1"/>
    <cellStyle name="Akcent 5" xfId="24919" builtinId="45" hidden="1"/>
    <cellStyle name="Akcent 5" xfId="24958" builtinId="45" hidden="1"/>
    <cellStyle name="Akcent 5" xfId="24997" builtinId="45" hidden="1"/>
    <cellStyle name="Akcent 5" xfId="25036" builtinId="45" hidden="1"/>
    <cellStyle name="Akcent 5" xfId="25076" builtinId="45" hidden="1"/>
    <cellStyle name="Akcent 5" xfId="25116" builtinId="45" hidden="1"/>
    <cellStyle name="Akcent 5" xfId="25155" builtinId="45" hidden="1"/>
    <cellStyle name="Akcent 5" xfId="25195" builtinId="45" hidden="1"/>
    <cellStyle name="Akcent 5" xfId="25234" builtinId="45" hidden="1"/>
    <cellStyle name="Akcent 5" xfId="25274" builtinId="45" hidden="1"/>
    <cellStyle name="Akcent 5" xfId="25313" builtinId="45" hidden="1"/>
    <cellStyle name="Akcent 5" xfId="25352" builtinId="45" hidden="1"/>
    <cellStyle name="Akcent 5" xfId="19040" builtinId="45" hidden="1"/>
    <cellStyle name="Akcent 5" xfId="19007" builtinId="45" hidden="1"/>
    <cellStyle name="Akcent 5" xfId="25379" builtinId="45" hidden="1"/>
    <cellStyle name="Akcent 5" xfId="25418" builtinId="45" hidden="1"/>
    <cellStyle name="Akcent 5" xfId="25457" builtinId="45" hidden="1"/>
    <cellStyle name="Akcent 5" xfId="25496" builtinId="45" hidden="1"/>
    <cellStyle name="Akcent 5" xfId="25536" builtinId="45" hidden="1"/>
    <cellStyle name="Akcent 5" xfId="25575" builtinId="45" hidden="1"/>
    <cellStyle name="Akcent 5" xfId="25616" builtinId="45" hidden="1"/>
    <cellStyle name="Akcent 5" xfId="25655" builtinId="45" hidden="1"/>
    <cellStyle name="Akcent 5" xfId="25694" builtinId="45" hidden="1"/>
    <cellStyle name="Akcent 5" xfId="25733" builtinId="45" hidden="1"/>
    <cellStyle name="Akcent 5" xfId="25773" builtinId="45" hidden="1"/>
    <cellStyle name="Akcent 5" xfId="25813" builtinId="45" hidden="1"/>
    <cellStyle name="Akcent 5" xfId="25852" builtinId="45" hidden="1"/>
    <cellStyle name="Akcent 5" xfId="25892" builtinId="45" hidden="1"/>
    <cellStyle name="Akcent 5" xfId="25931" builtinId="45" hidden="1"/>
    <cellStyle name="Akcent 5" xfId="25971" builtinId="45" hidden="1"/>
    <cellStyle name="Akcent 5" xfId="26010" builtinId="45" hidden="1"/>
    <cellStyle name="Akcent 5" xfId="26049" builtinId="45" hidden="1"/>
    <cellStyle name="Akcent 5" xfId="26088" builtinId="45" hidden="1"/>
    <cellStyle name="Akcent 5" xfId="26247" builtinId="45" hidden="1"/>
    <cellStyle name="Akcent 5" xfId="26288" builtinId="45" hidden="1"/>
    <cellStyle name="Akcent 5" xfId="26327" builtinId="45" hidden="1"/>
    <cellStyle name="Akcent 5" xfId="26366" builtinId="45" hidden="1"/>
    <cellStyle name="Akcent 5" xfId="26405" builtinId="45" hidden="1"/>
    <cellStyle name="Akcent 5" xfId="26445" builtinId="45" hidden="1"/>
    <cellStyle name="Akcent 5" xfId="26484" builtinId="45" hidden="1"/>
    <cellStyle name="Akcent 5" xfId="26525" builtinId="45" hidden="1"/>
    <cellStyle name="Akcent 5" xfId="26564" builtinId="45" hidden="1"/>
    <cellStyle name="Akcent 5" xfId="26603" builtinId="45" hidden="1"/>
    <cellStyle name="Akcent 5" xfId="26642" builtinId="45" hidden="1"/>
    <cellStyle name="Akcent 5" xfId="26682" builtinId="45" hidden="1"/>
    <cellStyle name="Akcent 5" xfId="26722" builtinId="45" hidden="1"/>
    <cellStyle name="Akcent 5" xfId="26761" builtinId="45" hidden="1"/>
    <cellStyle name="Akcent 5" xfId="26801" builtinId="45" hidden="1"/>
    <cellStyle name="Akcent 5" xfId="26841" builtinId="45" hidden="1"/>
    <cellStyle name="Akcent 5" xfId="26881" builtinId="45" hidden="1"/>
    <cellStyle name="Akcent 5" xfId="26920" builtinId="45" hidden="1"/>
    <cellStyle name="Akcent 5" xfId="26959" builtinId="45" hidden="1"/>
    <cellStyle name="Akcent 5" xfId="26188" builtinId="45" hidden="1"/>
    <cellStyle name="Akcent 5" xfId="26992" builtinId="45" hidden="1"/>
    <cellStyle name="Akcent 5" xfId="27033" builtinId="45" hidden="1"/>
    <cellStyle name="Akcent 5" xfId="27072" builtinId="45" hidden="1"/>
    <cellStyle name="Akcent 5" xfId="27111" builtinId="45" hidden="1"/>
    <cellStyle name="Akcent 5" xfId="27150" builtinId="45" hidden="1"/>
    <cellStyle name="Akcent 5" xfId="27190" builtinId="45" hidden="1"/>
    <cellStyle name="Akcent 5" xfId="27229" builtinId="45" hidden="1"/>
    <cellStyle name="Akcent 5" xfId="27270" builtinId="45" hidden="1"/>
    <cellStyle name="Akcent 5" xfId="27309" builtinId="45" hidden="1"/>
    <cellStyle name="Akcent 5" xfId="27348" builtinId="45" hidden="1"/>
    <cellStyle name="Akcent 5" xfId="27387" builtinId="45" hidden="1"/>
    <cellStyle name="Akcent 5" xfId="27427" builtinId="45" hidden="1"/>
    <cellStyle name="Akcent 5" xfId="27467" builtinId="45" hidden="1"/>
    <cellStyle name="Akcent 5" xfId="27506" builtinId="45" hidden="1"/>
    <cellStyle name="Akcent 5" xfId="27546" builtinId="45" hidden="1"/>
    <cellStyle name="Akcent 5" xfId="27585" builtinId="45" hidden="1"/>
    <cellStyle name="Akcent 5" xfId="27625" builtinId="45" hidden="1"/>
    <cellStyle name="Akcent 5" xfId="27664" builtinId="45" hidden="1"/>
    <cellStyle name="Akcent 5" xfId="27703" builtinId="45" hidden="1"/>
    <cellStyle name="Akcent 5" xfId="26139" builtinId="45" hidden="1"/>
    <cellStyle name="Akcent 5" xfId="26967" builtinId="45" hidden="1"/>
    <cellStyle name="Akcent 5" xfId="27749" builtinId="45" hidden="1"/>
    <cellStyle name="Akcent 5" xfId="27788" builtinId="45" hidden="1"/>
    <cellStyle name="Akcent 5" xfId="27827" builtinId="45" hidden="1"/>
    <cellStyle name="Akcent 5" xfId="27866" builtinId="45" hidden="1"/>
    <cellStyle name="Akcent 5" xfId="27906" builtinId="45" hidden="1"/>
    <cellStyle name="Akcent 5" xfId="27945" builtinId="45" hidden="1"/>
    <cellStyle name="Akcent 5" xfId="27986" builtinId="45" hidden="1"/>
    <cellStyle name="Akcent 5" xfId="28025" builtinId="45" hidden="1"/>
    <cellStyle name="Akcent 5" xfId="28064" builtinId="45" hidden="1"/>
    <cellStyle name="Akcent 5" xfId="28103" builtinId="45" hidden="1"/>
    <cellStyle name="Akcent 5" xfId="28143" builtinId="45" hidden="1"/>
    <cellStyle name="Akcent 5" xfId="28183" builtinId="45" hidden="1"/>
    <cellStyle name="Akcent 5" xfId="28222" builtinId="45" hidden="1"/>
    <cellStyle name="Akcent 5" xfId="28262" builtinId="45" hidden="1"/>
    <cellStyle name="Akcent 5" xfId="28301" builtinId="45" hidden="1"/>
    <cellStyle name="Akcent 5" xfId="28341" builtinId="45" hidden="1"/>
    <cellStyle name="Akcent 5" xfId="28380" builtinId="45" hidden="1"/>
    <cellStyle name="Akcent 5" xfId="28419" builtinId="45" hidden="1"/>
    <cellStyle name="Akcent 5" xfId="28458" builtinId="45" hidden="1"/>
    <cellStyle name="Akcent 5" xfId="28582" builtinId="45" hidden="1"/>
    <cellStyle name="Akcent 5" xfId="28625" builtinId="45" hidden="1"/>
    <cellStyle name="Akcent 5" xfId="28664" builtinId="45" hidden="1"/>
    <cellStyle name="Akcent 5" xfId="28703" builtinId="45" hidden="1"/>
    <cellStyle name="Akcent 5" xfId="28742" builtinId="45" hidden="1"/>
    <cellStyle name="Akcent 5" xfId="28782" builtinId="45" hidden="1"/>
    <cellStyle name="Akcent 5" xfId="28821" builtinId="45" hidden="1"/>
    <cellStyle name="Akcent 5" xfId="28862" builtinId="45" hidden="1"/>
    <cellStyle name="Akcent 5" xfId="28901" builtinId="45" hidden="1"/>
    <cellStyle name="Akcent 5" xfId="28940" builtinId="45" hidden="1"/>
    <cellStyle name="Akcent 5" xfId="28979" builtinId="45" hidden="1"/>
    <cellStyle name="Akcent 5" xfId="29021" builtinId="45" hidden="1"/>
    <cellStyle name="Akcent 5" xfId="29061" builtinId="45" hidden="1"/>
    <cellStyle name="Akcent 5" xfId="29100" builtinId="45" hidden="1"/>
    <cellStyle name="Akcent 5" xfId="29140" builtinId="45" hidden="1"/>
    <cellStyle name="Akcent 5" xfId="29180" builtinId="45" hidden="1"/>
    <cellStyle name="Akcent 5" xfId="29220" builtinId="45" hidden="1"/>
    <cellStyle name="Akcent 5" xfId="29259" builtinId="45" hidden="1"/>
    <cellStyle name="Akcent 5" xfId="29298" builtinId="45" hidden="1"/>
    <cellStyle name="Akcent 5" xfId="29348" builtinId="45" hidden="1"/>
    <cellStyle name="Akcent 5" xfId="29507" builtinId="45" hidden="1"/>
    <cellStyle name="Akcent 5" xfId="29550" builtinId="45" hidden="1"/>
    <cellStyle name="Akcent 5" xfId="29589" builtinId="45" hidden="1"/>
    <cellStyle name="Akcent 5" xfId="29628" builtinId="45" hidden="1"/>
    <cellStyle name="Akcent 5" xfId="29667" builtinId="45" hidden="1"/>
    <cellStyle name="Akcent 5" xfId="29707" builtinId="45" hidden="1"/>
    <cellStyle name="Akcent 5" xfId="29746" builtinId="45" hidden="1"/>
    <cellStyle name="Akcent 5" xfId="29787" builtinId="45" hidden="1"/>
    <cellStyle name="Akcent 5" xfId="29826" builtinId="45" hidden="1"/>
    <cellStyle name="Akcent 5" xfId="29865" builtinId="45" hidden="1"/>
    <cellStyle name="Akcent 5" xfId="29904" builtinId="45" hidden="1"/>
    <cellStyle name="Akcent 5" xfId="29946" builtinId="45" hidden="1"/>
    <cellStyle name="Akcent 5" xfId="29986" builtinId="45" hidden="1"/>
    <cellStyle name="Akcent 5" xfId="30025" builtinId="45" hidden="1"/>
    <cellStyle name="Akcent 5" xfId="30065" builtinId="45" hidden="1"/>
    <cellStyle name="Akcent 5" xfId="30105" builtinId="45" hidden="1"/>
    <cellStyle name="Akcent 5" xfId="30145" builtinId="45" hidden="1"/>
    <cellStyle name="Akcent 5" xfId="30184" builtinId="45" hidden="1"/>
    <cellStyle name="Akcent 5" xfId="30223" builtinId="45" hidden="1"/>
    <cellStyle name="Akcent 5" xfId="29448" builtinId="45" hidden="1"/>
    <cellStyle name="Akcent 5" xfId="30256" builtinId="45" hidden="1"/>
    <cellStyle name="Akcent 5" xfId="30297" builtinId="45" hidden="1"/>
    <cellStyle name="Akcent 5" xfId="30336" builtinId="45" hidden="1"/>
    <cellStyle name="Akcent 5" xfId="30375" builtinId="45" hidden="1"/>
    <cellStyle name="Akcent 5" xfId="30414" builtinId="45" hidden="1"/>
    <cellStyle name="Akcent 5" xfId="30454" builtinId="45" hidden="1"/>
    <cellStyle name="Akcent 5" xfId="30493" builtinId="45" hidden="1"/>
    <cellStyle name="Akcent 5" xfId="30534" builtinId="45" hidden="1"/>
    <cellStyle name="Akcent 5" xfId="30573" builtinId="45" hidden="1"/>
    <cellStyle name="Akcent 5" xfId="30612" builtinId="45" hidden="1"/>
    <cellStyle name="Akcent 5" xfId="30651" builtinId="45" hidden="1"/>
    <cellStyle name="Akcent 5" xfId="30691" builtinId="45" hidden="1"/>
    <cellStyle name="Akcent 5" xfId="30731" builtinId="45" hidden="1"/>
    <cellStyle name="Akcent 5" xfId="30770" builtinId="45" hidden="1"/>
    <cellStyle name="Akcent 5" xfId="30810" builtinId="45" hidden="1"/>
    <cellStyle name="Akcent 5" xfId="30849" builtinId="45" hidden="1"/>
    <cellStyle name="Akcent 5" xfId="30889" builtinId="45" hidden="1"/>
    <cellStyle name="Akcent 5" xfId="30928" builtinId="45" hidden="1"/>
    <cellStyle name="Akcent 5" xfId="30967" builtinId="45" hidden="1"/>
    <cellStyle name="Akcent 5" xfId="29399" builtinId="45" hidden="1"/>
    <cellStyle name="Akcent 5" xfId="30231" builtinId="45" hidden="1"/>
    <cellStyle name="Akcent 5" xfId="31013" builtinId="45" hidden="1"/>
    <cellStyle name="Akcent 5" xfId="31052" builtinId="45" hidden="1"/>
    <cellStyle name="Akcent 5" xfId="31091" builtinId="45" hidden="1"/>
    <cellStyle name="Akcent 5" xfId="31130" builtinId="45" hidden="1"/>
    <cellStyle name="Akcent 5" xfId="31170" builtinId="45" hidden="1"/>
    <cellStyle name="Akcent 5" xfId="31209" builtinId="45" hidden="1"/>
    <cellStyle name="Akcent 5" xfId="31250" builtinId="45" hidden="1"/>
    <cellStyle name="Akcent 5" xfId="31289" builtinId="45" hidden="1"/>
    <cellStyle name="Akcent 5" xfId="31328" builtinId="45" hidden="1"/>
    <cellStyle name="Akcent 5" xfId="31367" builtinId="45" hidden="1"/>
    <cellStyle name="Akcent 5" xfId="31407" builtinId="45" hidden="1"/>
    <cellStyle name="Akcent 5" xfId="31447" builtinId="45" hidden="1"/>
    <cellStyle name="Akcent 5" xfId="31486" builtinId="45" hidden="1"/>
    <cellStyle name="Akcent 5" xfId="31526" builtinId="45" hidden="1"/>
    <cellStyle name="Akcent 5" xfId="31565" builtinId="45" hidden="1"/>
    <cellStyle name="Akcent 5" xfId="31605" builtinId="45" hidden="1"/>
    <cellStyle name="Akcent 5" xfId="31644" builtinId="45" hidden="1"/>
    <cellStyle name="Akcent 5" xfId="31683" builtinId="45" hidden="1"/>
    <cellStyle name="Akcent 5" xfId="28523" builtinId="45" hidden="1"/>
    <cellStyle name="Akcent 5" xfId="31696" builtinId="45" hidden="1"/>
    <cellStyle name="Akcent 5" xfId="31737" builtinId="45" hidden="1"/>
    <cellStyle name="Akcent 5" xfId="31776" builtinId="45" hidden="1"/>
    <cellStyle name="Akcent 5" xfId="31815" builtinId="45" hidden="1"/>
    <cellStyle name="Akcent 5" xfId="31854" builtinId="45" hidden="1"/>
    <cellStyle name="Akcent 5" xfId="31894" builtinId="45" hidden="1"/>
    <cellStyle name="Akcent 5" xfId="31933" builtinId="45" hidden="1"/>
    <cellStyle name="Akcent 5" xfId="31974" builtinId="45" hidden="1"/>
    <cellStyle name="Akcent 5" xfId="32013" builtinId="45" hidden="1"/>
    <cellStyle name="Akcent 5" xfId="32052" builtinId="45" hidden="1"/>
    <cellStyle name="Akcent 5" xfId="32091" builtinId="45" hidden="1"/>
    <cellStyle name="Akcent 5" xfId="32131" builtinId="45" hidden="1"/>
    <cellStyle name="Akcent 5" xfId="32171" builtinId="45" hidden="1"/>
    <cellStyle name="Akcent 5" xfId="32210" builtinId="45" hidden="1"/>
    <cellStyle name="Akcent 5" xfId="32250" builtinId="45" hidden="1"/>
    <cellStyle name="Akcent 5" xfId="32289" builtinId="45" hidden="1"/>
    <cellStyle name="Akcent 5" xfId="32329" builtinId="45" hidden="1"/>
    <cellStyle name="Akcent 5" xfId="32368" builtinId="45" hidden="1"/>
    <cellStyle name="Akcent 5" xfId="32407" builtinId="45" hidden="1"/>
    <cellStyle name="Akcent 5" xfId="32446" builtinId="45" hidden="1"/>
    <cellStyle name="Akcent 5" xfId="32605" builtinId="45" hidden="1"/>
    <cellStyle name="Akcent 5" xfId="32646" builtinId="45" hidden="1"/>
    <cellStyle name="Akcent 5" xfId="32685" builtinId="45" hidden="1"/>
    <cellStyle name="Akcent 5" xfId="32724" builtinId="45" hidden="1"/>
    <cellStyle name="Akcent 5" xfId="32763" builtinId="45" hidden="1"/>
    <cellStyle name="Akcent 5" xfId="32803" builtinId="45" hidden="1"/>
    <cellStyle name="Akcent 5" xfId="32842" builtinId="45" hidden="1"/>
    <cellStyle name="Akcent 5" xfId="32883" builtinId="45" hidden="1"/>
    <cellStyle name="Akcent 5" xfId="32922" builtinId="45" hidden="1"/>
    <cellStyle name="Akcent 5" xfId="32961" builtinId="45" hidden="1"/>
    <cellStyle name="Akcent 5" xfId="33000" builtinId="45" hidden="1"/>
    <cellStyle name="Akcent 5" xfId="33040" builtinId="45" hidden="1"/>
    <cellStyle name="Akcent 5" xfId="33080" builtinId="45" hidden="1"/>
    <cellStyle name="Akcent 5" xfId="33119" builtinId="45" hidden="1"/>
    <cellStyle name="Akcent 5" xfId="33159" builtinId="45" hidden="1"/>
    <cellStyle name="Akcent 5" xfId="33199" builtinId="45" hidden="1"/>
    <cellStyle name="Akcent 5" xfId="33239" builtinId="45" hidden="1"/>
    <cellStyle name="Akcent 5" xfId="33278" builtinId="45" hidden="1"/>
    <cellStyle name="Akcent 5" xfId="33317" builtinId="45" hidden="1"/>
    <cellStyle name="Akcent 5" xfId="32546" builtinId="45" hidden="1"/>
    <cellStyle name="Akcent 5" xfId="33350" builtinId="45" hidden="1"/>
    <cellStyle name="Akcent 5" xfId="33391" builtinId="45" hidden="1"/>
    <cellStyle name="Akcent 5" xfId="33430" builtinId="45" hidden="1"/>
    <cellStyle name="Akcent 5" xfId="33469" builtinId="45" hidden="1"/>
    <cellStyle name="Akcent 5" xfId="33508" builtinId="45" hidden="1"/>
    <cellStyle name="Akcent 5" xfId="33548" builtinId="45" hidden="1"/>
    <cellStyle name="Akcent 5" xfId="33587" builtinId="45" hidden="1"/>
    <cellStyle name="Akcent 5" xfId="33628" builtinId="45" hidden="1"/>
    <cellStyle name="Akcent 5" xfId="33667" builtinId="45" hidden="1"/>
    <cellStyle name="Akcent 5" xfId="33706" builtinId="45" hidden="1"/>
    <cellStyle name="Akcent 5" xfId="33745" builtinId="45" hidden="1"/>
    <cellStyle name="Akcent 5" xfId="33785" builtinId="45" hidden="1"/>
    <cellStyle name="Akcent 5" xfId="33825" builtinId="45" hidden="1"/>
    <cellStyle name="Akcent 5" xfId="33864" builtinId="45" hidden="1"/>
    <cellStyle name="Akcent 5" xfId="33904" builtinId="45" hidden="1"/>
    <cellStyle name="Akcent 5" xfId="33943" builtinId="45" hidden="1"/>
    <cellStyle name="Akcent 5" xfId="33983" builtinId="45" hidden="1"/>
    <cellStyle name="Akcent 5" xfId="34022" builtinId="45" hidden="1"/>
    <cellStyle name="Akcent 5" xfId="34061" builtinId="45" hidden="1"/>
    <cellStyle name="Akcent 5" xfId="32497" builtinId="45" hidden="1"/>
    <cellStyle name="Akcent 5" xfId="33325" builtinId="45" hidden="1"/>
    <cellStyle name="Akcent 5" xfId="34107" builtinId="45" hidden="1"/>
    <cellStyle name="Akcent 5" xfId="34146" builtinId="45" hidden="1"/>
    <cellStyle name="Akcent 5" xfId="34185" builtinId="45" hidden="1"/>
    <cellStyle name="Akcent 5" xfId="34224" builtinId="45" hidden="1"/>
    <cellStyle name="Akcent 5" xfId="34264" builtinId="45" hidden="1"/>
    <cellStyle name="Akcent 5" xfId="34303" builtinId="45" hidden="1"/>
    <cellStyle name="Akcent 5" xfId="34344" builtinId="45" hidden="1"/>
    <cellStyle name="Akcent 5" xfId="34383" builtinId="45" hidden="1"/>
    <cellStyle name="Akcent 5" xfId="34422" builtinId="45" hidden="1"/>
    <cellStyle name="Akcent 5" xfId="34461" builtinId="45" hidden="1"/>
    <cellStyle name="Akcent 5" xfId="34501" builtinId="45" hidden="1"/>
    <cellStyle name="Akcent 5" xfId="34541" builtinId="45" hidden="1"/>
    <cellStyle name="Akcent 5" xfId="34580" builtinId="45" hidden="1"/>
    <cellStyle name="Akcent 5" xfId="34620" builtinId="45" hidden="1"/>
    <cellStyle name="Akcent 5" xfId="34659" builtinId="45" hidden="1"/>
    <cellStyle name="Akcent 5" xfId="34699" builtinId="45" hidden="1"/>
    <cellStyle name="Akcent 5" xfId="34738" builtinId="45" hidden="1"/>
    <cellStyle name="Akcent 5" xfId="34777" builtinId="45" hidden="1"/>
    <cellStyle name="Akcent 5" xfId="29309" builtinId="45" hidden="1"/>
    <cellStyle name="Akcent 5" xfId="34818" builtinId="45" hidden="1"/>
    <cellStyle name="Akcent 5" xfId="34859" builtinId="45" hidden="1"/>
    <cellStyle name="Akcent 5" xfId="34898" builtinId="45" hidden="1"/>
    <cellStyle name="Akcent 5" xfId="34937" builtinId="45" hidden="1"/>
    <cellStyle name="Akcent 5" xfId="34976" builtinId="45" hidden="1"/>
    <cellStyle name="Akcent 5" xfId="35016" builtinId="45" hidden="1"/>
    <cellStyle name="Akcent 5" xfId="35055" builtinId="45" hidden="1"/>
    <cellStyle name="Akcent 5" xfId="35096" builtinId="45" hidden="1"/>
    <cellStyle name="Akcent 5" xfId="35135" builtinId="45" hidden="1"/>
    <cellStyle name="Akcent 5" xfId="35174" builtinId="45" hidden="1"/>
    <cellStyle name="Akcent 5" xfId="35213" builtinId="45" hidden="1"/>
    <cellStyle name="Akcent 5" xfId="35253" builtinId="45" hidden="1"/>
    <cellStyle name="Akcent 5" xfId="35293" builtinId="45" hidden="1"/>
    <cellStyle name="Akcent 5" xfId="35332" builtinId="45" hidden="1"/>
    <cellStyle name="Akcent 5" xfId="35372" builtinId="45" hidden="1"/>
    <cellStyle name="Akcent 5" xfId="35411" builtinId="45" hidden="1"/>
    <cellStyle name="Akcent 5" xfId="35451" builtinId="45" hidden="1"/>
    <cellStyle name="Akcent 5" xfId="35490" builtinId="45" hidden="1"/>
    <cellStyle name="Akcent 5" xfId="35529" builtinId="45" hidden="1"/>
    <cellStyle name="Akcent 5" xfId="35568" builtinId="45" hidden="1"/>
    <cellStyle name="Akcent 5" xfId="35727" builtinId="45" hidden="1"/>
    <cellStyle name="Akcent 5" xfId="35768" builtinId="45" hidden="1"/>
    <cellStyle name="Akcent 5" xfId="35807" builtinId="45" hidden="1"/>
    <cellStyle name="Akcent 5" xfId="35846" builtinId="45" hidden="1"/>
    <cellStyle name="Akcent 5" xfId="35885" builtinId="45" hidden="1"/>
    <cellStyle name="Akcent 5" xfId="35925" builtinId="45" hidden="1"/>
    <cellStyle name="Akcent 5" xfId="35964" builtinId="45" hidden="1"/>
    <cellStyle name="Akcent 5" xfId="36005" builtinId="45" hidden="1"/>
    <cellStyle name="Akcent 5" xfId="36044" builtinId="45" hidden="1"/>
    <cellStyle name="Akcent 5" xfId="36083" builtinId="45" hidden="1"/>
    <cellStyle name="Akcent 5" xfId="36122" builtinId="45" hidden="1"/>
    <cellStyle name="Akcent 5" xfId="36162" builtinId="45" hidden="1"/>
    <cellStyle name="Akcent 5" xfId="36202" builtinId="45" hidden="1"/>
    <cellStyle name="Akcent 5" xfId="36241" builtinId="45" hidden="1"/>
    <cellStyle name="Akcent 5" xfId="36281" builtinId="45" hidden="1"/>
    <cellStyle name="Akcent 5" xfId="36321" builtinId="45" hidden="1"/>
    <cellStyle name="Akcent 5" xfId="36361" builtinId="45" hidden="1"/>
    <cellStyle name="Akcent 5" xfId="36400" builtinId="45" hidden="1"/>
    <cellStyle name="Akcent 5" xfId="36439" builtinId="45" hidden="1"/>
    <cellStyle name="Akcent 5" xfId="35668" builtinId="45" hidden="1"/>
    <cellStyle name="Akcent 5" xfId="36472" builtinId="45" hidden="1"/>
    <cellStyle name="Akcent 5" xfId="36513" builtinId="45" hidden="1"/>
    <cellStyle name="Akcent 5" xfId="36552" builtinId="45" hidden="1"/>
    <cellStyle name="Akcent 5" xfId="36591" builtinId="45" hidden="1"/>
    <cellStyle name="Akcent 5" xfId="36630" builtinId="45" hidden="1"/>
    <cellStyle name="Akcent 5" xfId="36670" builtinId="45" hidden="1"/>
    <cellStyle name="Akcent 5" xfId="36709" builtinId="45" hidden="1"/>
    <cellStyle name="Akcent 5" xfId="36750" builtinId="45" hidden="1"/>
    <cellStyle name="Akcent 5" xfId="36789" builtinId="45" hidden="1"/>
    <cellStyle name="Akcent 5" xfId="36828" builtinId="45" hidden="1"/>
    <cellStyle name="Akcent 5" xfId="36867" builtinId="45" hidden="1"/>
    <cellStyle name="Akcent 5" xfId="36907" builtinId="45" hidden="1"/>
    <cellStyle name="Akcent 5" xfId="36947" builtinId="45" hidden="1"/>
    <cellStyle name="Akcent 5" xfId="36986" builtinId="45" hidden="1"/>
    <cellStyle name="Akcent 5" xfId="37026" builtinId="45" hidden="1"/>
    <cellStyle name="Akcent 5" xfId="37065" builtinId="45" hidden="1"/>
    <cellStyle name="Akcent 5" xfId="37105" builtinId="45" hidden="1"/>
    <cellStyle name="Akcent 5" xfId="37144" builtinId="45" hidden="1"/>
    <cellStyle name="Akcent 5" xfId="37183" builtinId="45" hidden="1"/>
    <cellStyle name="Akcent 5" xfId="35619" builtinId="45" hidden="1"/>
    <cellStyle name="Akcent 5" xfId="36447" builtinId="45" hidden="1"/>
    <cellStyle name="Akcent 5" xfId="37229" builtinId="45" hidden="1"/>
    <cellStyle name="Akcent 5" xfId="37268" builtinId="45" hidden="1"/>
    <cellStyle name="Akcent 5" xfId="37307" builtinId="45" hidden="1"/>
    <cellStyle name="Akcent 5" xfId="37346" builtinId="45" hidden="1"/>
    <cellStyle name="Akcent 5" xfId="37386" builtinId="45" hidden="1"/>
    <cellStyle name="Akcent 5" xfId="37425" builtinId="45" hidden="1"/>
    <cellStyle name="Akcent 5" xfId="37466" builtinId="45" hidden="1"/>
    <cellStyle name="Akcent 5" xfId="37505" builtinId="45" hidden="1"/>
    <cellStyle name="Akcent 5" xfId="37544" builtinId="45" hidden="1"/>
    <cellStyle name="Akcent 5" xfId="37583" builtinId="45" hidden="1"/>
    <cellStyle name="Akcent 5" xfId="37623" builtinId="45" hidden="1"/>
    <cellStyle name="Akcent 5" xfId="37663" builtinId="45" hidden="1"/>
    <cellStyle name="Akcent 5" xfId="37702" builtinId="45" hidden="1"/>
    <cellStyle name="Akcent 5" xfId="37742" builtinId="45" hidden="1"/>
    <cellStyle name="Akcent 5" xfId="37781" builtinId="45" hidden="1"/>
    <cellStyle name="Akcent 5" xfId="37821" builtinId="45" hidden="1"/>
    <cellStyle name="Akcent 5" xfId="37860" builtinId="45" hidden="1"/>
    <cellStyle name="Akcent 5" xfId="37899" builtinId="45" hidden="1"/>
    <cellStyle name="Akcent 5" xfId="37938" builtinId="45" hidden="1"/>
    <cellStyle name="Akcent 5" xfId="37978" builtinId="45" hidden="1"/>
    <cellStyle name="Akcent 5" xfId="38019" builtinId="45" hidden="1"/>
    <cellStyle name="Akcent 5" xfId="38058" builtinId="45" hidden="1"/>
    <cellStyle name="Akcent 5" xfId="38097" builtinId="45" hidden="1"/>
    <cellStyle name="Akcent 5" xfId="38136" builtinId="45" hidden="1"/>
    <cellStyle name="Akcent 5" xfId="38176" builtinId="45" hidden="1"/>
    <cellStyle name="Akcent 5" xfId="38215" builtinId="45" hidden="1"/>
    <cellStyle name="Akcent 5" xfId="38256" builtinId="45" hidden="1"/>
    <cellStyle name="Akcent 5" xfId="38295" builtinId="45" hidden="1"/>
    <cellStyle name="Akcent 5" xfId="38334" builtinId="45" hidden="1"/>
    <cellStyle name="Akcent 5" xfId="38373" builtinId="45" hidden="1"/>
    <cellStyle name="Akcent 5" xfId="38413" builtinId="45" hidden="1"/>
    <cellStyle name="Akcent 5" xfId="38453" builtinId="45" hidden="1"/>
    <cellStyle name="Akcent 5" xfId="38492" builtinId="45" hidden="1"/>
    <cellStyle name="Akcent 5" xfId="38532" builtinId="45" hidden="1"/>
    <cellStyle name="Akcent 5" xfId="38571" builtinId="45" hidden="1"/>
    <cellStyle name="Akcent 5" xfId="38611" builtinId="45" hidden="1"/>
    <cellStyle name="Akcent 5" xfId="38650" builtinId="45" hidden="1"/>
    <cellStyle name="Akcent 5" xfId="38689" builtinId="45" hidden="1"/>
    <cellStyle name="Akcent 5" xfId="38728" builtinId="45" hidden="1"/>
    <cellStyle name="Akcent 5" xfId="38887" builtinId="45" hidden="1"/>
    <cellStyle name="Akcent 5" xfId="38928" builtinId="45" hidden="1"/>
    <cellStyle name="Akcent 5" xfId="38967" builtinId="45" hidden="1"/>
    <cellStyle name="Akcent 5" xfId="39006" builtinId="45" hidden="1"/>
    <cellStyle name="Akcent 5" xfId="39045" builtinId="45" hidden="1"/>
    <cellStyle name="Akcent 5" xfId="39085" builtinId="45" hidden="1"/>
    <cellStyle name="Akcent 5" xfId="39124" builtinId="45" hidden="1"/>
    <cellStyle name="Akcent 5" xfId="39165" builtinId="45" hidden="1"/>
    <cellStyle name="Akcent 5" xfId="39204" builtinId="45" hidden="1"/>
    <cellStyle name="Akcent 5" xfId="39243" builtinId="45" hidden="1"/>
    <cellStyle name="Akcent 5" xfId="39282" builtinId="45" hidden="1"/>
    <cellStyle name="Akcent 5" xfId="39322" builtinId="45" hidden="1"/>
    <cellStyle name="Akcent 5" xfId="39362" builtinId="45" hidden="1"/>
    <cellStyle name="Akcent 5" xfId="39401" builtinId="45" hidden="1"/>
    <cellStyle name="Akcent 5" xfId="39441" builtinId="45" hidden="1"/>
    <cellStyle name="Akcent 5" xfId="39481" builtinId="45" hidden="1"/>
    <cellStyle name="Akcent 5" xfId="39521" builtinId="45" hidden="1"/>
    <cellStyle name="Akcent 5" xfId="39560" builtinId="45" hidden="1"/>
    <cellStyle name="Akcent 5" xfId="39599" builtinId="45" hidden="1"/>
    <cellStyle name="Akcent 5" xfId="38828" builtinId="45" hidden="1"/>
    <cellStyle name="Akcent 5" xfId="39632" builtinId="45" hidden="1"/>
    <cellStyle name="Akcent 5" xfId="39673" builtinId="45" hidden="1"/>
    <cellStyle name="Akcent 5" xfId="39712" builtinId="45" hidden="1"/>
    <cellStyle name="Akcent 5" xfId="39751" builtinId="45" hidden="1"/>
    <cellStyle name="Akcent 5" xfId="39790" builtinId="45" hidden="1"/>
    <cellStyle name="Akcent 5" xfId="39830" builtinId="45" hidden="1"/>
    <cellStyle name="Akcent 5" xfId="39869" builtinId="45" hidden="1"/>
    <cellStyle name="Akcent 5" xfId="39910" builtinId="45" hidden="1"/>
    <cellStyle name="Akcent 5" xfId="39949" builtinId="45" hidden="1"/>
    <cellStyle name="Akcent 5" xfId="39988" builtinId="45" hidden="1"/>
    <cellStyle name="Akcent 5" xfId="40027" builtinId="45" hidden="1"/>
    <cellStyle name="Akcent 5" xfId="40067" builtinId="45" hidden="1"/>
    <cellStyle name="Akcent 5" xfId="40107" builtinId="45" hidden="1"/>
    <cellStyle name="Akcent 5" xfId="40146" builtinId="45" hidden="1"/>
    <cellStyle name="Akcent 5" xfId="40186" builtinId="45" hidden="1"/>
    <cellStyle name="Akcent 5" xfId="40225" builtinId="45" hidden="1"/>
    <cellStyle name="Akcent 5" xfId="40265" builtinId="45" hidden="1"/>
    <cellStyle name="Akcent 5" xfId="40304" builtinId="45" hidden="1"/>
    <cellStyle name="Akcent 5" xfId="40343" builtinId="45" hidden="1"/>
    <cellStyle name="Akcent 5" xfId="38779" builtinId="45" hidden="1"/>
    <cellStyle name="Akcent 5" xfId="39607" builtinId="45" hidden="1"/>
    <cellStyle name="Akcent 5" xfId="40389" builtinId="45" hidden="1"/>
    <cellStyle name="Akcent 5" xfId="40428" builtinId="45" hidden="1"/>
    <cellStyle name="Akcent 5" xfId="40467" builtinId="45" hidden="1"/>
    <cellStyle name="Akcent 5" xfId="40506" builtinId="45" hidden="1"/>
    <cellStyle name="Akcent 5" xfId="40546" builtinId="45" hidden="1"/>
    <cellStyle name="Akcent 5" xfId="40585" builtinId="45" hidden="1"/>
    <cellStyle name="Akcent 5" xfId="40626" builtinId="45" hidden="1"/>
    <cellStyle name="Akcent 5" xfId="40665" builtinId="45" hidden="1"/>
    <cellStyle name="Akcent 5" xfId="40704" builtinId="45" hidden="1"/>
    <cellStyle name="Akcent 5" xfId="40743" builtinId="45" hidden="1"/>
    <cellStyle name="Akcent 5" xfId="40783" builtinId="45" hidden="1"/>
    <cellStyle name="Akcent 5" xfId="40823" builtinId="45" hidden="1"/>
    <cellStyle name="Akcent 5" xfId="40862" builtinId="45" hidden="1"/>
    <cellStyle name="Akcent 5" xfId="40902" builtinId="45" hidden="1"/>
    <cellStyle name="Akcent 5" xfId="40941" builtinId="45" hidden="1"/>
    <cellStyle name="Akcent 5" xfId="40981" builtinId="45" hidden="1"/>
    <cellStyle name="Akcent 5" xfId="41020" builtinId="45" hidden="1"/>
    <cellStyle name="Akcent 5" xfId="41059" builtinId="45" hidden="1"/>
    <cellStyle name="Akcent 5" xfId="41119" builtinId="45" hidden="1"/>
    <cellStyle name="Akcent 5" xfId="41177" builtinId="45" hidden="1"/>
    <cellStyle name="Akcent 5" xfId="41218" builtinId="45" hidden="1"/>
    <cellStyle name="Akcent 5" xfId="41257" builtinId="45" hidden="1"/>
    <cellStyle name="Akcent 5" xfId="41296" builtinId="45" hidden="1"/>
    <cellStyle name="Akcent 5" xfId="41335" builtinId="45" hidden="1"/>
    <cellStyle name="Akcent 5" xfId="41375" builtinId="45" hidden="1"/>
    <cellStyle name="Akcent 5" xfId="41414" builtinId="45" hidden="1"/>
    <cellStyle name="Akcent 5" xfId="41455" builtinId="45" hidden="1"/>
    <cellStyle name="Akcent 5" xfId="41494" builtinId="45" hidden="1"/>
    <cellStyle name="Akcent 5" xfId="41533" builtinId="45" hidden="1"/>
    <cellStyle name="Akcent 5" xfId="41572" builtinId="45" hidden="1"/>
    <cellStyle name="Akcent 5" xfId="41612" builtinId="45" hidden="1"/>
    <cellStyle name="Akcent 5" xfId="41652" builtinId="45" hidden="1"/>
    <cellStyle name="Akcent 5" xfId="41691" builtinId="45" hidden="1"/>
    <cellStyle name="Akcent 5" xfId="41731" builtinId="45" hidden="1"/>
    <cellStyle name="Akcent 5" xfId="41770" builtinId="45" hidden="1"/>
    <cellStyle name="Akcent 5" xfId="41810" builtinId="45" hidden="1"/>
    <cellStyle name="Akcent 5" xfId="41849" builtinId="45" hidden="1"/>
    <cellStyle name="Akcent 5" xfId="41888" builtinId="45" hidden="1"/>
    <cellStyle name="Akcent 5" xfId="41071" builtinId="45" hidden="1"/>
    <cellStyle name="Akcent 5" xfId="41928" builtinId="45" hidden="1"/>
    <cellStyle name="Akcent 5" xfId="41969" builtinId="45" hidden="1"/>
    <cellStyle name="Akcent 5" xfId="42008" builtinId="45" hidden="1"/>
    <cellStyle name="Akcent 5" xfId="42047" builtinId="45" hidden="1"/>
    <cellStyle name="Akcent 5" xfId="42086" builtinId="45" hidden="1"/>
    <cellStyle name="Akcent 5" xfId="42126" builtinId="45" hidden="1"/>
    <cellStyle name="Akcent 5" xfId="42165" builtinId="45" hidden="1"/>
    <cellStyle name="Akcent 5" xfId="42206" builtinId="45" hidden="1"/>
    <cellStyle name="Akcent 5" xfId="42245" builtinId="45" hidden="1"/>
    <cellStyle name="Akcent 5" xfId="42284" builtinId="45" hidden="1"/>
    <cellStyle name="Akcent 5" xfId="42323" builtinId="45" hidden="1"/>
    <cellStyle name="Akcent 5" xfId="42363" builtinId="45" hidden="1"/>
    <cellStyle name="Akcent 5" xfId="42403" builtinId="45" hidden="1"/>
    <cellStyle name="Akcent 5" xfId="42442" builtinId="45" hidden="1"/>
    <cellStyle name="Akcent 5" xfId="42482" builtinId="45" hidden="1"/>
    <cellStyle name="Akcent 5" xfId="42521" builtinId="45" hidden="1"/>
    <cellStyle name="Akcent 5" xfId="42561" builtinId="45" hidden="1"/>
    <cellStyle name="Akcent 5" xfId="42600" builtinId="45" hidden="1"/>
    <cellStyle name="Akcent 5" xfId="42639" builtinId="45" hidden="1"/>
    <cellStyle name="Akcent 5" xfId="42703" builtinId="45" hidden="1"/>
    <cellStyle name="Akcent 5" xfId="42757" builtinId="45" hidden="1"/>
    <cellStyle name="Akcent 5" xfId="42798" builtinId="45" hidden="1"/>
    <cellStyle name="Akcent 5" xfId="42837" builtinId="45" hidden="1"/>
    <cellStyle name="Akcent 5" xfId="42876" builtinId="45" hidden="1"/>
    <cellStyle name="Akcent 5" xfId="42915" builtinId="45" hidden="1"/>
    <cellStyle name="Akcent 5" xfId="42955" builtinId="45" hidden="1"/>
    <cellStyle name="Akcent 5" xfId="42994" builtinId="45" hidden="1"/>
    <cellStyle name="Akcent 5" xfId="43035" builtinId="45" hidden="1"/>
    <cellStyle name="Akcent 5" xfId="43074" builtinId="45" hidden="1"/>
    <cellStyle name="Akcent 5" xfId="43113" builtinId="45" hidden="1"/>
    <cellStyle name="Akcent 5" xfId="43152" builtinId="45" hidden="1"/>
    <cellStyle name="Akcent 5" xfId="43192" builtinId="45" hidden="1"/>
    <cellStyle name="Akcent 5" xfId="43232" builtinId="45" hidden="1"/>
    <cellStyle name="Akcent 5" xfId="43271" builtinId="45" hidden="1"/>
    <cellStyle name="Akcent 5" xfId="43311" builtinId="45" hidden="1"/>
    <cellStyle name="Akcent 5" xfId="43350" builtinId="45" hidden="1"/>
    <cellStyle name="Akcent 5" xfId="43390" builtinId="45" hidden="1"/>
    <cellStyle name="Akcent 5" xfId="43429" builtinId="45" hidden="1"/>
    <cellStyle name="Akcent 5" xfId="43468" builtinId="45" hidden="1"/>
    <cellStyle name="Akcent 5" xfId="42650" builtinId="45" hidden="1"/>
    <cellStyle name="Akcent 5" xfId="43508" builtinId="45" hidden="1"/>
    <cellStyle name="Akcent 5" xfId="43549" builtinId="45" hidden="1"/>
    <cellStyle name="Akcent 5" xfId="43588" builtinId="45" hidden="1"/>
    <cellStyle name="Akcent 5" xfId="43627" builtinId="45" hidden="1"/>
    <cellStyle name="Akcent 5" xfId="43666" builtinId="45" hidden="1"/>
    <cellStyle name="Akcent 5" xfId="43706" builtinId="45" hidden="1"/>
    <cellStyle name="Akcent 5" xfId="43745" builtinId="45" hidden="1"/>
    <cellStyle name="Akcent 5" xfId="43786" builtinId="45" hidden="1"/>
    <cellStyle name="Akcent 5" xfId="43825" builtinId="45" hidden="1"/>
    <cellStyle name="Akcent 5" xfId="43864" builtinId="45" hidden="1"/>
    <cellStyle name="Akcent 5" xfId="43903" builtinId="45" hidden="1"/>
    <cellStyle name="Akcent 5" xfId="43943" builtinId="45" hidden="1"/>
    <cellStyle name="Akcent 5" xfId="43983" builtinId="45" hidden="1"/>
    <cellStyle name="Akcent 5" xfId="44022" builtinId="45" hidden="1"/>
    <cellStyle name="Akcent 5" xfId="44062" builtinId="45" hidden="1"/>
    <cellStyle name="Akcent 5" xfId="44101" builtinId="45" hidden="1"/>
    <cellStyle name="Akcent 5" xfId="44141" builtinId="45" hidden="1"/>
    <cellStyle name="Akcent 5" xfId="44180" builtinId="45" hidden="1"/>
    <cellStyle name="Akcent 5" xfId="44219" builtinId="45" hidden="1"/>
    <cellStyle name="Akcent 5" xfId="44283" builtinId="45" hidden="1"/>
    <cellStyle name="Akcent 5" xfId="44337" builtinId="45" hidden="1"/>
    <cellStyle name="Akcent 5" xfId="44378" builtinId="45" hidden="1"/>
    <cellStyle name="Akcent 5" xfId="44417" builtinId="45" hidden="1"/>
    <cellStyle name="Akcent 5" xfId="44456" builtinId="45" hidden="1"/>
    <cellStyle name="Akcent 5" xfId="44495" builtinId="45" hidden="1"/>
    <cellStyle name="Akcent 5" xfId="44535" builtinId="45" hidden="1"/>
    <cellStyle name="Akcent 5" xfId="44574" builtinId="45" hidden="1"/>
    <cellStyle name="Akcent 5" xfId="44615" builtinId="45" hidden="1"/>
    <cellStyle name="Akcent 5" xfId="44654" builtinId="45" hidden="1"/>
    <cellStyle name="Akcent 5" xfId="44693" builtinId="45" hidden="1"/>
    <cellStyle name="Akcent 5" xfId="44732" builtinId="45" hidden="1"/>
    <cellStyle name="Akcent 5" xfId="44772" builtinId="45" hidden="1"/>
    <cellStyle name="Akcent 5" xfId="44812" builtinId="45" hidden="1"/>
    <cellStyle name="Akcent 5" xfId="44851" builtinId="45" hidden="1"/>
    <cellStyle name="Akcent 5" xfId="44891" builtinId="45" hidden="1"/>
    <cellStyle name="Akcent 5" xfId="44930" builtinId="45" hidden="1"/>
    <cellStyle name="Akcent 5" xfId="44970" builtinId="45" hidden="1"/>
    <cellStyle name="Akcent 5" xfId="45009" builtinId="45" hidden="1"/>
    <cellStyle name="Akcent 5" xfId="45048" builtinId="45" hidden="1"/>
    <cellStyle name="Akcent 5" xfId="44230" builtinId="45" hidden="1"/>
    <cellStyle name="Akcent 5" xfId="45088" builtinId="45" hidden="1"/>
    <cellStyle name="Akcent 5" xfId="45129" builtinId="45" hidden="1"/>
    <cellStyle name="Akcent 5" xfId="45168" builtinId="45" hidden="1"/>
    <cellStyle name="Akcent 5" xfId="45207" builtinId="45" hidden="1"/>
    <cellStyle name="Akcent 5" xfId="45246" builtinId="45" hidden="1"/>
    <cellStyle name="Akcent 5" xfId="45286" builtinId="45" hidden="1"/>
    <cellStyle name="Akcent 5" xfId="45325" builtinId="45" hidden="1"/>
    <cellStyle name="Akcent 5" xfId="45366" builtinId="45" hidden="1"/>
    <cellStyle name="Akcent 5" xfId="45405" builtinId="45" hidden="1"/>
    <cellStyle name="Akcent 5" xfId="45444" builtinId="45" hidden="1"/>
    <cellStyle name="Akcent 5" xfId="45483" builtinId="45" hidden="1"/>
    <cellStyle name="Akcent 5" xfId="45523" builtinId="45" hidden="1"/>
    <cellStyle name="Akcent 5" xfId="45563" builtinId="45" hidden="1"/>
    <cellStyle name="Akcent 5" xfId="45602" builtinId="45" hidden="1"/>
    <cellStyle name="Akcent 5" xfId="45642" builtinId="45" hidden="1"/>
    <cellStyle name="Akcent 5" xfId="45681" builtinId="45" hidden="1"/>
    <cellStyle name="Akcent 5" xfId="45721" builtinId="45" hidden="1"/>
    <cellStyle name="Akcent 5" xfId="45760" builtinId="45" hidden="1"/>
    <cellStyle name="Akcent 5" xfId="45799" builtinId="45" hidden="1"/>
    <cellStyle name="Akcent 5" xfId="45827" builtinId="45" hidden="1"/>
    <cellStyle name="Akcent 5" xfId="45835" builtinId="45" hidden="1"/>
    <cellStyle name="Akcent 5" xfId="45840" builtinId="45" hidden="1"/>
    <cellStyle name="Akcent 5" xfId="45844" builtinId="45" hidden="1"/>
    <cellStyle name="Akcent 5" xfId="45848" builtinId="45" hidden="1"/>
    <cellStyle name="Akcent 5" xfId="45855" builtinId="45" hidden="1"/>
    <cellStyle name="Akcent 5" xfId="45860" builtinId="45" hidden="1"/>
    <cellStyle name="Akcent 5" xfId="45865" builtinId="45" hidden="1"/>
    <cellStyle name="Akcent 5" xfId="45872" builtinId="45" hidden="1"/>
    <cellStyle name="Akcent 5" xfId="45876" builtinId="45" hidden="1"/>
    <cellStyle name="Akcent 5" xfId="45880" builtinId="45" hidden="1"/>
    <cellStyle name="Akcent 5" xfId="45886" builtinId="45" hidden="1"/>
    <cellStyle name="Akcent 5" xfId="45892" builtinId="45" hidden="1"/>
    <cellStyle name="Akcent 5" xfId="45898" builtinId="45" hidden="1"/>
    <cellStyle name="Akcent 5" xfId="45904" builtinId="45" hidden="1"/>
    <cellStyle name="Akcent 5" xfId="45910" builtinId="45" hidden="1"/>
    <cellStyle name="Akcent 5" xfId="45916" builtinId="45" hidden="1"/>
    <cellStyle name="Akcent 5" xfId="45922" builtinId="45" hidden="1"/>
    <cellStyle name="Akcent 5" xfId="45928" builtinId="45" hidden="1"/>
    <cellStyle name="Akcent 5" xfId="45934" builtinId="45" hidden="1"/>
    <cellStyle name="Akcent 5" xfId="45942" builtinId="45" hidden="1"/>
    <cellStyle name="Akcent 5" xfId="45948" builtinId="45" hidden="1"/>
    <cellStyle name="Akcent 6" xfId="36" builtinId="49" hidden="1"/>
    <cellStyle name="Akcent 6" xfId="75" builtinId="49" hidden="1"/>
    <cellStyle name="Akcent 6" xfId="103" builtinId="49" hidden="1"/>
    <cellStyle name="Akcent 6" xfId="142" builtinId="49" hidden="1"/>
    <cellStyle name="Akcent 6" xfId="181" builtinId="49" hidden="1"/>
    <cellStyle name="Akcent 6" xfId="220" builtinId="49" hidden="1"/>
    <cellStyle name="Akcent 6" xfId="260" builtinId="49" hidden="1"/>
    <cellStyle name="Akcent 6" xfId="299" builtinId="49" hidden="1"/>
    <cellStyle name="Akcent 6" xfId="340" builtinId="49" hidden="1"/>
    <cellStyle name="Akcent 6" xfId="379" builtinId="49" hidden="1"/>
    <cellStyle name="Akcent 6" xfId="418" builtinId="49" hidden="1"/>
    <cellStyle name="Akcent 6" xfId="457" builtinId="49" hidden="1"/>
    <cellStyle name="Akcent 6" xfId="497" builtinId="49" hidden="1"/>
    <cellStyle name="Akcent 6" xfId="537" builtinId="49" hidden="1"/>
    <cellStyle name="Akcent 6" xfId="576" builtinId="49" hidden="1"/>
    <cellStyle name="Akcent 6" xfId="616" builtinId="49" hidden="1"/>
    <cellStyle name="Akcent 6" xfId="655" builtinId="49" hidden="1"/>
    <cellStyle name="Akcent 6" xfId="695" builtinId="49" hidden="1"/>
    <cellStyle name="Akcent 6" xfId="734" builtinId="49" hidden="1"/>
    <cellStyle name="Akcent 6" xfId="773" builtinId="49" hidden="1"/>
    <cellStyle name="Akcent 6" xfId="812" builtinId="49" hidden="1"/>
    <cellStyle name="Akcent 6" xfId="971" builtinId="49" hidden="1"/>
    <cellStyle name="Akcent 6" xfId="1012" builtinId="49" hidden="1"/>
    <cellStyle name="Akcent 6" xfId="1051" builtinId="49" hidden="1"/>
    <cellStyle name="Akcent 6" xfId="1090" builtinId="49" hidden="1"/>
    <cellStyle name="Akcent 6" xfId="1129" builtinId="49" hidden="1"/>
    <cellStyle name="Akcent 6" xfId="1169" builtinId="49" hidden="1"/>
    <cellStyle name="Akcent 6" xfId="1208" builtinId="49" hidden="1"/>
    <cellStyle name="Akcent 6" xfId="1249" builtinId="49" hidden="1"/>
    <cellStyle name="Akcent 6" xfId="1288" builtinId="49" hidden="1"/>
    <cellStyle name="Akcent 6" xfId="1327" builtinId="49" hidden="1"/>
    <cellStyle name="Akcent 6" xfId="1366" builtinId="49" hidden="1"/>
    <cellStyle name="Akcent 6" xfId="1406" builtinId="49" hidden="1"/>
    <cellStyle name="Akcent 6" xfId="1446" builtinId="49" hidden="1"/>
    <cellStyle name="Akcent 6" xfId="1485" builtinId="49" hidden="1"/>
    <cellStyle name="Akcent 6" xfId="1525" builtinId="49" hidden="1"/>
    <cellStyle name="Akcent 6" xfId="1565" builtinId="49" hidden="1"/>
    <cellStyle name="Akcent 6" xfId="1605" builtinId="49" hidden="1"/>
    <cellStyle name="Akcent 6" xfId="1644" builtinId="49" hidden="1"/>
    <cellStyle name="Akcent 6" xfId="1683" builtinId="49" hidden="1"/>
    <cellStyle name="Akcent 6" xfId="904" builtinId="49" hidden="1"/>
    <cellStyle name="Akcent 6" xfId="1716" builtinId="49" hidden="1"/>
    <cellStyle name="Akcent 6" xfId="1757" builtinId="49" hidden="1"/>
    <cellStyle name="Akcent 6" xfId="1796" builtinId="49" hidden="1"/>
    <cellStyle name="Akcent 6" xfId="1835" builtinId="49" hidden="1"/>
    <cellStyle name="Akcent 6" xfId="1874" builtinId="49" hidden="1"/>
    <cellStyle name="Akcent 6" xfId="1914" builtinId="49" hidden="1"/>
    <cellStyle name="Akcent 6" xfId="1953" builtinId="49" hidden="1"/>
    <cellStyle name="Akcent 6" xfId="1994" builtinId="49" hidden="1"/>
    <cellStyle name="Akcent 6" xfId="2033" builtinId="49" hidden="1"/>
    <cellStyle name="Akcent 6" xfId="2072" builtinId="49" hidden="1"/>
    <cellStyle name="Akcent 6" xfId="2111" builtinId="49" hidden="1"/>
    <cellStyle name="Akcent 6" xfId="2151" builtinId="49" hidden="1"/>
    <cellStyle name="Akcent 6" xfId="2191" builtinId="49" hidden="1"/>
    <cellStyle name="Akcent 6" xfId="2230" builtinId="49" hidden="1"/>
    <cellStyle name="Akcent 6" xfId="2270" builtinId="49" hidden="1"/>
    <cellStyle name="Akcent 6" xfId="2309" builtinId="49" hidden="1"/>
    <cellStyle name="Akcent 6" xfId="2349" builtinId="49" hidden="1"/>
    <cellStyle name="Akcent 6" xfId="2388" builtinId="49" hidden="1"/>
    <cellStyle name="Akcent 6" xfId="2427" builtinId="49" hidden="1"/>
    <cellStyle name="Akcent 6" xfId="863" builtinId="49" hidden="1"/>
    <cellStyle name="Akcent 6" xfId="897" builtinId="49" hidden="1"/>
    <cellStyle name="Akcent 6" xfId="2473" builtinId="49" hidden="1"/>
    <cellStyle name="Akcent 6" xfId="2512" builtinId="49" hidden="1"/>
    <cellStyle name="Akcent 6" xfId="2551" builtinId="49" hidden="1"/>
    <cellStyle name="Akcent 6" xfId="2590" builtinId="49" hidden="1"/>
    <cellStyle name="Akcent 6" xfId="2630" builtinId="49" hidden="1"/>
    <cellStyle name="Akcent 6" xfId="2669" builtinId="49" hidden="1"/>
    <cellStyle name="Akcent 6" xfId="2710" builtinId="49" hidden="1"/>
    <cellStyle name="Akcent 6" xfId="2749" builtinId="49" hidden="1"/>
    <cellStyle name="Akcent 6" xfId="2788" builtinId="49" hidden="1"/>
    <cellStyle name="Akcent 6" xfId="2827" builtinId="49" hidden="1"/>
    <cellStyle name="Akcent 6" xfId="2867" builtinId="49" hidden="1"/>
    <cellStyle name="Akcent 6" xfId="2907" builtinId="49" hidden="1"/>
    <cellStyle name="Akcent 6" xfId="2946" builtinId="49" hidden="1"/>
    <cellStyle name="Akcent 6" xfId="2986" builtinId="49" hidden="1"/>
    <cellStyle name="Akcent 6" xfId="3025" builtinId="49" hidden="1"/>
    <cellStyle name="Akcent 6" xfId="3065" builtinId="49" hidden="1"/>
    <cellStyle name="Akcent 6" xfId="3104" builtinId="49" hidden="1"/>
    <cellStyle name="Akcent 6" xfId="3143" builtinId="49" hidden="1"/>
    <cellStyle name="Akcent 6" xfId="3182" builtinId="49" hidden="1"/>
    <cellStyle name="Akcent 6" xfId="3375" builtinId="49" hidden="1"/>
    <cellStyle name="Akcent 6" xfId="3420" builtinId="49" hidden="1"/>
    <cellStyle name="Akcent 6" xfId="3459" builtinId="49" hidden="1"/>
    <cellStyle name="Akcent 6" xfId="3498" builtinId="49" hidden="1"/>
    <cellStyle name="Akcent 6" xfId="3537" builtinId="49" hidden="1"/>
    <cellStyle name="Akcent 6" xfId="3577" builtinId="49" hidden="1"/>
    <cellStyle name="Akcent 6" xfId="3616" builtinId="49" hidden="1"/>
    <cellStyle name="Akcent 6" xfId="3657" builtinId="49" hidden="1"/>
    <cellStyle name="Akcent 6" xfId="3696" builtinId="49" hidden="1"/>
    <cellStyle name="Akcent 6" xfId="3735" builtinId="49" hidden="1"/>
    <cellStyle name="Akcent 6" xfId="3774" builtinId="49" hidden="1"/>
    <cellStyle name="Akcent 6" xfId="3818" builtinId="49" hidden="1"/>
    <cellStyle name="Akcent 6" xfId="3858" builtinId="49" hidden="1"/>
    <cellStyle name="Akcent 6" xfId="3897" builtinId="49" hidden="1"/>
    <cellStyle name="Akcent 6" xfId="3937" builtinId="49" hidden="1"/>
    <cellStyle name="Akcent 6" xfId="3977" builtinId="49" hidden="1"/>
    <cellStyle name="Akcent 6" xfId="4017" builtinId="49" hidden="1"/>
    <cellStyle name="Akcent 6" xfId="4056" builtinId="49" hidden="1"/>
    <cellStyle name="Akcent 6" xfId="4095" builtinId="49" hidden="1"/>
    <cellStyle name="Akcent 6" xfId="4152" builtinId="49" hidden="1"/>
    <cellStyle name="Akcent 6" xfId="4311" builtinId="49" hidden="1"/>
    <cellStyle name="Akcent 6" xfId="4356" builtinId="49" hidden="1"/>
    <cellStyle name="Akcent 6" xfId="4395" builtinId="49" hidden="1"/>
    <cellStyle name="Akcent 6" xfId="4434" builtinId="49" hidden="1"/>
    <cellStyle name="Akcent 6" xfId="4473" builtinId="49" hidden="1"/>
    <cellStyle name="Akcent 6" xfId="4513" builtinId="49" hidden="1"/>
    <cellStyle name="Akcent 6" xfId="4552" builtinId="49" hidden="1"/>
    <cellStyle name="Akcent 6" xfId="4593" builtinId="49" hidden="1"/>
    <cellStyle name="Akcent 6" xfId="4632" builtinId="49" hidden="1"/>
    <cellStyle name="Akcent 6" xfId="4671" builtinId="49" hidden="1"/>
    <cellStyle name="Akcent 6" xfId="4710" builtinId="49" hidden="1"/>
    <cellStyle name="Akcent 6" xfId="4754" builtinId="49" hidden="1"/>
    <cellStyle name="Akcent 6" xfId="4794" builtinId="49" hidden="1"/>
    <cellStyle name="Akcent 6" xfId="4833" builtinId="49" hidden="1"/>
    <cellStyle name="Akcent 6" xfId="4873" builtinId="49" hidden="1"/>
    <cellStyle name="Akcent 6" xfId="4913" builtinId="49" hidden="1"/>
    <cellStyle name="Akcent 6" xfId="4953" builtinId="49" hidden="1"/>
    <cellStyle name="Akcent 6" xfId="4992" builtinId="49" hidden="1"/>
    <cellStyle name="Akcent 6" xfId="5031" builtinId="49" hidden="1"/>
    <cellStyle name="Akcent 6" xfId="4244" builtinId="49" hidden="1"/>
    <cellStyle name="Akcent 6" xfId="5064" builtinId="49" hidden="1"/>
    <cellStyle name="Akcent 6" xfId="5105" builtinId="49" hidden="1"/>
    <cellStyle name="Akcent 6" xfId="5144" builtinId="49" hidden="1"/>
    <cellStyle name="Akcent 6" xfId="5183" builtinId="49" hidden="1"/>
    <cellStyle name="Akcent 6" xfId="5222" builtinId="49" hidden="1"/>
    <cellStyle name="Akcent 6" xfId="5262" builtinId="49" hidden="1"/>
    <cellStyle name="Akcent 6" xfId="5301" builtinId="49" hidden="1"/>
    <cellStyle name="Akcent 6" xfId="5342" builtinId="49" hidden="1"/>
    <cellStyle name="Akcent 6" xfId="5381" builtinId="49" hidden="1"/>
    <cellStyle name="Akcent 6" xfId="5420" builtinId="49" hidden="1"/>
    <cellStyle name="Akcent 6" xfId="5459" builtinId="49" hidden="1"/>
    <cellStyle name="Akcent 6" xfId="5499" builtinId="49" hidden="1"/>
    <cellStyle name="Akcent 6" xfId="5539" builtinId="49" hidden="1"/>
    <cellStyle name="Akcent 6" xfId="5578" builtinId="49" hidden="1"/>
    <cellStyle name="Akcent 6" xfId="5618" builtinId="49" hidden="1"/>
    <cellStyle name="Akcent 6" xfId="5657" builtinId="49" hidden="1"/>
    <cellStyle name="Akcent 6" xfId="5697" builtinId="49" hidden="1"/>
    <cellStyle name="Akcent 6" xfId="5736" builtinId="49" hidden="1"/>
    <cellStyle name="Akcent 6" xfId="5775" builtinId="49" hidden="1"/>
    <cellStyle name="Akcent 6" xfId="4203" builtinId="49" hidden="1"/>
    <cellStyle name="Akcent 6" xfId="4237" builtinId="49" hidden="1"/>
    <cellStyle name="Akcent 6" xfId="5821" builtinId="49" hidden="1"/>
    <cellStyle name="Akcent 6" xfId="5860" builtinId="49" hidden="1"/>
    <cellStyle name="Akcent 6" xfId="5899" builtinId="49" hidden="1"/>
    <cellStyle name="Akcent 6" xfId="5938" builtinId="49" hidden="1"/>
    <cellStyle name="Akcent 6" xfId="5978" builtinId="49" hidden="1"/>
    <cellStyle name="Akcent 6" xfId="6017" builtinId="49" hidden="1"/>
    <cellStyle name="Akcent 6" xfId="6058" builtinId="49" hidden="1"/>
    <cellStyle name="Akcent 6" xfId="6097" builtinId="49" hidden="1"/>
    <cellStyle name="Akcent 6" xfId="6136" builtinId="49" hidden="1"/>
    <cellStyle name="Akcent 6" xfId="6175" builtinId="49" hidden="1"/>
    <cellStyle name="Akcent 6" xfId="6215" builtinId="49" hidden="1"/>
    <cellStyle name="Akcent 6" xfId="6255" builtinId="49" hidden="1"/>
    <cellStyle name="Akcent 6" xfId="6294" builtinId="49" hidden="1"/>
    <cellStyle name="Akcent 6" xfId="6334" builtinId="49" hidden="1"/>
    <cellStyle name="Akcent 6" xfId="6373" builtinId="49" hidden="1"/>
    <cellStyle name="Akcent 6" xfId="6413" builtinId="49" hidden="1"/>
    <cellStyle name="Akcent 6" xfId="6452" builtinId="49" hidden="1"/>
    <cellStyle name="Akcent 6" xfId="6491" builtinId="49" hidden="1"/>
    <cellStyle name="Akcent 6" xfId="3308" builtinId="49" hidden="1"/>
    <cellStyle name="Akcent 6" xfId="6504" builtinId="49" hidden="1"/>
    <cellStyle name="Akcent 6" xfId="6547" builtinId="49" hidden="1"/>
    <cellStyle name="Akcent 6" xfId="6586" builtinId="49" hidden="1"/>
    <cellStyle name="Akcent 6" xfId="6625" builtinId="49" hidden="1"/>
    <cellStyle name="Akcent 6" xfId="6664" builtinId="49" hidden="1"/>
    <cellStyle name="Akcent 6" xfId="6704" builtinId="49" hidden="1"/>
    <cellStyle name="Akcent 6" xfId="6743" builtinId="49" hidden="1"/>
    <cellStyle name="Akcent 6" xfId="6784" builtinId="49" hidden="1"/>
    <cellStyle name="Akcent 6" xfId="6823" builtinId="49" hidden="1"/>
    <cellStyle name="Akcent 6" xfId="6862" builtinId="49" hidden="1"/>
    <cellStyle name="Akcent 6" xfId="6901" builtinId="49" hidden="1"/>
    <cellStyle name="Akcent 6" xfId="6943" builtinId="49" hidden="1"/>
    <cellStyle name="Akcent 6" xfId="6983" builtinId="49" hidden="1"/>
    <cellStyle name="Akcent 6" xfId="7022" builtinId="49" hidden="1"/>
    <cellStyle name="Akcent 6" xfId="7062" builtinId="49" hidden="1"/>
    <cellStyle name="Akcent 6" xfId="7102" builtinId="49" hidden="1"/>
    <cellStyle name="Akcent 6" xfId="7142" builtinId="49" hidden="1"/>
    <cellStyle name="Akcent 6" xfId="7181" builtinId="49" hidden="1"/>
    <cellStyle name="Akcent 6" xfId="7220" builtinId="49" hidden="1"/>
    <cellStyle name="Akcent 6" xfId="7270" builtinId="49" hidden="1"/>
    <cellStyle name="Akcent 6" xfId="7429" builtinId="49" hidden="1"/>
    <cellStyle name="Akcent 6" xfId="7472" builtinId="49" hidden="1"/>
    <cellStyle name="Akcent 6" xfId="7511" builtinId="49" hidden="1"/>
    <cellStyle name="Akcent 6" xfId="7550" builtinId="49" hidden="1"/>
    <cellStyle name="Akcent 6" xfId="7589" builtinId="49" hidden="1"/>
    <cellStyle name="Akcent 6" xfId="7629" builtinId="49" hidden="1"/>
    <cellStyle name="Akcent 6" xfId="7668" builtinId="49" hidden="1"/>
    <cellStyle name="Akcent 6" xfId="7709" builtinId="49" hidden="1"/>
    <cellStyle name="Akcent 6" xfId="7748" builtinId="49" hidden="1"/>
    <cellStyle name="Akcent 6" xfId="7787" builtinId="49" hidden="1"/>
    <cellStyle name="Akcent 6" xfId="7826" builtinId="49" hidden="1"/>
    <cellStyle name="Akcent 6" xfId="7868" builtinId="49" hidden="1"/>
    <cellStyle name="Akcent 6" xfId="7908" builtinId="49" hidden="1"/>
    <cellStyle name="Akcent 6" xfId="7947" builtinId="49" hidden="1"/>
    <cellStyle name="Akcent 6" xfId="7987" builtinId="49" hidden="1"/>
    <cellStyle name="Akcent 6" xfId="8027" builtinId="49" hidden="1"/>
    <cellStyle name="Akcent 6" xfId="8067" builtinId="49" hidden="1"/>
    <cellStyle name="Akcent 6" xfId="8106" builtinId="49" hidden="1"/>
    <cellStyle name="Akcent 6" xfId="8145" builtinId="49" hidden="1"/>
    <cellStyle name="Akcent 6" xfId="7362" builtinId="49" hidden="1"/>
    <cellStyle name="Akcent 6" xfId="8178" builtinId="49" hidden="1"/>
    <cellStyle name="Akcent 6" xfId="8219" builtinId="49" hidden="1"/>
    <cellStyle name="Akcent 6" xfId="8258" builtinId="49" hidden="1"/>
    <cellStyle name="Akcent 6" xfId="8297" builtinId="49" hidden="1"/>
    <cellStyle name="Akcent 6" xfId="8336" builtinId="49" hidden="1"/>
    <cellStyle name="Akcent 6" xfId="8376" builtinId="49" hidden="1"/>
    <cellStyle name="Akcent 6" xfId="8415" builtinId="49" hidden="1"/>
    <cellStyle name="Akcent 6" xfId="8456" builtinId="49" hidden="1"/>
    <cellStyle name="Akcent 6" xfId="8495" builtinId="49" hidden="1"/>
    <cellStyle name="Akcent 6" xfId="8534" builtinId="49" hidden="1"/>
    <cellStyle name="Akcent 6" xfId="8573" builtinId="49" hidden="1"/>
    <cellStyle name="Akcent 6" xfId="8613" builtinId="49" hidden="1"/>
    <cellStyle name="Akcent 6" xfId="8653" builtinId="49" hidden="1"/>
    <cellStyle name="Akcent 6" xfId="8692" builtinId="49" hidden="1"/>
    <cellStyle name="Akcent 6" xfId="8732" builtinId="49" hidden="1"/>
    <cellStyle name="Akcent 6" xfId="8771" builtinId="49" hidden="1"/>
    <cellStyle name="Akcent 6" xfId="8811" builtinId="49" hidden="1"/>
    <cellStyle name="Akcent 6" xfId="8850" builtinId="49" hidden="1"/>
    <cellStyle name="Akcent 6" xfId="8889" builtinId="49" hidden="1"/>
    <cellStyle name="Akcent 6" xfId="7321" builtinId="49" hidden="1"/>
    <cellStyle name="Akcent 6" xfId="7355" builtinId="49" hidden="1"/>
    <cellStyle name="Akcent 6" xfId="8935" builtinId="49" hidden="1"/>
    <cellStyle name="Akcent 6" xfId="8974" builtinId="49" hidden="1"/>
    <cellStyle name="Akcent 6" xfId="9013" builtinId="49" hidden="1"/>
    <cellStyle name="Akcent 6" xfId="9052" builtinId="49" hidden="1"/>
    <cellStyle name="Akcent 6" xfId="9092" builtinId="49" hidden="1"/>
    <cellStyle name="Akcent 6" xfId="9131" builtinId="49" hidden="1"/>
    <cellStyle name="Akcent 6" xfId="9172" builtinId="49" hidden="1"/>
    <cellStyle name="Akcent 6" xfId="9211" builtinId="49" hidden="1"/>
    <cellStyle name="Akcent 6" xfId="9250" builtinId="49" hidden="1"/>
    <cellStyle name="Akcent 6" xfId="9289" builtinId="49" hidden="1"/>
    <cellStyle name="Akcent 6" xfId="9329" builtinId="49" hidden="1"/>
    <cellStyle name="Akcent 6" xfId="9369" builtinId="49" hidden="1"/>
    <cellStyle name="Akcent 6" xfId="9408" builtinId="49" hidden="1"/>
    <cellStyle name="Akcent 6" xfId="9448" builtinId="49" hidden="1"/>
    <cellStyle name="Akcent 6" xfId="9487" builtinId="49" hidden="1"/>
    <cellStyle name="Akcent 6" xfId="9527" builtinId="49" hidden="1"/>
    <cellStyle name="Akcent 6" xfId="9566" builtinId="49" hidden="1"/>
    <cellStyle name="Akcent 6" xfId="9605" builtinId="49" hidden="1"/>
    <cellStyle name="Akcent 6" xfId="4318" builtinId="49" hidden="1"/>
    <cellStyle name="Akcent 6" xfId="9646" builtinId="49" hidden="1"/>
    <cellStyle name="Akcent 6" xfId="9687" builtinId="49" hidden="1"/>
    <cellStyle name="Akcent 6" xfId="9726" builtinId="49" hidden="1"/>
    <cellStyle name="Akcent 6" xfId="9765" builtinId="49" hidden="1"/>
    <cellStyle name="Akcent 6" xfId="9804" builtinId="49" hidden="1"/>
    <cellStyle name="Akcent 6" xfId="9844" builtinId="49" hidden="1"/>
    <cellStyle name="Akcent 6" xfId="9883" builtinId="49" hidden="1"/>
    <cellStyle name="Akcent 6" xfId="9924" builtinId="49" hidden="1"/>
    <cellStyle name="Akcent 6" xfId="9963" builtinId="49" hidden="1"/>
    <cellStyle name="Akcent 6" xfId="10002" builtinId="49" hidden="1"/>
    <cellStyle name="Akcent 6" xfId="10041" builtinId="49" hidden="1"/>
    <cellStyle name="Akcent 6" xfId="10081" builtinId="49" hidden="1"/>
    <cellStyle name="Akcent 6" xfId="10121" builtinId="49" hidden="1"/>
    <cellStyle name="Akcent 6" xfId="10160" builtinId="49" hidden="1"/>
    <cellStyle name="Akcent 6" xfId="10200" builtinId="49" hidden="1"/>
    <cellStyle name="Akcent 6" xfId="10239" builtinId="49" hidden="1"/>
    <cellStyle name="Akcent 6" xfId="10279" builtinId="49" hidden="1"/>
    <cellStyle name="Akcent 6" xfId="10318" builtinId="49" hidden="1"/>
    <cellStyle name="Akcent 6" xfId="10357" builtinId="49" hidden="1"/>
    <cellStyle name="Akcent 6" xfId="10396" builtinId="49" hidden="1"/>
    <cellStyle name="Akcent 6" xfId="10555" builtinId="49" hidden="1"/>
    <cellStyle name="Akcent 6" xfId="10596" builtinId="49" hidden="1"/>
    <cellStyle name="Akcent 6" xfId="10635" builtinId="49" hidden="1"/>
    <cellStyle name="Akcent 6" xfId="10674" builtinId="49" hidden="1"/>
    <cellStyle name="Akcent 6" xfId="10713" builtinId="49" hidden="1"/>
    <cellStyle name="Akcent 6" xfId="10753" builtinId="49" hidden="1"/>
    <cellStyle name="Akcent 6" xfId="10792" builtinId="49" hidden="1"/>
    <cellStyle name="Akcent 6" xfId="10833" builtinId="49" hidden="1"/>
    <cellStyle name="Akcent 6" xfId="10872" builtinId="49" hidden="1"/>
    <cellStyle name="Akcent 6" xfId="10911" builtinId="49" hidden="1"/>
    <cellStyle name="Akcent 6" xfId="10950" builtinId="49" hidden="1"/>
    <cellStyle name="Akcent 6" xfId="10990" builtinId="49" hidden="1"/>
    <cellStyle name="Akcent 6" xfId="11030" builtinId="49" hidden="1"/>
    <cellStyle name="Akcent 6" xfId="11069" builtinId="49" hidden="1"/>
    <cellStyle name="Akcent 6" xfId="11109" builtinId="49" hidden="1"/>
    <cellStyle name="Akcent 6" xfId="11149" builtinId="49" hidden="1"/>
    <cellStyle name="Akcent 6" xfId="11189" builtinId="49" hidden="1"/>
    <cellStyle name="Akcent 6" xfId="11228" builtinId="49" hidden="1"/>
    <cellStyle name="Akcent 6" xfId="11267" builtinId="49" hidden="1"/>
    <cellStyle name="Akcent 6" xfId="10488" builtinId="49" hidden="1"/>
    <cellStyle name="Akcent 6" xfId="11300" builtinId="49" hidden="1"/>
    <cellStyle name="Akcent 6" xfId="11341" builtinId="49" hidden="1"/>
    <cellStyle name="Akcent 6" xfId="11380" builtinId="49" hidden="1"/>
    <cellStyle name="Akcent 6" xfId="11419" builtinId="49" hidden="1"/>
    <cellStyle name="Akcent 6" xfId="11458" builtinId="49" hidden="1"/>
    <cellStyle name="Akcent 6" xfId="11498" builtinId="49" hidden="1"/>
    <cellStyle name="Akcent 6" xfId="11537" builtinId="49" hidden="1"/>
    <cellStyle name="Akcent 6" xfId="11578" builtinId="49" hidden="1"/>
    <cellStyle name="Akcent 6" xfId="11617" builtinId="49" hidden="1"/>
    <cellStyle name="Akcent 6" xfId="11656" builtinId="49" hidden="1"/>
    <cellStyle name="Akcent 6" xfId="11695" builtinId="49" hidden="1"/>
    <cellStyle name="Akcent 6" xfId="11735" builtinId="49" hidden="1"/>
    <cellStyle name="Akcent 6" xfId="11775" builtinId="49" hidden="1"/>
    <cellStyle name="Akcent 6" xfId="11814" builtinId="49" hidden="1"/>
    <cellStyle name="Akcent 6" xfId="11854" builtinId="49" hidden="1"/>
    <cellStyle name="Akcent 6" xfId="11893" builtinId="49" hidden="1"/>
    <cellStyle name="Akcent 6" xfId="11933" builtinId="49" hidden="1"/>
    <cellStyle name="Akcent 6" xfId="11972" builtinId="49" hidden="1"/>
    <cellStyle name="Akcent 6" xfId="12011" builtinId="49" hidden="1"/>
    <cellStyle name="Akcent 6" xfId="10447" builtinId="49" hidden="1"/>
    <cellStyle name="Akcent 6" xfId="10481" builtinId="49" hidden="1"/>
    <cellStyle name="Akcent 6" xfId="12057" builtinId="49" hidden="1"/>
    <cellStyle name="Akcent 6" xfId="12096" builtinId="49" hidden="1"/>
    <cellStyle name="Akcent 6" xfId="12135" builtinId="49" hidden="1"/>
    <cellStyle name="Akcent 6" xfId="12174" builtinId="49" hidden="1"/>
    <cellStyle name="Akcent 6" xfId="12214" builtinId="49" hidden="1"/>
    <cellStyle name="Akcent 6" xfId="12253" builtinId="49" hidden="1"/>
    <cellStyle name="Akcent 6" xfId="12294" builtinId="49" hidden="1"/>
    <cellStyle name="Akcent 6" xfId="12333" builtinId="49" hidden="1"/>
    <cellStyle name="Akcent 6" xfId="12372" builtinId="49" hidden="1"/>
    <cellStyle name="Akcent 6" xfId="12411" builtinId="49" hidden="1"/>
    <cellStyle name="Akcent 6" xfId="12451" builtinId="49" hidden="1"/>
    <cellStyle name="Akcent 6" xfId="12491" builtinId="49" hidden="1"/>
    <cellStyle name="Akcent 6" xfId="12530" builtinId="49" hidden="1"/>
    <cellStyle name="Akcent 6" xfId="12570" builtinId="49" hidden="1"/>
    <cellStyle name="Akcent 6" xfId="12609" builtinId="49" hidden="1"/>
    <cellStyle name="Akcent 6" xfId="12649" builtinId="49" hidden="1"/>
    <cellStyle name="Akcent 6" xfId="12688" builtinId="49" hidden="1"/>
    <cellStyle name="Akcent 6" xfId="12727" builtinId="49" hidden="1"/>
    <cellStyle name="Akcent 6" xfId="12766" builtinId="49" hidden="1"/>
    <cellStyle name="Akcent 6" xfId="12806" builtinId="49" hidden="1"/>
    <cellStyle name="Akcent 6" xfId="12847" builtinId="49" hidden="1"/>
    <cellStyle name="Akcent 6" xfId="12886" builtinId="49" hidden="1"/>
    <cellStyle name="Akcent 6" xfId="12925" builtinId="49" hidden="1"/>
    <cellStyle name="Akcent 6" xfId="12964" builtinId="49" hidden="1"/>
    <cellStyle name="Akcent 6" xfId="13004" builtinId="49" hidden="1"/>
    <cellStyle name="Akcent 6" xfId="13043" builtinId="49" hidden="1"/>
    <cellStyle name="Akcent 6" xfId="13084" builtinId="49" hidden="1"/>
    <cellStyle name="Akcent 6" xfId="13123" builtinId="49" hidden="1"/>
    <cellStyle name="Akcent 6" xfId="13162" builtinId="49" hidden="1"/>
    <cellStyle name="Akcent 6" xfId="13201" builtinId="49" hidden="1"/>
    <cellStyle name="Akcent 6" xfId="13241" builtinId="49" hidden="1"/>
    <cellStyle name="Akcent 6" xfId="13281" builtinId="49" hidden="1"/>
    <cellStyle name="Akcent 6" xfId="13320" builtinId="49" hidden="1"/>
    <cellStyle name="Akcent 6" xfId="13360" builtinId="49" hidden="1"/>
    <cellStyle name="Akcent 6" xfId="13399" builtinId="49" hidden="1"/>
    <cellStyle name="Akcent 6" xfId="13439" builtinId="49" hidden="1"/>
    <cellStyle name="Akcent 6" xfId="13478" builtinId="49" hidden="1"/>
    <cellStyle name="Akcent 6" xfId="13517" builtinId="49" hidden="1"/>
    <cellStyle name="Akcent 6" xfId="13556" builtinId="49" hidden="1"/>
    <cellStyle name="Akcent 6" xfId="13715" builtinId="49" hidden="1"/>
    <cellStyle name="Akcent 6" xfId="13756" builtinId="49" hidden="1"/>
    <cellStyle name="Akcent 6" xfId="13795" builtinId="49" hidden="1"/>
    <cellStyle name="Akcent 6" xfId="13834" builtinId="49" hidden="1"/>
    <cellStyle name="Akcent 6" xfId="13873" builtinId="49" hidden="1"/>
    <cellStyle name="Akcent 6" xfId="13913" builtinId="49" hidden="1"/>
    <cellStyle name="Akcent 6" xfId="13952" builtinId="49" hidden="1"/>
    <cellStyle name="Akcent 6" xfId="13993" builtinId="49" hidden="1"/>
    <cellStyle name="Akcent 6" xfId="14032" builtinId="49" hidden="1"/>
    <cellStyle name="Akcent 6" xfId="14071" builtinId="49" hidden="1"/>
    <cellStyle name="Akcent 6" xfId="14110" builtinId="49" hidden="1"/>
    <cellStyle name="Akcent 6" xfId="14150" builtinId="49" hidden="1"/>
    <cellStyle name="Akcent 6" xfId="14190" builtinId="49" hidden="1"/>
    <cellStyle name="Akcent 6" xfId="14229" builtinId="49" hidden="1"/>
    <cellStyle name="Akcent 6" xfId="14269" builtinId="49" hidden="1"/>
    <cellStyle name="Akcent 6" xfId="14309" builtinId="49" hidden="1"/>
    <cellStyle name="Akcent 6" xfId="14349" builtinId="49" hidden="1"/>
    <cellStyle name="Akcent 6" xfId="14388" builtinId="49" hidden="1"/>
    <cellStyle name="Akcent 6" xfId="14427" builtinId="49" hidden="1"/>
    <cellStyle name="Akcent 6" xfId="13648" builtinId="49" hidden="1"/>
    <cellStyle name="Akcent 6" xfId="14460" builtinId="49" hidden="1"/>
    <cellStyle name="Akcent 6" xfId="14501" builtinId="49" hidden="1"/>
    <cellStyle name="Akcent 6" xfId="14540" builtinId="49" hidden="1"/>
    <cellStyle name="Akcent 6" xfId="14579" builtinId="49" hidden="1"/>
    <cellStyle name="Akcent 6" xfId="14618" builtinId="49" hidden="1"/>
    <cellStyle name="Akcent 6" xfId="14658" builtinId="49" hidden="1"/>
    <cellStyle name="Akcent 6" xfId="14697" builtinId="49" hidden="1"/>
    <cellStyle name="Akcent 6" xfId="14738" builtinId="49" hidden="1"/>
    <cellStyle name="Akcent 6" xfId="14777" builtinId="49" hidden="1"/>
    <cellStyle name="Akcent 6" xfId="14816" builtinId="49" hidden="1"/>
    <cellStyle name="Akcent 6" xfId="14855" builtinId="49" hidden="1"/>
    <cellStyle name="Akcent 6" xfId="14895" builtinId="49" hidden="1"/>
    <cellStyle name="Akcent 6" xfId="14935" builtinId="49" hidden="1"/>
    <cellStyle name="Akcent 6" xfId="14974" builtinId="49" hidden="1"/>
    <cellStyle name="Akcent 6" xfId="15014" builtinId="49" hidden="1"/>
    <cellStyle name="Akcent 6" xfId="15053" builtinId="49" hidden="1"/>
    <cellStyle name="Akcent 6" xfId="15093" builtinId="49" hidden="1"/>
    <cellStyle name="Akcent 6" xfId="15132" builtinId="49" hidden="1"/>
    <cellStyle name="Akcent 6" xfId="15171" builtinId="49" hidden="1"/>
    <cellStyle name="Akcent 6" xfId="13607" builtinId="49" hidden="1"/>
    <cellStyle name="Akcent 6" xfId="13641" builtinId="49" hidden="1"/>
    <cellStyle name="Akcent 6" xfId="15217" builtinId="49" hidden="1"/>
    <cellStyle name="Akcent 6" xfId="15256" builtinId="49" hidden="1"/>
    <cellStyle name="Akcent 6" xfId="15295" builtinId="49" hidden="1"/>
    <cellStyle name="Akcent 6" xfId="15334" builtinId="49" hidden="1"/>
    <cellStyle name="Akcent 6" xfId="15374" builtinId="49" hidden="1"/>
    <cellStyle name="Akcent 6" xfId="15413" builtinId="49" hidden="1"/>
    <cellStyle name="Akcent 6" xfId="15454" builtinId="49" hidden="1"/>
    <cellStyle name="Akcent 6" xfId="15493" builtinId="49" hidden="1"/>
    <cellStyle name="Akcent 6" xfId="15532" builtinId="49" hidden="1"/>
    <cellStyle name="Akcent 6" xfId="15571" builtinId="49" hidden="1"/>
    <cellStyle name="Akcent 6" xfId="15611" builtinId="49" hidden="1"/>
    <cellStyle name="Akcent 6" xfId="15651" builtinId="49" hidden="1"/>
    <cellStyle name="Akcent 6" xfId="15690" builtinId="49" hidden="1"/>
    <cellStyle name="Akcent 6" xfId="15730" builtinId="49" hidden="1"/>
    <cellStyle name="Akcent 6" xfId="15769" builtinId="49" hidden="1"/>
    <cellStyle name="Akcent 6" xfId="15809" builtinId="49" hidden="1"/>
    <cellStyle name="Akcent 6" xfId="15848" builtinId="49" hidden="1"/>
    <cellStyle name="Akcent 6" xfId="15887" builtinId="49" hidden="1"/>
    <cellStyle name="Akcent 6" xfId="4106" builtinId="49" hidden="1"/>
    <cellStyle name="Akcent 6" xfId="15900" builtinId="49" hidden="1"/>
    <cellStyle name="Akcent 6" xfId="15941" builtinId="49" hidden="1"/>
    <cellStyle name="Akcent 6" xfId="15980" builtinId="49" hidden="1"/>
    <cellStyle name="Akcent 6" xfId="16019" builtinId="49" hidden="1"/>
    <cellStyle name="Akcent 6" xfId="16058" builtinId="49" hidden="1"/>
    <cellStyle name="Akcent 6" xfId="16098" builtinId="49" hidden="1"/>
    <cellStyle name="Akcent 6" xfId="16137" builtinId="49" hidden="1"/>
    <cellStyle name="Akcent 6" xfId="16178" builtinId="49" hidden="1"/>
    <cellStyle name="Akcent 6" xfId="16217" builtinId="49" hidden="1"/>
    <cellStyle name="Akcent 6" xfId="16256" builtinId="49" hidden="1"/>
    <cellStyle name="Akcent 6" xfId="16295" builtinId="49" hidden="1"/>
    <cellStyle name="Akcent 6" xfId="16335" builtinId="49" hidden="1"/>
    <cellStyle name="Akcent 6" xfId="16375" builtinId="49" hidden="1"/>
    <cellStyle name="Akcent 6" xfId="16414" builtinId="49" hidden="1"/>
    <cellStyle name="Akcent 6" xfId="16454" builtinId="49" hidden="1"/>
    <cellStyle name="Akcent 6" xfId="16493" builtinId="49" hidden="1"/>
    <cellStyle name="Akcent 6" xfId="16533" builtinId="49" hidden="1"/>
    <cellStyle name="Akcent 6" xfId="16572" builtinId="49" hidden="1"/>
    <cellStyle name="Akcent 6" xfId="16611" builtinId="49" hidden="1"/>
    <cellStyle name="Akcent 6" xfId="16650" builtinId="49" hidden="1"/>
    <cellStyle name="Akcent 6" xfId="16809" builtinId="49" hidden="1"/>
    <cellStyle name="Akcent 6" xfId="16850" builtinId="49" hidden="1"/>
    <cellStyle name="Akcent 6" xfId="16889" builtinId="49" hidden="1"/>
    <cellStyle name="Akcent 6" xfId="16928" builtinId="49" hidden="1"/>
    <cellStyle name="Akcent 6" xfId="16967" builtinId="49" hidden="1"/>
    <cellStyle name="Akcent 6" xfId="17007" builtinId="49" hidden="1"/>
    <cellStyle name="Akcent 6" xfId="17046" builtinId="49" hidden="1"/>
    <cellStyle name="Akcent 6" xfId="17087" builtinId="49" hidden="1"/>
    <cellStyle name="Akcent 6" xfId="17126" builtinId="49" hidden="1"/>
    <cellStyle name="Akcent 6" xfId="17165" builtinId="49" hidden="1"/>
    <cellStyle name="Akcent 6" xfId="17204" builtinId="49" hidden="1"/>
    <cellStyle name="Akcent 6" xfId="17244" builtinId="49" hidden="1"/>
    <cellStyle name="Akcent 6" xfId="17284" builtinId="49" hidden="1"/>
    <cellStyle name="Akcent 6" xfId="17323" builtinId="49" hidden="1"/>
    <cellStyle name="Akcent 6" xfId="17363" builtinId="49" hidden="1"/>
    <cellStyle name="Akcent 6" xfId="17403" builtinId="49" hidden="1"/>
    <cellStyle name="Akcent 6" xfId="17443" builtinId="49" hidden="1"/>
    <cellStyle name="Akcent 6" xfId="17482" builtinId="49" hidden="1"/>
    <cellStyle name="Akcent 6" xfId="17521" builtinId="49" hidden="1"/>
    <cellStyle name="Akcent 6" xfId="16742" builtinId="49" hidden="1"/>
    <cellStyle name="Akcent 6" xfId="17554" builtinId="49" hidden="1"/>
    <cellStyle name="Akcent 6" xfId="17595" builtinId="49" hidden="1"/>
    <cellStyle name="Akcent 6" xfId="17634" builtinId="49" hidden="1"/>
    <cellStyle name="Akcent 6" xfId="17673" builtinId="49" hidden="1"/>
    <cellStyle name="Akcent 6" xfId="17712" builtinId="49" hidden="1"/>
    <cellStyle name="Akcent 6" xfId="17752" builtinId="49" hidden="1"/>
    <cellStyle name="Akcent 6" xfId="17791" builtinId="49" hidden="1"/>
    <cellStyle name="Akcent 6" xfId="17832" builtinId="49" hidden="1"/>
    <cellStyle name="Akcent 6" xfId="17871" builtinId="49" hidden="1"/>
    <cellStyle name="Akcent 6" xfId="17910" builtinId="49" hidden="1"/>
    <cellStyle name="Akcent 6" xfId="17949" builtinId="49" hidden="1"/>
    <cellStyle name="Akcent 6" xfId="17989" builtinId="49" hidden="1"/>
    <cellStyle name="Akcent 6" xfId="18029" builtinId="49" hidden="1"/>
    <cellStyle name="Akcent 6" xfId="18068" builtinId="49" hidden="1"/>
    <cellStyle name="Akcent 6" xfId="18108" builtinId="49" hidden="1"/>
    <cellStyle name="Akcent 6" xfId="18147" builtinId="49" hidden="1"/>
    <cellStyle name="Akcent 6" xfId="18187" builtinId="49" hidden="1"/>
    <cellStyle name="Akcent 6" xfId="18226" builtinId="49" hidden="1"/>
    <cellStyle name="Akcent 6" xfId="18265" builtinId="49" hidden="1"/>
    <cellStyle name="Akcent 6" xfId="16701" builtinId="49" hidden="1"/>
    <cellStyle name="Akcent 6" xfId="16735" builtinId="49" hidden="1"/>
    <cellStyle name="Akcent 6" xfId="18311" builtinId="49" hidden="1"/>
    <cellStyle name="Akcent 6" xfId="18350" builtinId="49" hidden="1"/>
    <cellStyle name="Akcent 6" xfId="18389" builtinId="49" hidden="1"/>
    <cellStyle name="Akcent 6" xfId="18428" builtinId="49" hidden="1"/>
    <cellStyle name="Akcent 6" xfId="18468" builtinId="49" hidden="1"/>
    <cellStyle name="Akcent 6" xfId="18507" builtinId="49" hidden="1"/>
    <cellStyle name="Akcent 6" xfId="18548" builtinId="49" hidden="1"/>
    <cellStyle name="Akcent 6" xfId="18587" builtinId="49" hidden="1"/>
    <cellStyle name="Akcent 6" xfId="18626" builtinId="49" hidden="1"/>
    <cellStyle name="Akcent 6" xfId="18665" builtinId="49" hidden="1"/>
    <cellStyle name="Akcent 6" xfId="18705" builtinId="49" hidden="1"/>
    <cellStyle name="Akcent 6" xfId="18745" builtinId="49" hidden="1"/>
    <cellStyle name="Akcent 6" xfId="18784" builtinId="49" hidden="1"/>
    <cellStyle name="Akcent 6" xfId="18824" builtinId="49" hidden="1"/>
    <cellStyle name="Akcent 6" xfId="18863" builtinId="49" hidden="1"/>
    <cellStyle name="Akcent 6" xfId="18903" builtinId="49" hidden="1"/>
    <cellStyle name="Akcent 6" xfId="18942" builtinId="49" hidden="1"/>
    <cellStyle name="Akcent 6" xfId="18981" builtinId="49" hidden="1"/>
    <cellStyle name="Akcent 6" xfId="7434" builtinId="49" hidden="1"/>
    <cellStyle name="Akcent 6" xfId="19103" builtinId="49" hidden="1"/>
    <cellStyle name="Akcent 6" xfId="19144" builtinId="49" hidden="1"/>
    <cellStyle name="Akcent 6" xfId="19183" builtinId="49" hidden="1"/>
    <cellStyle name="Akcent 6" xfId="19222" builtinId="49" hidden="1"/>
    <cellStyle name="Akcent 6" xfId="19261" builtinId="49" hidden="1"/>
    <cellStyle name="Akcent 6" xfId="19301" builtinId="49" hidden="1"/>
    <cellStyle name="Akcent 6" xfId="19340" builtinId="49" hidden="1"/>
    <cellStyle name="Akcent 6" xfId="19381" builtinId="49" hidden="1"/>
    <cellStyle name="Akcent 6" xfId="19420" builtinId="49" hidden="1"/>
    <cellStyle name="Akcent 6" xfId="19459" builtinId="49" hidden="1"/>
    <cellStyle name="Akcent 6" xfId="19498" builtinId="49" hidden="1"/>
    <cellStyle name="Akcent 6" xfId="19538" builtinId="49" hidden="1"/>
    <cellStyle name="Akcent 6" xfId="19578" builtinId="49" hidden="1"/>
    <cellStyle name="Akcent 6" xfId="19617" builtinId="49" hidden="1"/>
    <cellStyle name="Akcent 6" xfId="19657" builtinId="49" hidden="1"/>
    <cellStyle name="Akcent 6" xfId="19696" builtinId="49" hidden="1"/>
    <cellStyle name="Akcent 6" xfId="19736" builtinId="49" hidden="1"/>
    <cellStyle name="Akcent 6" xfId="19775" builtinId="49" hidden="1"/>
    <cellStyle name="Akcent 6" xfId="19814" builtinId="49" hidden="1"/>
    <cellStyle name="Akcent 6" xfId="19865" builtinId="49" hidden="1"/>
    <cellStyle name="Akcent 6" xfId="20024" builtinId="49" hidden="1"/>
    <cellStyle name="Akcent 6" xfId="20065" builtinId="49" hidden="1"/>
    <cellStyle name="Akcent 6" xfId="20104" builtinId="49" hidden="1"/>
    <cellStyle name="Akcent 6" xfId="20143" builtinId="49" hidden="1"/>
    <cellStyle name="Akcent 6" xfId="20182" builtinId="49" hidden="1"/>
    <cellStyle name="Akcent 6" xfId="20222" builtinId="49" hidden="1"/>
    <cellStyle name="Akcent 6" xfId="20261" builtinId="49" hidden="1"/>
    <cellStyle name="Akcent 6" xfId="20302" builtinId="49" hidden="1"/>
    <cellStyle name="Akcent 6" xfId="20341" builtinId="49" hidden="1"/>
    <cellStyle name="Akcent 6" xfId="20380" builtinId="49" hidden="1"/>
    <cellStyle name="Akcent 6" xfId="20419" builtinId="49" hidden="1"/>
    <cellStyle name="Akcent 6" xfId="20459" builtinId="49" hidden="1"/>
    <cellStyle name="Akcent 6" xfId="20499" builtinId="49" hidden="1"/>
    <cellStyle name="Akcent 6" xfId="20538" builtinId="49" hidden="1"/>
    <cellStyle name="Akcent 6" xfId="20578" builtinId="49" hidden="1"/>
    <cellStyle name="Akcent 6" xfId="20618" builtinId="49" hidden="1"/>
    <cellStyle name="Akcent 6" xfId="20658" builtinId="49" hidden="1"/>
    <cellStyle name="Akcent 6" xfId="20697" builtinId="49" hidden="1"/>
    <cellStyle name="Akcent 6" xfId="20736" builtinId="49" hidden="1"/>
    <cellStyle name="Akcent 6" xfId="19957" builtinId="49" hidden="1"/>
    <cellStyle name="Akcent 6" xfId="20769" builtinId="49" hidden="1"/>
    <cellStyle name="Akcent 6" xfId="20810" builtinId="49" hidden="1"/>
    <cellStyle name="Akcent 6" xfId="20849" builtinId="49" hidden="1"/>
    <cellStyle name="Akcent 6" xfId="20888" builtinId="49" hidden="1"/>
    <cellStyle name="Akcent 6" xfId="20927" builtinId="49" hidden="1"/>
    <cellStyle name="Akcent 6" xfId="20967" builtinId="49" hidden="1"/>
    <cellStyle name="Akcent 6" xfId="21006" builtinId="49" hidden="1"/>
    <cellStyle name="Akcent 6" xfId="21047" builtinId="49" hidden="1"/>
    <cellStyle name="Akcent 6" xfId="21086" builtinId="49" hidden="1"/>
    <cellStyle name="Akcent 6" xfId="21125" builtinId="49" hidden="1"/>
    <cellStyle name="Akcent 6" xfId="21164" builtinId="49" hidden="1"/>
    <cellStyle name="Akcent 6" xfId="21204" builtinId="49" hidden="1"/>
    <cellStyle name="Akcent 6" xfId="21244" builtinId="49" hidden="1"/>
    <cellStyle name="Akcent 6" xfId="21283" builtinId="49" hidden="1"/>
    <cellStyle name="Akcent 6" xfId="21323" builtinId="49" hidden="1"/>
    <cellStyle name="Akcent 6" xfId="21362" builtinId="49" hidden="1"/>
    <cellStyle name="Akcent 6" xfId="21402" builtinId="49" hidden="1"/>
    <cellStyle name="Akcent 6" xfId="21441" builtinId="49" hidden="1"/>
    <cellStyle name="Akcent 6" xfId="21480" builtinId="49" hidden="1"/>
    <cellStyle name="Akcent 6" xfId="19916" builtinId="49" hidden="1"/>
    <cellStyle name="Akcent 6" xfId="19950" builtinId="49" hidden="1"/>
    <cellStyle name="Akcent 6" xfId="21526" builtinId="49" hidden="1"/>
    <cellStyle name="Akcent 6" xfId="21565" builtinId="49" hidden="1"/>
    <cellStyle name="Akcent 6" xfId="21604" builtinId="49" hidden="1"/>
    <cellStyle name="Akcent 6" xfId="21643" builtinId="49" hidden="1"/>
    <cellStyle name="Akcent 6" xfId="21683" builtinId="49" hidden="1"/>
    <cellStyle name="Akcent 6" xfId="21722" builtinId="49" hidden="1"/>
    <cellStyle name="Akcent 6" xfId="21763" builtinId="49" hidden="1"/>
    <cellStyle name="Akcent 6" xfId="21802" builtinId="49" hidden="1"/>
    <cellStyle name="Akcent 6" xfId="21841" builtinId="49" hidden="1"/>
    <cellStyle name="Akcent 6" xfId="21880" builtinId="49" hidden="1"/>
    <cellStyle name="Akcent 6" xfId="21920" builtinId="49" hidden="1"/>
    <cellStyle name="Akcent 6" xfId="21960" builtinId="49" hidden="1"/>
    <cellStyle name="Akcent 6" xfId="21999" builtinId="49" hidden="1"/>
    <cellStyle name="Akcent 6" xfId="22039" builtinId="49" hidden="1"/>
    <cellStyle name="Akcent 6" xfId="22078" builtinId="49" hidden="1"/>
    <cellStyle name="Akcent 6" xfId="22118" builtinId="49" hidden="1"/>
    <cellStyle name="Akcent 6" xfId="22157" builtinId="49" hidden="1"/>
    <cellStyle name="Akcent 6" xfId="22196" builtinId="49" hidden="1"/>
    <cellStyle name="Akcent 6" xfId="22235" builtinId="49" hidden="1"/>
    <cellStyle name="Akcent 6" xfId="22275" builtinId="49" hidden="1"/>
    <cellStyle name="Akcent 6" xfId="22316" builtinId="49" hidden="1"/>
    <cellStyle name="Akcent 6" xfId="22355" builtinId="49" hidden="1"/>
    <cellStyle name="Akcent 6" xfId="22394" builtinId="49" hidden="1"/>
    <cellStyle name="Akcent 6" xfId="22433" builtinId="49" hidden="1"/>
    <cellStyle name="Akcent 6" xfId="22473" builtinId="49" hidden="1"/>
    <cellStyle name="Akcent 6" xfId="22512" builtinId="49" hidden="1"/>
    <cellStyle name="Akcent 6" xfId="22553" builtinId="49" hidden="1"/>
    <cellStyle name="Akcent 6" xfId="22592" builtinId="49" hidden="1"/>
    <cellStyle name="Akcent 6" xfId="22631" builtinId="49" hidden="1"/>
    <cellStyle name="Akcent 6" xfId="22670" builtinId="49" hidden="1"/>
    <cellStyle name="Akcent 6" xfId="22710" builtinId="49" hidden="1"/>
    <cellStyle name="Akcent 6" xfId="22750" builtinId="49" hidden="1"/>
    <cellStyle name="Akcent 6" xfId="22789" builtinId="49" hidden="1"/>
    <cellStyle name="Akcent 6" xfId="22829" builtinId="49" hidden="1"/>
    <cellStyle name="Akcent 6" xfId="22868" builtinId="49" hidden="1"/>
    <cellStyle name="Akcent 6" xfId="22908" builtinId="49" hidden="1"/>
    <cellStyle name="Akcent 6" xfId="22947" builtinId="49" hidden="1"/>
    <cellStyle name="Akcent 6" xfId="22986" builtinId="49" hidden="1"/>
    <cellStyle name="Akcent 6" xfId="23025" builtinId="49" hidden="1"/>
    <cellStyle name="Akcent 6" xfId="23184" builtinId="49" hidden="1"/>
    <cellStyle name="Akcent 6" xfId="23225" builtinId="49" hidden="1"/>
    <cellStyle name="Akcent 6" xfId="23264" builtinId="49" hidden="1"/>
    <cellStyle name="Akcent 6" xfId="23303" builtinId="49" hidden="1"/>
    <cellStyle name="Akcent 6" xfId="23342" builtinId="49" hidden="1"/>
    <cellStyle name="Akcent 6" xfId="23382" builtinId="49" hidden="1"/>
    <cellStyle name="Akcent 6" xfId="23421" builtinId="49" hidden="1"/>
    <cellStyle name="Akcent 6" xfId="23462" builtinId="49" hidden="1"/>
    <cellStyle name="Akcent 6" xfId="23501" builtinId="49" hidden="1"/>
    <cellStyle name="Akcent 6" xfId="23540" builtinId="49" hidden="1"/>
    <cellStyle name="Akcent 6" xfId="23579" builtinId="49" hidden="1"/>
    <cellStyle name="Akcent 6" xfId="23619" builtinId="49" hidden="1"/>
    <cellStyle name="Akcent 6" xfId="23659" builtinId="49" hidden="1"/>
    <cellStyle name="Akcent 6" xfId="23698" builtinId="49" hidden="1"/>
    <cellStyle name="Akcent 6" xfId="23738" builtinId="49" hidden="1"/>
    <cellStyle name="Akcent 6" xfId="23778" builtinId="49" hidden="1"/>
    <cellStyle name="Akcent 6" xfId="23818" builtinId="49" hidden="1"/>
    <cellStyle name="Akcent 6" xfId="23857" builtinId="49" hidden="1"/>
    <cellStyle name="Akcent 6" xfId="23896" builtinId="49" hidden="1"/>
    <cellStyle name="Akcent 6" xfId="23117" builtinId="49" hidden="1"/>
    <cellStyle name="Akcent 6" xfId="23929" builtinId="49" hidden="1"/>
    <cellStyle name="Akcent 6" xfId="23970" builtinId="49" hidden="1"/>
    <cellStyle name="Akcent 6" xfId="24009" builtinId="49" hidden="1"/>
    <cellStyle name="Akcent 6" xfId="24048" builtinId="49" hidden="1"/>
    <cellStyle name="Akcent 6" xfId="24087" builtinId="49" hidden="1"/>
    <cellStyle name="Akcent 6" xfId="24127" builtinId="49" hidden="1"/>
    <cellStyle name="Akcent 6" xfId="24166" builtinId="49" hidden="1"/>
    <cellStyle name="Akcent 6" xfId="24207" builtinId="49" hidden="1"/>
    <cellStyle name="Akcent 6" xfId="24246" builtinId="49" hidden="1"/>
    <cellStyle name="Akcent 6" xfId="24285" builtinId="49" hidden="1"/>
    <cellStyle name="Akcent 6" xfId="24324" builtinId="49" hidden="1"/>
    <cellStyle name="Akcent 6" xfId="24364" builtinId="49" hidden="1"/>
    <cellStyle name="Akcent 6" xfId="24404" builtinId="49" hidden="1"/>
    <cellStyle name="Akcent 6" xfId="24443" builtinId="49" hidden="1"/>
    <cellStyle name="Akcent 6" xfId="24483" builtinId="49" hidden="1"/>
    <cellStyle name="Akcent 6" xfId="24522" builtinId="49" hidden="1"/>
    <cellStyle name="Akcent 6" xfId="24562" builtinId="49" hidden="1"/>
    <cellStyle name="Akcent 6" xfId="24601" builtinId="49" hidden="1"/>
    <cellStyle name="Akcent 6" xfId="24640" builtinId="49" hidden="1"/>
    <cellStyle name="Akcent 6" xfId="23076" builtinId="49" hidden="1"/>
    <cellStyle name="Akcent 6" xfId="23110" builtinId="49" hidden="1"/>
    <cellStyle name="Akcent 6" xfId="24686" builtinId="49" hidden="1"/>
    <cellStyle name="Akcent 6" xfId="24725" builtinId="49" hidden="1"/>
    <cellStyle name="Akcent 6" xfId="24764" builtinId="49" hidden="1"/>
    <cellStyle name="Akcent 6" xfId="24803" builtinId="49" hidden="1"/>
    <cellStyle name="Akcent 6" xfId="24843" builtinId="49" hidden="1"/>
    <cellStyle name="Akcent 6" xfId="24882" builtinId="49" hidden="1"/>
    <cellStyle name="Akcent 6" xfId="24923" builtinId="49" hidden="1"/>
    <cellStyle name="Akcent 6" xfId="24962" builtinId="49" hidden="1"/>
    <cellStyle name="Akcent 6" xfId="25001" builtinId="49" hidden="1"/>
    <cellStyle name="Akcent 6" xfId="25040" builtinId="49" hidden="1"/>
    <cellStyle name="Akcent 6" xfId="25080" builtinId="49" hidden="1"/>
    <cellStyle name="Akcent 6" xfId="25120" builtinId="49" hidden="1"/>
    <cellStyle name="Akcent 6" xfId="25159" builtinId="49" hidden="1"/>
    <cellStyle name="Akcent 6" xfId="25199" builtinId="49" hidden="1"/>
    <cellStyle name="Akcent 6" xfId="25238" builtinId="49" hidden="1"/>
    <cellStyle name="Akcent 6" xfId="25278" builtinId="49" hidden="1"/>
    <cellStyle name="Akcent 6" xfId="25317" builtinId="49" hidden="1"/>
    <cellStyle name="Akcent 6" xfId="25356" builtinId="49" hidden="1"/>
    <cellStyle name="Akcent 6" xfId="19036" builtinId="49" hidden="1"/>
    <cellStyle name="Akcent 6" xfId="19003" builtinId="49" hidden="1"/>
    <cellStyle name="Akcent 6" xfId="25383" builtinId="49" hidden="1"/>
    <cellStyle name="Akcent 6" xfId="25422" builtinId="49" hidden="1"/>
    <cellStyle name="Akcent 6" xfId="25461" builtinId="49" hidden="1"/>
    <cellStyle name="Akcent 6" xfId="25500" builtinId="49" hidden="1"/>
    <cellStyle name="Akcent 6" xfId="25540" builtinId="49" hidden="1"/>
    <cellStyle name="Akcent 6" xfId="25579" builtinId="49" hidden="1"/>
    <cellStyle name="Akcent 6" xfId="25620" builtinId="49" hidden="1"/>
    <cellStyle name="Akcent 6" xfId="25659" builtinId="49" hidden="1"/>
    <cellStyle name="Akcent 6" xfId="25698" builtinId="49" hidden="1"/>
    <cellStyle name="Akcent 6" xfId="25737" builtinId="49" hidden="1"/>
    <cellStyle name="Akcent 6" xfId="25777" builtinId="49" hidden="1"/>
    <cellStyle name="Akcent 6" xfId="25817" builtinId="49" hidden="1"/>
    <cellStyle name="Akcent 6" xfId="25856" builtinId="49" hidden="1"/>
    <cellStyle name="Akcent 6" xfId="25896" builtinId="49" hidden="1"/>
    <cellStyle name="Akcent 6" xfId="25935" builtinId="49" hidden="1"/>
    <cellStyle name="Akcent 6" xfId="25975" builtinId="49" hidden="1"/>
    <cellStyle name="Akcent 6" xfId="26014" builtinId="49" hidden="1"/>
    <cellStyle name="Akcent 6" xfId="26053" builtinId="49" hidden="1"/>
    <cellStyle name="Akcent 6" xfId="26092" builtinId="49" hidden="1"/>
    <cellStyle name="Akcent 6" xfId="26251" builtinId="49" hidden="1"/>
    <cellStyle name="Akcent 6" xfId="26292" builtinId="49" hidden="1"/>
    <cellStyle name="Akcent 6" xfId="26331" builtinId="49" hidden="1"/>
    <cellStyle name="Akcent 6" xfId="26370" builtinId="49" hidden="1"/>
    <cellStyle name="Akcent 6" xfId="26409" builtinId="49" hidden="1"/>
    <cellStyle name="Akcent 6" xfId="26449" builtinId="49" hidden="1"/>
    <cellStyle name="Akcent 6" xfId="26488" builtinId="49" hidden="1"/>
    <cellStyle name="Akcent 6" xfId="26529" builtinId="49" hidden="1"/>
    <cellStyle name="Akcent 6" xfId="26568" builtinId="49" hidden="1"/>
    <cellStyle name="Akcent 6" xfId="26607" builtinId="49" hidden="1"/>
    <cellStyle name="Akcent 6" xfId="26646" builtinId="49" hidden="1"/>
    <cellStyle name="Akcent 6" xfId="26686" builtinId="49" hidden="1"/>
    <cellStyle name="Akcent 6" xfId="26726" builtinId="49" hidden="1"/>
    <cellStyle name="Akcent 6" xfId="26765" builtinId="49" hidden="1"/>
    <cellStyle name="Akcent 6" xfId="26805" builtinId="49" hidden="1"/>
    <cellStyle name="Akcent 6" xfId="26845" builtinId="49" hidden="1"/>
    <cellStyle name="Akcent 6" xfId="26885" builtinId="49" hidden="1"/>
    <cellStyle name="Akcent 6" xfId="26924" builtinId="49" hidden="1"/>
    <cellStyle name="Akcent 6" xfId="26963" builtinId="49" hidden="1"/>
    <cellStyle name="Akcent 6" xfId="26184" builtinId="49" hidden="1"/>
    <cellStyle name="Akcent 6" xfId="26996" builtinId="49" hidden="1"/>
    <cellStyle name="Akcent 6" xfId="27037" builtinId="49" hidden="1"/>
    <cellStyle name="Akcent 6" xfId="27076" builtinId="49" hidden="1"/>
    <cellStyle name="Akcent 6" xfId="27115" builtinId="49" hidden="1"/>
    <cellStyle name="Akcent 6" xfId="27154" builtinId="49" hidden="1"/>
    <cellStyle name="Akcent 6" xfId="27194" builtinId="49" hidden="1"/>
    <cellStyle name="Akcent 6" xfId="27233" builtinId="49" hidden="1"/>
    <cellStyle name="Akcent 6" xfId="27274" builtinId="49" hidden="1"/>
    <cellStyle name="Akcent 6" xfId="27313" builtinId="49" hidden="1"/>
    <cellStyle name="Akcent 6" xfId="27352" builtinId="49" hidden="1"/>
    <cellStyle name="Akcent 6" xfId="27391" builtinId="49" hidden="1"/>
    <cellStyle name="Akcent 6" xfId="27431" builtinId="49" hidden="1"/>
    <cellStyle name="Akcent 6" xfId="27471" builtinId="49" hidden="1"/>
    <cellStyle name="Akcent 6" xfId="27510" builtinId="49" hidden="1"/>
    <cellStyle name="Akcent 6" xfId="27550" builtinId="49" hidden="1"/>
    <cellStyle name="Akcent 6" xfId="27589" builtinId="49" hidden="1"/>
    <cellStyle name="Akcent 6" xfId="27629" builtinId="49" hidden="1"/>
    <cellStyle name="Akcent 6" xfId="27668" builtinId="49" hidden="1"/>
    <cellStyle name="Akcent 6" xfId="27707" builtinId="49" hidden="1"/>
    <cellStyle name="Akcent 6" xfId="26143" builtinId="49" hidden="1"/>
    <cellStyle name="Akcent 6" xfId="26177" builtinId="49" hidden="1"/>
    <cellStyle name="Akcent 6" xfId="27753" builtinId="49" hidden="1"/>
    <cellStyle name="Akcent 6" xfId="27792" builtinId="49" hidden="1"/>
    <cellStyle name="Akcent 6" xfId="27831" builtinId="49" hidden="1"/>
    <cellStyle name="Akcent 6" xfId="27870" builtinId="49" hidden="1"/>
    <cellStyle name="Akcent 6" xfId="27910" builtinId="49" hidden="1"/>
    <cellStyle name="Akcent 6" xfId="27949" builtinId="49" hidden="1"/>
    <cellStyle name="Akcent 6" xfId="27990" builtinId="49" hidden="1"/>
    <cellStyle name="Akcent 6" xfId="28029" builtinId="49" hidden="1"/>
    <cellStyle name="Akcent 6" xfId="28068" builtinId="49" hidden="1"/>
    <cellStyle name="Akcent 6" xfId="28107" builtinId="49" hidden="1"/>
    <cellStyle name="Akcent 6" xfId="28147" builtinId="49" hidden="1"/>
    <cellStyle name="Akcent 6" xfId="28187" builtinId="49" hidden="1"/>
    <cellStyle name="Akcent 6" xfId="28226" builtinId="49" hidden="1"/>
    <cellStyle name="Akcent 6" xfId="28266" builtinId="49" hidden="1"/>
    <cellStyle name="Akcent 6" xfId="28305" builtinId="49" hidden="1"/>
    <cellStyle name="Akcent 6" xfId="28345" builtinId="49" hidden="1"/>
    <cellStyle name="Akcent 6" xfId="28384" builtinId="49" hidden="1"/>
    <cellStyle name="Akcent 6" xfId="28423" builtinId="49" hidden="1"/>
    <cellStyle name="Akcent 6" xfId="28462" builtinId="49" hidden="1"/>
    <cellStyle name="Akcent 6" xfId="28586" builtinId="49" hidden="1"/>
    <cellStyle name="Akcent 6" xfId="28629" builtinId="49" hidden="1"/>
    <cellStyle name="Akcent 6" xfId="28668" builtinId="49" hidden="1"/>
    <cellStyle name="Akcent 6" xfId="28707" builtinId="49" hidden="1"/>
    <cellStyle name="Akcent 6" xfId="28746" builtinId="49" hidden="1"/>
    <cellStyle name="Akcent 6" xfId="28786" builtinId="49" hidden="1"/>
    <cellStyle name="Akcent 6" xfId="28825" builtinId="49" hidden="1"/>
    <cellStyle name="Akcent 6" xfId="28866" builtinId="49" hidden="1"/>
    <cellStyle name="Akcent 6" xfId="28905" builtinId="49" hidden="1"/>
    <cellStyle name="Akcent 6" xfId="28944" builtinId="49" hidden="1"/>
    <cellStyle name="Akcent 6" xfId="28983" builtinId="49" hidden="1"/>
    <cellStyle name="Akcent 6" xfId="29025" builtinId="49" hidden="1"/>
    <cellStyle name="Akcent 6" xfId="29065" builtinId="49" hidden="1"/>
    <cellStyle name="Akcent 6" xfId="29104" builtinId="49" hidden="1"/>
    <cellStyle name="Akcent 6" xfId="29144" builtinId="49" hidden="1"/>
    <cellStyle name="Akcent 6" xfId="29184" builtinId="49" hidden="1"/>
    <cellStyle name="Akcent 6" xfId="29224" builtinId="49" hidden="1"/>
    <cellStyle name="Akcent 6" xfId="29263" builtinId="49" hidden="1"/>
    <cellStyle name="Akcent 6" xfId="29302" builtinId="49" hidden="1"/>
    <cellStyle name="Akcent 6" xfId="29352" builtinId="49" hidden="1"/>
    <cellStyle name="Akcent 6" xfId="29511" builtinId="49" hidden="1"/>
    <cellStyle name="Akcent 6" xfId="29554" builtinId="49" hidden="1"/>
    <cellStyle name="Akcent 6" xfId="29593" builtinId="49" hidden="1"/>
    <cellStyle name="Akcent 6" xfId="29632" builtinId="49" hidden="1"/>
    <cellStyle name="Akcent 6" xfId="29671" builtinId="49" hidden="1"/>
    <cellStyle name="Akcent 6" xfId="29711" builtinId="49" hidden="1"/>
    <cellStyle name="Akcent 6" xfId="29750" builtinId="49" hidden="1"/>
    <cellStyle name="Akcent 6" xfId="29791" builtinId="49" hidden="1"/>
    <cellStyle name="Akcent 6" xfId="29830" builtinId="49" hidden="1"/>
    <cellStyle name="Akcent 6" xfId="29869" builtinId="49" hidden="1"/>
    <cellStyle name="Akcent 6" xfId="29908" builtinId="49" hidden="1"/>
    <cellStyle name="Akcent 6" xfId="29950" builtinId="49" hidden="1"/>
    <cellStyle name="Akcent 6" xfId="29990" builtinId="49" hidden="1"/>
    <cellStyle name="Akcent 6" xfId="30029" builtinId="49" hidden="1"/>
    <cellStyle name="Akcent 6" xfId="30069" builtinId="49" hidden="1"/>
    <cellStyle name="Akcent 6" xfId="30109" builtinId="49" hidden="1"/>
    <cellStyle name="Akcent 6" xfId="30149" builtinId="49" hidden="1"/>
    <cellStyle name="Akcent 6" xfId="30188" builtinId="49" hidden="1"/>
    <cellStyle name="Akcent 6" xfId="30227" builtinId="49" hidden="1"/>
    <cellStyle name="Akcent 6" xfId="29444" builtinId="49" hidden="1"/>
    <cellStyle name="Akcent 6" xfId="30260" builtinId="49" hidden="1"/>
    <cellStyle name="Akcent 6" xfId="30301" builtinId="49" hidden="1"/>
    <cellStyle name="Akcent 6" xfId="30340" builtinId="49" hidden="1"/>
    <cellStyle name="Akcent 6" xfId="30379" builtinId="49" hidden="1"/>
    <cellStyle name="Akcent 6" xfId="30418" builtinId="49" hidden="1"/>
    <cellStyle name="Akcent 6" xfId="30458" builtinId="49" hidden="1"/>
    <cellStyle name="Akcent 6" xfId="30497" builtinId="49" hidden="1"/>
    <cellStyle name="Akcent 6" xfId="30538" builtinId="49" hidden="1"/>
    <cellStyle name="Akcent 6" xfId="30577" builtinId="49" hidden="1"/>
    <cellStyle name="Akcent 6" xfId="30616" builtinId="49" hidden="1"/>
    <cellStyle name="Akcent 6" xfId="30655" builtinId="49" hidden="1"/>
    <cellStyle name="Akcent 6" xfId="30695" builtinId="49" hidden="1"/>
    <cellStyle name="Akcent 6" xfId="30735" builtinId="49" hidden="1"/>
    <cellStyle name="Akcent 6" xfId="30774" builtinId="49" hidden="1"/>
    <cellStyle name="Akcent 6" xfId="30814" builtinId="49" hidden="1"/>
    <cellStyle name="Akcent 6" xfId="30853" builtinId="49" hidden="1"/>
    <cellStyle name="Akcent 6" xfId="30893" builtinId="49" hidden="1"/>
    <cellStyle name="Akcent 6" xfId="30932" builtinId="49" hidden="1"/>
    <cellStyle name="Akcent 6" xfId="30971" builtinId="49" hidden="1"/>
    <cellStyle name="Akcent 6" xfId="29403" builtinId="49" hidden="1"/>
    <cellStyle name="Akcent 6" xfId="29437" builtinId="49" hidden="1"/>
    <cellStyle name="Akcent 6" xfId="31017" builtinId="49" hidden="1"/>
    <cellStyle name="Akcent 6" xfId="31056" builtinId="49" hidden="1"/>
    <cellStyle name="Akcent 6" xfId="31095" builtinId="49" hidden="1"/>
    <cellStyle name="Akcent 6" xfId="31134" builtinId="49" hidden="1"/>
    <cellStyle name="Akcent 6" xfId="31174" builtinId="49" hidden="1"/>
    <cellStyle name="Akcent 6" xfId="31213" builtinId="49" hidden="1"/>
    <cellStyle name="Akcent 6" xfId="31254" builtinId="49" hidden="1"/>
    <cellStyle name="Akcent 6" xfId="31293" builtinId="49" hidden="1"/>
    <cellStyle name="Akcent 6" xfId="31332" builtinId="49" hidden="1"/>
    <cellStyle name="Akcent 6" xfId="31371" builtinId="49" hidden="1"/>
    <cellStyle name="Akcent 6" xfId="31411" builtinId="49" hidden="1"/>
    <cellStyle name="Akcent 6" xfId="31451" builtinId="49" hidden="1"/>
    <cellStyle name="Akcent 6" xfId="31490" builtinId="49" hidden="1"/>
    <cellStyle name="Akcent 6" xfId="31530" builtinId="49" hidden="1"/>
    <cellStyle name="Akcent 6" xfId="31569" builtinId="49" hidden="1"/>
    <cellStyle name="Akcent 6" xfId="31609" builtinId="49" hidden="1"/>
    <cellStyle name="Akcent 6" xfId="31648" builtinId="49" hidden="1"/>
    <cellStyle name="Akcent 6" xfId="31687" builtinId="49" hidden="1"/>
    <cellStyle name="Akcent 6" xfId="28519" builtinId="49" hidden="1"/>
    <cellStyle name="Akcent 6" xfId="31700" builtinId="49" hidden="1"/>
    <cellStyle name="Akcent 6" xfId="31741" builtinId="49" hidden="1"/>
    <cellStyle name="Akcent 6" xfId="31780" builtinId="49" hidden="1"/>
    <cellStyle name="Akcent 6" xfId="31819" builtinId="49" hidden="1"/>
    <cellStyle name="Akcent 6" xfId="31858" builtinId="49" hidden="1"/>
    <cellStyle name="Akcent 6" xfId="31898" builtinId="49" hidden="1"/>
    <cellStyle name="Akcent 6" xfId="31937" builtinId="49" hidden="1"/>
    <cellStyle name="Akcent 6" xfId="31978" builtinId="49" hidden="1"/>
    <cellStyle name="Akcent 6" xfId="32017" builtinId="49" hidden="1"/>
    <cellStyle name="Akcent 6" xfId="32056" builtinId="49" hidden="1"/>
    <cellStyle name="Akcent 6" xfId="32095" builtinId="49" hidden="1"/>
    <cellStyle name="Akcent 6" xfId="32135" builtinId="49" hidden="1"/>
    <cellStyle name="Akcent 6" xfId="32175" builtinId="49" hidden="1"/>
    <cellStyle name="Akcent 6" xfId="32214" builtinId="49" hidden="1"/>
    <cellStyle name="Akcent 6" xfId="32254" builtinId="49" hidden="1"/>
    <cellStyle name="Akcent 6" xfId="32293" builtinId="49" hidden="1"/>
    <cellStyle name="Akcent 6" xfId="32333" builtinId="49" hidden="1"/>
    <cellStyle name="Akcent 6" xfId="32372" builtinId="49" hidden="1"/>
    <cellStyle name="Akcent 6" xfId="32411" builtinId="49" hidden="1"/>
    <cellStyle name="Akcent 6" xfId="32450" builtinId="49" hidden="1"/>
    <cellStyle name="Akcent 6" xfId="32609" builtinId="49" hidden="1"/>
    <cellStyle name="Akcent 6" xfId="32650" builtinId="49" hidden="1"/>
    <cellStyle name="Akcent 6" xfId="32689" builtinId="49" hidden="1"/>
    <cellStyle name="Akcent 6" xfId="32728" builtinId="49" hidden="1"/>
    <cellStyle name="Akcent 6" xfId="32767" builtinId="49" hidden="1"/>
    <cellStyle name="Akcent 6" xfId="32807" builtinId="49" hidden="1"/>
    <cellStyle name="Akcent 6" xfId="32846" builtinId="49" hidden="1"/>
    <cellStyle name="Akcent 6" xfId="32887" builtinId="49" hidden="1"/>
    <cellStyle name="Akcent 6" xfId="32926" builtinId="49" hidden="1"/>
    <cellStyle name="Akcent 6" xfId="32965" builtinId="49" hidden="1"/>
    <cellStyle name="Akcent 6" xfId="33004" builtinId="49" hidden="1"/>
    <cellStyle name="Akcent 6" xfId="33044" builtinId="49" hidden="1"/>
    <cellStyle name="Akcent 6" xfId="33084" builtinId="49" hidden="1"/>
    <cellStyle name="Akcent 6" xfId="33123" builtinId="49" hidden="1"/>
    <cellStyle name="Akcent 6" xfId="33163" builtinId="49" hidden="1"/>
    <cellStyle name="Akcent 6" xfId="33203" builtinId="49" hidden="1"/>
    <cellStyle name="Akcent 6" xfId="33243" builtinId="49" hidden="1"/>
    <cellStyle name="Akcent 6" xfId="33282" builtinId="49" hidden="1"/>
    <cellStyle name="Akcent 6" xfId="33321" builtinId="49" hidden="1"/>
    <cellStyle name="Akcent 6" xfId="32542" builtinId="49" hidden="1"/>
    <cellStyle name="Akcent 6" xfId="33354" builtinId="49" hidden="1"/>
    <cellStyle name="Akcent 6" xfId="33395" builtinId="49" hidden="1"/>
    <cellStyle name="Akcent 6" xfId="33434" builtinId="49" hidden="1"/>
    <cellStyle name="Akcent 6" xfId="33473" builtinId="49" hidden="1"/>
    <cellStyle name="Akcent 6" xfId="33512" builtinId="49" hidden="1"/>
    <cellStyle name="Akcent 6" xfId="33552" builtinId="49" hidden="1"/>
    <cellStyle name="Akcent 6" xfId="33591" builtinId="49" hidden="1"/>
    <cellStyle name="Akcent 6" xfId="33632" builtinId="49" hidden="1"/>
    <cellStyle name="Akcent 6" xfId="33671" builtinId="49" hidden="1"/>
    <cellStyle name="Akcent 6" xfId="33710" builtinId="49" hidden="1"/>
    <cellStyle name="Akcent 6" xfId="33749" builtinId="49" hidden="1"/>
    <cellStyle name="Akcent 6" xfId="33789" builtinId="49" hidden="1"/>
    <cellStyle name="Akcent 6" xfId="33829" builtinId="49" hidden="1"/>
    <cellStyle name="Akcent 6" xfId="33868" builtinId="49" hidden="1"/>
    <cellStyle name="Akcent 6" xfId="33908" builtinId="49" hidden="1"/>
    <cellStyle name="Akcent 6" xfId="33947" builtinId="49" hidden="1"/>
    <cellStyle name="Akcent 6" xfId="33987" builtinId="49" hidden="1"/>
    <cellStyle name="Akcent 6" xfId="34026" builtinId="49" hidden="1"/>
    <cellStyle name="Akcent 6" xfId="34065" builtinId="49" hidden="1"/>
    <cellStyle name="Akcent 6" xfId="32501" builtinId="49" hidden="1"/>
    <cellStyle name="Akcent 6" xfId="32535" builtinId="49" hidden="1"/>
    <cellStyle name="Akcent 6" xfId="34111" builtinId="49" hidden="1"/>
    <cellStyle name="Akcent 6" xfId="34150" builtinId="49" hidden="1"/>
    <cellStyle name="Akcent 6" xfId="34189" builtinId="49" hidden="1"/>
    <cellStyle name="Akcent 6" xfId="34228" builtinId="49" hidden="1"/>
    <cellStyle name="Akcent 6" xfId="34268" builtinId="49" hidden="1"/>
    <cellStyle name="Akcent 6" xfId="34307" builtinId="49" hidden="1"/>
    <cellStyle name="Akcent 6" xfId="34348" builtinId="49" hidden="1"/>
    <cellStyle name="Akcent 6" xfId="34387" builtinId="49" hidden="1"/>
    <cellStyle name="Akcent 6" xfId="34426" builtinId="49" hidden="1"/>
    <cellStyle name="Akcent 6" xfId="34465" builtinId="49" hidden="1"/>
    <cellStyle name="Akcent 6" xfId="34505" builtinId="49" hidden="1"/>
    <cellStyle name="Akcent 6" xfId="34545" builtinId="49" hidden="1"/>
    <cellStyle name="Akcent 6" xfId="34584" builtinId="49" hidden="1"/>
    <cellStyle name="Akcent 6" xfId="34624" builtinId="49" hidden="1"/>
    <cellStyle name="Akcent 6" xfId="34663" builtinId="49" hidden="1"/>
    <cellStyle name="Akcent 6" xfId="34703" builtinId="49" hidden="1"/>
    <cellStyle name="Akcent 6" xfId="34742" builtinId="49" hidden="1"/>
    <cellStyle name="Akcent 6" xfId="34781" builtinId="49" hidden="1"/>
    <cellStyle name="Akcent 6" xfId="29516" builtinId="49" hidden="1"/>
    <cellStyle name="Akcent 6" xfId="34822" builtinId="49" hidden="1"/>
    <cellStyle name="Akcent 6" xfId="34863" builtinId="49" hidden="1"/>
    <cellStyle name="Akcent 6" xfId="34902" builtinId="49" hidden="1"/>
    <cellStyle name="Akcent 6" xfId="34941" builtinId="49" hidden="1"/>
    <cellStyle name="Akcent 6" xfId="34980" builtinId="49" hidden="1"/>
    <cellStyle name="Akcent 6" xfId="35020" builtinId="49" hidden="1"/>
    <cellStyle name="Akcent 6" xfId="35059" builtinId="49" hidden="1"/>
    <cellStyle name="Akcent 6" xfId="35100" builtinId="49" hidden="1"/>
    <cellStyle name="Akcent 6" xfId="35139" builtinId="49" hidden="1"/>
    <cellStyle name="Akcent 6" xfId="35178" builtinId="49" hidden="1"/>
    <cellStyle name="Akcent 6" xfId="35217" builtinId="49" hidden="1"/>
    <cellStyle name="Akcent 6" xfId="35257" builtinId="49" hidden="1"/>
    <cellStyle name="Akcent 6" xfId="35297" builtinId="49" hidden="1"/>
    <cellStyle name="Akcent 6" xfId="35336" builtinId="49" hidden="1"/>
    <cellStyle name="Akcent 6" xfId="35376" builtinId="49" hidden="1"/>
    <cellStyle name="Akcent 6" xfId="35415" builtinId="49" hidden="1"/>
    <cellStyle name="Akcent 6" xfId="35455" builtinId="49" hidden="1"/>
    <cellStyle name="Akcent 6" xfId="35494" builtinId="49" hidden="1"/>
    <cellStyle name="Akcent 6" xfId="35533" builtinId="49" hidden="1"/>
    <cellStyle name="Akcent 6" xfId="35572" builtinId="49" hidden="1"/>
    <cellStyle name="Akcent 6" xfId="35731" builtinId="49" hidden="1"/>
    <cellStyle name="Akcent 6" xfId="35772" builtinId="49" hidden="1"/>
    <cellStyle name="Akcent 6" xfId="35811" builtinId="49" hidden="1"/>
    <cellStyle name="Akcent 6" xfId="35850" builtinId="49" hidden="1"/>
    <cellStyle name="Akcent 6" xfId="35889" builtinId="49" hidden="1"/>
    <cellStyle name="Akcent 6" xfId="35929" builtinId="49" hidden="1"/>
    <cellStyle name="Akcent 6" xfId="35968" builtinId="49" hidden="1"/>
    <cellStyle name="Akcent 6" xfId="36009" builtinId="49" hidden="1"/>
    <cellStyle name="Akcent 6" xfId="36048" builtinId="49" hidden="1"/>
    <cellStyle name="Akcent 6" xfId="36087" builtinId="49" hidden="1"/>
    <cellStyle name="Akcent 6" xfId="36126" builtinId="49" hidden="1"/>
    <cellStyle name="Akcent 6" xfId="36166" builtinId="49" hidden="1"/>
    <cellStyle name="Akcent 6" xfId="36206" builtinId="49" hidden="1"/>
    <cellStyle name="Akcent 6" xfId="36245" builtinId="49" hidden="1"/>
    <cellStyle name="Akcent 6" xfId="36285" builtinId="49" hidden="1"/>
    <cellStyle name="Akcent 6" xfId="36325" builtinId="49" hidden="1"/>
    <cellStyle name="Akcent 6" xfId="36365" builtinId="49" hidden="1"/>
    <cellStyle name="Akcent 6" xfId="36404" builtinId="49" hidden="1"/>
    <cellStyle name="Akcent 6" xfId="36443" builtinId="49" hidden="1"/>
    <cellStyle name="Akcent 6" xfId="35664" builtinId="49" hidden="1"/>
    <cellStyle name="Akcent 6" xfId="36476" builtinId="49" hidden="1"/>
    <cellStyle name="Akcent 6" xfId="36517" builtinId="49" hidden="1"/>
    <cellStyle name="Akcent 6" xfId="36556" builtinId="49" hidden="1"/>
    <cellStyle name="Akcent 6" xfId="36595" builtinId="49" hidden="1"/>
    <cellStyle name="Akcent 6" xfId="36634" builtinId="49" hidden="1"/>
    <cellStyle name="Akcent 6" xfId="36674" builtinId="49" hidden="1"/>
    <cellStyle name="Akcent 6" xfId="36713" builtinId="49" hidden="1"/>
    <cellStyle name="Akcent 6" xfId="36754" builtinId="49" hidden="1"/>
    <cellStyle name="Akcent 6" xfId="36793" builtinId="49" hidden="1"/>
    <cellStyle name="Akcent 6" xfId="36832" builtinId="49" hidden="1"/>
    <cellStyle name="Akcent 6" xfId="36871" builtinId="49" hidden="1"/>
    <cellStyle name="Akcent 6" xfId="36911" builtinId="49" hidden="1"/>
    <cellStyle name="Akcent 6" xfId="36951" builtinId="49" hidden="1"/>
    <cellStyle name="Akcent 6" xfId="36990" builtinId="49" hidden="1"/>
    <cellStyle name="Akcent 6" xfId="37030" builtinId="49" hidden="1"/>
    <cellStyle name="Akcent 6" xfId="37069" builtinId="49" hidden="1"/>
    <cellStyle name="Akcent 6" xfId="37109" builtinId="49" hidden="1"/>
    <cellStyle name="Akcent 6" xfId="37148" builtinId="49" hidden="1"/>
    <cellStyle name="Akcent 6" xfId="37187" builtinId="49" hidden="1"/>
    <cellStyle name="Akcent 6" xfId="35623" builtinId="49" hidden="1"/>
    <cellStyle name="Akcent 6" xfId="35657" builtinId="49" hidden="1"/>
    <cellStyle name="Akcent 6" xfId="37233" builtinId="49" hidden="1"/>
    <cellStyle name="Akcent 6" xfId="37272" builtinId="49" hidden="1"/>
    <cellStyle name="Akcent 6" xfId="37311" builtinId="49" hidden="1"/>
    <cellStyle name="Akcent 6" xfId="37350" builtinId="49" hidden="1"/>
    <cellStyle name="Akcent 6" xfId="37390" builtinId="49" hidden="1"/>
    <cellStyle name="Akcent 6" xfId="37429" builtinId="49" hidden="1"/>
    <cellStyle name="Akcent 6" xfId="37470" builtinId="49" hidden="1"/>
    <cellStyle name="Akcent 6" xfId="37509" builtinId="49" hidden="1"/>
    <cellStyle name="Akcent 6" xfId="37548" builtinId="49" hidden="1"/>
    <cellStyle name="Akcent 6" xfId="37587" builtinId="49" hidden="1"/>
    <cellStyle name="Akcent 6" xfId="37627" builtinId="49" hidden="1"/>
    <cellStyle name="Akcent 6" xfId="37667" builtinId="49" hidden="1"/>
    <cellStyle name="Akcent 6" xfId="37706" builtinId="49" hidden="1"/>
    <cellStyle name="Akcent 6" xfId="37746" builtinId="49" hidden="1"/>
    <cellStyle name="Akcent 6" xfId="37785" builtinId="49" hidden="1"/>
    <cellStyle name="Akcent 6" xfId="37825" builtinId="49" hidden="1"/>
    <cellStyle name="Akcent 6" xfId="37864" builtinId="49" hidden="1"/>
    <cellStyle name="Akcent 6" xfId="37903" builtinId="49" hidden="1"/>
    <cellStyle name="Akcent 6" xfId="37942" builtinId="49" hidden="1"/>
    <cellStyle name="Akcent 6" xfId="37982" builtinId="49" hidden="1"/>
    <cellStyle name="Akcent 6" xfId="38023" builtinId="49" hidden="1"/>
    <cellStyle name="Akcent 6" xfId="38062" builtinId="49" hidden="1"/>
    <cellStyle name="Akcent 6" xfId="38101" builtinId="49" hidden="1"/>
    <cellStyle name="Akcent 6" xfId="38140" builtinId="49" hidden="1"/>
    <cellStyle name="Akcent 6" xfId="38180" builtinId="49" hidden="1"/>
    <cellStyle name="Akcent 6" xfId="38219" builtinId="49" hidden="1"/>
    <cellStyle name="Akcent 6" xfId="38260" builtinId="49" hidden="1"/>
    <cellStyle name="Akcent 6" xfId="38299" builtinId="49" hidden="1"/>
    <cellStyle name="Akcent 6" xfId="38338" builtinId="49" hidden="1"/>
    <cellStyle name="Akcent 6" xfId="38377" builtinId="49" hidden="1"/>
    <cellStyle name="Akcent 6" xfId="38417" builtinId="49" hidden="1"/>
    <cellStyle name="Akcent 6" xfId="38457" builtinId="49" hidden="1"/>
    <cellStyle name="Akcent 6" xfId="38496" builtinId="49" hidden="1"/>
    <cellStyle name="Akcent 6" xfId="38536" builtinId="49" hidden="1"/>
    <cellStyle name="Akcent 6" xfId="38575" builtinId="49" hidden="1"/>
    <cellStyle name="Akcent 6" xfId="38615" builtinId="49" hidden="1"/>
    <cellStyle name="Akcent 6" xfId="38654" builtinId="49" hidden="1"/>
    <cellStyle name="Akcent 6" xfId="38693" builtinId="49" hidden="1"/>
    <cellStyle name="Akcent 6" xfId="38732" builtinId="49" hidden="1"/>
    <cellStyle name="Akcent 6" xfId="38891" builtinId="49" hidden="1"/>
    <cellStyle name="Akcent 6" xfId="38932" builtinId="49" hidden="1"/>
    <cellStyle name="Akcent 6" xfId="38971" builtinId="49" hidden="1"/>
    <cellStyle name="Akcent 6" xfId="39010" builtinId="49" hidden="1"/>
    <cellStyle name="Akcent 6" xfId="39049" builtinId="49" hidden="1"/>
    <cellStyle name="Akcent 6" xfId="39089" builtinId="49" hidden="1"/>
    <cellStyle name="Akcent 6" xfId="39128" builtinId="49" hidden="1"/>
    <cellStyle name="Akcent 6" xfId="39169" builtinId="49" hidden="1"/>
    <cellStyle name="Akcent 6" xfId="39208" builtinId="49" hidden="1"/>
    <cellStyle name="Akcent 6" xfId="39247" builtinId="49" hidden="1"/>
    <cellStyle name="Akcent 6" xfId="39286" builtinId="49" hidden="1"/>
    <cellStyle name="Akcent 6" xfId="39326" builtinId="49" hidden="1"/>
    <cellStyle name="Akcent 6" xfId="39366" builtinId="49" hidden="1"/>
    <cellStyle name="Akcent 6" xfId="39405" builtinId="49" hidden="1"/>
    <cellStyle name="Akcent 6" xfId="39445" builtinId="49" hidden="1"/>
    <cellStyle name="Akcent 6" xfId="39485" builtinId="49" hidden="1"/>
    <cellStyle name="Akcent 6" xfId="39525" builtinId="49" hidden="1"/>
    <cellStyle name="Akcent 6" xfId="39564" builtinId="49" hidden="1"/>
    <cellStyle name="Akcent 6" xfId="39603" builtinId="49" hidden="1"/>
    <cellStyle name="Akcent 6" xfId="38824" builtinId="49" hidden="1"/>
    <cellStyle name="Akcent 6" xfId="39636" builtinId="49" hidden="1"/>
    <cellStyle name="Akcent 6" xfId="39677" builtinId="49" hidden="1"/>
    <cellStyle name="Akcent 6" xfId="39716" builtinId="49" hidden="1"/>
    <cellStyle name="Akcent 6" xfId="39755" builtinId="49" hidden="1"/>
    <cellStyle name="Akcent 6" xfId="39794" builtinId="49" hidden="1"/>
    <cellStyle name="Akcent 6" xfId="39834" builtinId="49" hidden="1"/>
    <cellStyle name="Akcent 6" xfId="39873" builtinId="49" hidden="1"/>
    <cellStyle name="Akcent 6" xfId="39914" builtinId="49" hidden="1"/>
    <cellStyle name="Akcent 6" xfId="39953" builtinId="49" hidden="1"/>
    <cellStyle name="Akcent 6" xfId="39992" builtinId="49" hidden="1"/>
    <cellStyle name="Akcent 6" xfId="40031" builtinId="49" hidden="1"/>
    <cellStyle name="Akcent 6" xfId="40071" builtinId="49" hidden="1"/>
    <cellStyle name="Akcent 6" xfId="40111" builtinId="49" hidden="1"/>
    <cellStyle name="Akcent 6" xfId="40150" builtinId="49" hidden="1"/>
    <cellStyle name="Akcent 6" xfId="40190" builtinId="49" hidden="1"/>
    <cellStyle name="Akcent 6" xfId="40229" builtinId="49" hidden="1"/>
    <cellStyle name="Akcent 6" xfId="40269" builtinId="49" hidden="1"/>
    <cellStyle name="Akcent 6" xfId="40308" builtinId="49" hidden="1"/>
    <cellStyle name="Akcent 6" xfId="40347" builtinId="49" hidden="1"/>
    <cellStyle name="Akcent 6" xfId="38783" builtinId="49" hidden="1"/>
    <cellStyle name="Akcent 6" xfId="38817" builtinId="49" hidden="1"/>
    <cellStyle name="Akcent 6" xfId="40393" builtinId="49" hidden="1"/>
    <cellStyle name="Akcent 6" xfId="40432" builtinId="49" hidden="1"/>
    <cellStyle name="Akcent 6" xfId="40471" builtinId="49" hidden="1"/>
    <cellStyle name="Akcent 6" xfId="40510" builtinId="49" hidden="1"/>
    <cellStyle name="Akcent 6" xfId="40550" builtinId="49" hidden="1"/>
    <cellStyle name="Akcent 6" xfId="40589" builtinId="49" hidden="1"/>
    <cellStyle name="Akcent 6" xfId="40630" builtinId="49" hidden="1"/>
    <cellStyle name="Akcent 6" xfId="40669" builtinId="49" hidden="1"/>
    <cellStyle name="Akcent 6" xfId="40708" builtinId="49" hidden="1"/>
    <cellStyle name="Akcent 6" xfId="40747" builtinId="49" hidden="1"/>
    <cellStyle name="Akcent 6" xfId="40787" builtinId="49" hidden="1"/>
    <cellStyle name="Akcent 6" xfId="40827" builtinId="49" hidden="1"/>
    <cellStyle name="Akcent 6" xfId="40866" builtinId="49" hidden="1"/>
    <cellStyle name="Akcent 6" xfId="40906" builtinId="49" hidden="1"/>
    <cellStyle name="Akcent 6" xfId="40945" builtinId="49" hidden="1"/>
    <cellStyle name="Akcent 6" xfId="40985" builtinId="49" hidden="1"/>
    <cellStyle name="Akcent 6" xfId="41024" builtinId="49" hidden="1"/>
    <cellStyle name="Akcent 6" xfId="41063" builtinId="49" hidden="1"/>
    <cellStyle name="Akcent 6" xfId="41123" builtinId="49" hidden="1"/>
    <cellStyle name="Akcent 6" xfId="41181" builtinId="49" hidden="1"/>
    <cellStyle name="Akcent 6" xfId="41222" builtinId="49" hidden="1"/>
    <cellStyle name="Akcent 6" xfId="41261" builtinId="49" hidden="1"/>
    <cellStyle name="Akcent 6" xfId="41300" builtinId="49" hidden="1"/>
    <cellStyle name="Akcent 6" xfId="41339" builtinId="49" hidden="1"/>
    <cellStyle name="Akcent 6" xfId="41379" builtinId="49" hidden="1"/>
    <cellStyle name="Akcent 6" xfId="41418" builtinId="49" hidden="1"/>
    <cellStyle name="Akcent 6" xfId="41459" builtinId="49" hidden="1"/>
    <cellStyle name="Akcent 6" xfId="41498" builtinId="49" hidden="1"/>
    <cellStyle name="Akcent 6" xfId="41537" builtinId="49" hidden="1"/>
    <cellStyle name="Akcent 6" xfId="41576" builtinId="49" hidden="1"/>
    <cellStyle name="Akcent 6" xfId="41616" builtinId="49" hidden="1"/>
    <cellStyle name="Akcent 6" xfId="41656" builtinId="49" hidden="1"/>
    <cellStyle name="Akcent 6" xfId="41695" builtinId="49" hidden="1"/>
    <cellStyle name="Akcent 6" xfId="41735" builtinId="49" hidden="1"/>
    <cellStyle name="Akcent 6" xfId="41774" builtinId="49" hidden="1"/>
    <cellStyle name="Akcent 6" xfId="41814" builtinId="49" hidden="1"/>
    <cellStyle name="Akcent 6" xfId="41853" builtinId="49" hidden="1"/>
    <cellStyle name="Akcent 6" xfId="41892" builtinId="49" hidden="1"/>
    <cellStyle name="Akcent 6" xfId="41069" builtinId="49" hidden="1"/>
    <cellStyle name="Akcent 6" xfId="41932" builtinId="49" hidden="1"/>
    <cellStyle name="Akcent 6" xfId="41973" builtinId="49" hidden="1"/>
    <cellStyle name="Akcent 6" xfId="42012" builtinId="49" hidden="1"/>
    <cellStyle name="Akcent 6" xfId="42051" builtinId="49" hidden="1"/>
    <cellStyle name="Akcent 6" xfId="42090" builtinId="49" hidden="1"/>
    <cellStyle name="Akcent 6" xfId="42130" builtinId="49" hidden="1"/>
    <cellStyle name="Akcent 6" xfId="42169" builtinId="49" hidden="1"/>
    <cellStyle name="Akcent 6" xfId="42210" builtinId="49" hidden="1"/>
    <cellStyle name="Akcent 6" xfId="42249" builtinId="49" hidden="1"/>
    <cellStyle name="Akcent 6" xfId="42288" builtinId="49" hidden="1"/>
    <cellStyle name="Akcent 6" xfId="42327" builtinId="49" hidden="1"/>
    <cellStyle name="Akcent 6" xfId="42367" builtinId="49" hidden="1"/>
    <cellStyle name="Akcent 6" xfId="42407" builtinId="49" hidden="1"/>
    <cellStyle name="Akcent 6" xfId="42446" builtinId="49" hidden="1"/>
    <cellStyle name="Akcent 6" xfId="42486" builtinId="49" hidden="1"/>
    <cellStyle name="Akcent 6" xfId="42525" builtinId="49" hidden="1"/>
    <cellStyle name="Akcent 6" xfId="42565" builtinId="49" hidden="1"/>
    <cellStyle name="Akcent 6" xfId="42604" builtinId="49" hidden="1"/>
    <cellStyle name="Akcent 6" xfId="42643" builtinId="49" hidden="1"/>
    <cellStyle name="Akcent 6" xfId="42707" builtinId="49" hidden="1"/>
    <cellStyle name="Akcent 6" xfId="42761" builtinId="49" hidden="1"/>
    <cellStyle name="Akcent 6" xfId="42802" builtinId="49" hidden="1"/>
    <cellStyle name="Akcent 6" xfId="42841" builtinId="49" hidden="1"/>
    <cellStyle name="Akcent 6" xfId="42880" builtinId="49" hidden="1"/>
    <cellStyle name="Akcent 6" xfId="42919" builtinId="49" hidden="1"/>
    <cellStyle name="Akcent 6" xfId="42959" builtinId="49" hidden="1"/>
    <cellStyle name="Akcent 6" xfId="42998" builtinId="49" hidden="1"/>
    <cellStyle name="Akcent 6" xfId="43039" builtinId="49" hidden="1"/>
    <cellStyle name="Akcent 6" xfId="43078" builtinId="49" hidden="1"/>
    <cellStyle name="Akcent 6" xfId="43117" builtinId="49" hidden="1"/>
    <cellStyle name="Akcent 6" xfId="43156" builtinId="49" hidden="1"/>
    <cellStyle name="Akcent 6" xfId="43196" builtinId="49" hidden="1"/>
    <cellStyle name="Akcent 6" xfId="43236" builtinId="49" hidden="1"/>
    <cellStyle name="Akcent 6" xfId="43275" builtinId="49" hidden="1"/>
    <cellStyle name="Akcent 6" xfId="43315" builtinId="49" hidden="1"/>
    <cellStyle name="Akcent 6" xfId="43354" builtinId="49" hidden="1"/>
    <cellStyle name="Akcent 6" xfId="43394" builtinId="49" hidden="1"/>
    <cellStyle name="Akcent 6" xfId="43433" builtinId="49" hidden="1"/>
    <cellStyle name="Akcent 6" xfId="43472" builtinId="49" hidden="1"/>
    <cellStyle name="Akcent 6" xfId="42648" builtinId="49" hidden="1"/>
    <cellStyle name="Akcent 6" xfId="43512" builtinId="49" hidden="1"/>
    <cellStyle name="Akcent 6" xfId="43553" builtinId="49" hidden="1"/>
    <cellStyle name="Akcent 6" xfId="43592" builtinId="49" hidden="1"/>
    <cellStyle name="Akcent 6" xfId="43631" builtinId="49" hidden="1"/>
    <cellStyle name="Akcent 6" xfId="43670" builtinId="49" hidden="1"/>
    <cellStyle name="Akcent 6" xfId="43710" builtinId="49" hidden="1"/>
    <cellStyle name="Akcent 6" xfId="43749" builtinId="49" hidden="1"/>
    <cellStyle name="Akcent 6" xfId="43790" builtinId="49" hidden="1"/>
    <cellStyle name="Akcent 6" xfId="43829" builtinId="49" hidden="1"/>
    <cellStyle name="Akcent 6" xfId="43868" builtinId="49" hidden="1"/>
    <cellStyle name="Akcent 6" xfId="43907" builtinId="49" hidden="1"/>
    <cellStyle name="Akcent 6" xfId="43947" builtinId="49" hidden="1"/>
    <cellStyle name="Akcent 6" xfId="43987" builtinId="49" hidden="1"/>
    <cellStyle name="Akcent 6" xfId="44026" builtinId="49" hidden="1"/>
    <cellStyle name="Akcent 6" xfId="44066" builtinId="49" hidden="1"/>
    <cellStyle name="Akcent 6" xfId="44105" builtinId="49" hidden="1"/>
    <cellStyle name="Akcent 6" xfId="44145" builtinId="49" hidden="1"/>
    <cellStyle name="Akcent 6" xfId="44184" builtinId="49" hidden="1"/>
    <cellStyle name="Akcent 6" xfId="44223" builtinId="49" hidden="1"/>
    <cellStyle name="Akcent 6" xfId="44287" builtinId="49" hidden="1"/>
    <cellStyle name="Akcent 6" xfId="44341" builtinId="49" hidden="1"/>
    <cellStyle name="Akcent 6" xfId="44382" builtinId="49" hidden="1"/>
    <cellStyle name="Akcent 6" xfId="44421" builtinId="49" hidden="1"/>
    <cellStyle name="Akcent 6" xfId="44460" builtinId="49" hidden="1"/>
    <cellStyle name="Akcent 6" xfId="44499" builtinId="49" hidden="1"/>
    <cellStyle name="Akcent 6" xfId="44539" builtinId="49" hidden="1"/>
    <cellStyle name="Akcent 6" xfId="44578" builtinId="49" hidden="1"/>
    <cellStyle name="Akcent 6" xfId="44619" builtinId="49" hidden="1"/>
    <cellStyle name="Akcent 6" xfId="44658" builtinId="49" hidden="1"/>
    <cellStyle name="Akcent 6" xfId="44697" builtinId="49" hidden="1"/>
    <cellStyle name="Akcent 6" xfId="44736" builtinId="49" hidden="1"/>
    <cellStyle name="Akcent 6" xfId="44776" builtinId="49" hidden="1"/>
    <cellStyle name="Akcent 6" xfId="44816" builtinId="49" hidden="1"/>
    <cellStyle name="Akcent 6" xfId="44855" builtinId="49" hidden="1"/>
    <cellStyle name="Akcent 6" xfId="44895" builtinId="49" hidden="1"/>
    <cellStyle name="Akcent 6" xfId="44934" builtinId="49" hidden="1"/>
    <cellStyle name="Akcent 6" xfId="44974" builtinId="49" hidden="1"/>
    <cellStyle name="Akcent 6" xfId="45013" builtinId="49" hidden="1"/>
    <cellStyle name="Akcent 6" xfId="45052" builtinId="49" hidden="1"/>
    <cellStyle name="Akcent 6" xfId="44228" builtinId="49" hidden="1"/>
    <cellStyle name="Akcent 6" xfId="45092" builtinId="49" hidden="1"/>
    <cellStyle name="Akcent 6" xfId="45133" builtinId="49" hidden="1"/>
    <cellStyle name="Akcent 6" xfId="45172" builtinId="49" hidden="1"/>
    <cellStyle name="Akcent 6" xfId="45211" builtinId="49" hidden="1"/>
    <cellStyle name="Akcent 6" xfId="45250" builtinId="49" hidden="1"/>
    <cellStyle name="Akcent 6" xfId="45290" builtinId="49" hidden="1"/>
    <cellStyle name="Akcent 6" xfId="45329" builtinId="49" hidden="1"/>
    <cellStyle name="Akcent 6" xfId="45370" builtinId="49" hidden="1"/>
    <cellStyle name="Akcent 6" xfId="45409" builtinId="49" hidden="1"/>
    <cellStyle name="Akcent 6" xfId="45448" builtinId="49" hidden="1"/>
    <cellStyle name="Akcent 6" xfId="45487" builtinId="49" hidden="1"/>
    <cellStyle name="Akcent 6" xfId="45527" builtinId="49" hidden="1"/>
    <cellStyle name="Akcent 6" xfId="45567" builtinId="49" hidden="1"/>
    <cellStyle name="Akcent 6" xfId="45606" builtinId="49" hidden="1"/>
    <cellStyle name="Akcent 6" xfId="45646" builtinId="49" hidden="1"/>
    <cellStyle name="Akcent 6" xfId="45685" builtinId="49" hidden="1"/>
    <cellStyle name="Akcent 6" xfId="45725" builtinId="49" hidden="1"/>
    <cellStyle name="Akcent 6" xfId="45764" builtinId="49" hidden="1"/>
    <cellStyle name="Akcent 6" xfId="45803" builtinId="49" hidden="1"/>
    <cellStyle name="Akcent 6" xfId="45828" builtinId="49" hidden="1"/>
    <cellStyle name="Akcent 6" xfId="45836" builtinId="49" hidden="1"/>
    <cellStyle name="Akcent 6" xfId="45841" builtinId="49" hidden="1"/>
    <cellStyle name="Akcent 6" xfId="45845" builtinId="49" hidden="1"/>
    <cellStyle name="Akcent 6" xfId="45849" builtinId="49" hidden="1"/>
    <cellStyle name="Akcent 6" xfId="45856" builtinId="49" hidden="1"/>
    <cellStyle name="Akcent 6" xfId="45861" builtinId="49" hidden="1"/>
    <cellStyle name="Akcent 6" xfId="45866" builtinId="49" hidden="1"/>
    <cellStyle name="Akcent 6" xfId="45873" builtinId="49" hidden="1"/>
    <cellStyle name="Akcent 6" xfId="45877" builtinId="49" hidden="1"/>
    <cellStyle name="Akcent 6" xfId="45881" builtinId="49" hidden="1"/>
    <cellStyle name="Akcent 6" xfId="45887" builtinId="49" hidden="1"/>
    <cellStyle name="Akcent 6" xfId="45893" builtinId="49" hidden="1"/>
    <cellStyle name="Akcent 6" xfId="45899" builtinId="49" hidden="1"/>
    <cellStyle name="Akcent 6" xfId="45905" builtinId="49" hidden="1"/>
    <cellStyle name="Akcent 6" xfId="45911" builtinId="49" hidden="1"/>
    <cellStyle name="Akcent 6" xfId="45917" builtinId="49" hidden="1"/>
    <cellStyle name="Akcent 6" xfId="45923" builtinId="49" hidden="1"/>
    <cellStyle name="Akcent 6" xfId="45929" builtinId="49" hidden="1"/>
    <cellStyle name="Akcent 6" xfId="45935" builtinId="49" hidden="1"/>
    <cellStyle name="Akcent 6" xfId="45943" builtinId="49" hidden="1"/>
    <cellStyle name="Akcent 6" xfId="45949" builtinId="49" hidden="1"/>
    <cellStyle name="Avertissement" xfId="14" hidden="1"/>
    <cellStyle name="Bad" xfId="7" hidden="1"/>
    <cellStyle name="Bad" xfId="151" hidden="1"/>
    <cellStyle name="Calcul" xfId="117" hidden="1"/>
    <cellStyle name="Calculation" xfId="11" hidden="1"/>
    <cellStyle name="Calculation" xfId="155" hidden="1"/>
    <cellStyle name="Cellule liée" xfId="12" hidden="1"/>
    <cellStyle name="Check Cell" xfId="13" hidden="1"/>
    <cellStyle name="Check Cell" xfId="119" hidden="1"/>
    <cellStyle name="Commentaire" xfId="45937" hidden="1"/>
    <cellStyle name="Dane wejściowe" xfId="9" builtinId="20" hidden="1"/>
    <cellStyle name="Dane wejściowe" xfId="66" builtinId="20" hidden="1"/>
    <cellStyle name="Dane wejściowe" xfId="78" builtinId="20" hidden="1"/>
    <cellStyle name="Dane wejściowe" xfId="115" builtinId="20" hidden="1"/>
    <cellStyle name="Dane wejściowe" xfId="153" builtinId="20" hidden="1"/>
    <cellStyle name="Dane wejściowe" xfId="193" builtinId="20" hidden="1"/>
    <cellStyle name="Dane wejściowe" xfId="232" builtinId="20" hidden="1"/>
    <cellStyle name="Dane wejściowe" xfId="272" builtinId="20" hidden="1"/>
    <cellStyle name="Dane wejściowe" xfId="312" builtinId="20" hidden="1"/>
    <cellStyle name="Dane wejściowe" xfId="352" builtinId="20" hidden="1"/>
    <cellStyle name="Dane wejściowe" xfId="390" builtinId="20" hidden="1"/>
    <cellStyle name="Dane wejściowe" xfId="430" builtinId="20" hidden="1"/>
    <cellStyle name="Dane wejściowe" xfId="469" builtinId="20" hidden="1"/>
    <cellStyle name="Dane wejściowe" xfId="509" builtinId="20" hidden="1"/>
    <cellStyle name="Dane wejściowe" xfId="549" builtinId="20" hidden="1"/>
    <cellStyle name="Dane wejściowe" xfId="588" builtinId="20" hidden="1"/>
    <cellStyle name="Dane wejściowe" xfId="628" builtinId="20" hidden="1"/>
    <cellStyle name="Dane wejściowe" xfId="667" builtinId="20" hidden="1"/>
    <cellStyle name="Dane wejściowe" xfId="707" builtinId="20" hidden="1"/>
    <cellStyle name="Dane wejściowe" xfId="746" builtinId="20" hidden="1"/>
    <cellStyle name="Dane wejściowe" xfId="785" builtinId="20" hidden="1"/>
    <cellStyle name="Dane wejściowe" xfId="944" builtinId="20" hidden="1"/>
    <cellStyle name="Dane wejściowe" xfId="984" builtinId="20" hidden="1"/>
    <cellStyle name="Dane wejściowe" xfId="1024" builtinId="20" hidden="1"/>
    <cellStyle name="Dane wejściowe" xfId="1062" builtinId="20" hidden="1"/>
    <cellStyle name="Dane wejściowe" xfId="1102" builtinId="20" hidden="1"/>
    <cellStyle name="Dane wejściowe" xfId="1141" builtinId="20" hidden="1"/>
    <cellStyle name="Dane wejściowe" xfId="1181" builtinId="20" hidden="1"/>
    <cellStyle name="Dane wejściowe" xfId="1221" builtinId="20" hidden="1"/>
    <cellStyle name="Dane wejściowe" xfId="1261" builtinId="20" hidden="1"/>
    <cellStyle name="Dane wejściowe" xfId="1299" builtinId="20" hidden="1"/>
    <cellStyle name="Dane wejściowe" xfId="1339" builtinId="20" hidden="1"/>
    <cellStyle name="Dane wejściowe" xfId="1378" builtinId="20" hidden="1"/>
    <cellStyle name="Dane wejściowe" xfId="1418" builtinId="20" hidden="1"/>
    <cellStyle name="Dane wejściowe" xfId="1458" builtinId="20" hidden="1"/>
    <cellStyle name="Dane wejściowe" xfId="1497" builtinId="20" hidden="1"/>
    <cellStyle name="Dane wejściowe" xfId="1538" builtinId="20" hidden="1"/>
    <cellStyle name="Dane wejściowe" xfId="1577" builtinId="20" hidden="1"/>
    <cellStyle name="Dane wejściowe" xfId="1617" builtinId="20" hidden="1"/>
    <cellStyle name="Dane wejściowe" xfId="1656" builtinId="20" hidden="1"/>
    <cellStyle name="Dane wejściowe" xfId="927" builtinId="20" hidden="1"/>
    <cellStyle name="Dane wejściowe" xfId="823" builtinId="20" hidden="1"/>
    <cellStyle name="Dane wejściowe" xfId="1729" builtinId="20" hidden="1"/>
    <cellStyle name="Dane wejściowe" xfId="1769" builtinId="20" hidden="1"/>
    <cellStyle name="Dane wejściowe" xfId="1807" builtinId="20" hidden="1"/>
    <cellStyle name="Dane wejściowe" xfId="1847" builtinId="20" hidden="1"/>
    <cellStyle name="Dane wejściowe" xfId="1886" builtinId="20" hidden="1"/>
    <cellStyle name="Dane wejściowe" xfId="1926" builtinId="20" hidden="1"/>
    <cellStyle name="Dane wejściowe" xfId="1966" builtinId="20" hidden="1"/>
    <cellStyle name="Dane wejściowe" xfId="2006" builtinId="20" hidden="1"/>
    <cellStyle name="Dane wejściowe" xfId="2044" builtinId="20" hidden="1"/>
    <cellStyle name="Dane wejściowe" xfId="2084" builtinId="20" hidden="1"/>
    <cellStyle name="Dane wejściowe" xfId="2123" builtinId="20" hidden="1"/>
    <cellStyle name="Dane wejściowe" xfId="2163" builtinId="20" hidden="1"/>
    <cellStyle name="Dane wejściowe" xfId="2203" builtinId="20" hidden="1"/>
    <cellStyle name="Dane wejściowe" xfId="2242" builtinId="20" hidden="1"/>
    <cellStyle name="Dane wejściowe" xfId="2282" builtinId="20" hidden="1"/>
    <cellStyle name="Dane wejściowe" xfId="2321" builtinId="20" hidden="1"/>
    <cellStyle name="Dane wejściowe" xfId="2361" builtinId="20" hidden="1"/>
    <cellStyle name="Dane wejściowe" xfId="2400" builtinId="20" hidden="1"/>
    <cellStyle name="Dane wejściowe" xfId="840" builtinId="20" hidden="1"/>
    <cellStyle name="Dane wejściowe" xfId="876" builtinId="20" hidden="1"/>
    <cellStyle name="Dane wejściowe" xfId="2445" builtinId="20" hidden="1"/>
    <cellStyle name="Dane wejściowe" xfId="2485" builtinId="20" hidden="1"/>
    <cellStyle name="Dane wejściowe" xfId="2523" builtinId="20" hidden="1"/>
    <cellStyle name="Dane wejściowe" xfId="2563" builtinId="20" hidden="1"/>
    <cellStyle name="Dane wejściowe" xfId="2602" builtinId="20" hidden="1"/>
    <cellStyle name="Dane wejściowe" xfId="2642" builtinId="20" hidden="1"/>
    <cellStyle name="Dane wejściowe" xfId="2682" builtinId="20" hidden="1"/>
    <cellStyle name="Dane wejściowe" xfId="2722" builtinId="20" hidden="1"/>
    <cellStyle name="Dane wejściowe" xfId="2760" builtinId="20" hidden="1"/>
    <cellStyle name="Dane wejściowe" xfId="2800" builtinId="20" hidden="1"/>
    <cellStyle name="Dane wejściowe" xfId="2839" builtinId="20" hidden="1"/>
    <cellStyle name="Dane wejściowe" xfId="2879" builtinId="20" hidden="1"/>
    <cellStyle name="Dane wejściowe" xfId="2919" builtinId="20" hidden="1"/>
    <cellStyle name="Dane wejściowe" xfId="2958" builtinId="20" hidden="1"/>
    <cellStyle name="Dane wejściowe" xfId="2998" builtinId="20" hidden="1"/>
    <cellStyle name="Dane wejściowe" xfId="3037" builtinId="20" hidden="1"/>
    <cellStyle name="Dane wejściowe" xfId="3077" builtinId="20" hidden="1"/>
    <cellStyle name="Dane wejściowe" xfId="3116" builtinId="20" hidden="1"/>
    <cellStyle name="Dane wejściowe" xfId="3155" builtinId="20" hidden="1"/>
    <cellStyle name="Dane wejściowe" xfId="3348" builtinId="20" hidden="1"/>
    <cellStyle name="Dane wejściowe" xfId="3392" builtinId="20" hidden="1"/>
    <cellStyle name="Dane wejściowe" xfId="3432" builtinId="20" hidden="1"/>
    <cellStyle name="Dane wejściowe" xfId="3470" builtinId="20" hidden="1"/>
    <cellStyle name="Dane wejściowe" xfId="3510" builtinId="20" hidden="1"/>
    <cellStyle name="Dane wejściowe" xfId="3549" builtinId="20" hidden="1"/>
    <cellStyle name="Dane wejściowe" xfId="3589" builtinId="20" hidden="1"/>
    <cellStyle name="Dane wejściowe" xfId="3629" builtinId="20" hidden="1"/>
    <cellStyle name="Dane wejściowe" xfId="3669" builtinId="20" hidden="1"/>
    <cellStyle name="Dane wejściowe" xfId="3707" builtinId="20" hidden="1"/>
    <cellStyle name="Dane wejściowe" xfId="3747" builtinId="20" hidden="1"/>
    <cellStyle name="Dane wejściowe" xfId="3790" builtinId="20" hidden="1"/>
    <cellStyle name="Dane wejściowe" xfId="3830" builtinId="20" hidden="1"/>
    <cellStyle name="Dane wejściowe" xfId="3870" builtinId="20" hidden="1"/>
    <cellStyle name="Dane wejściowe" xfId="3909" builtinId="20" hidden="1"/>
    <cellStyle name="Dane wejściowe" xfId="3950" builtinId="20" hidden="1"/>
    <cellStyle name="Dane wejściowe" xfId="3989" builtinId="20" hidden="1"/>
    <cellStyle name="Dane wejściowe" xfId="4029" builtinId="20" hidden="1"/>
    <cellStyle name="Dane wejściowe" xfId="4068" builtinId="20" hidden="1"/>
    <cellStyle name="Dane wejściowe" xfId="4125" builtinId="20" hidden="1"/>
    <cellStyle name="Dane wejściowe" xfId="4284" builtinId="20" hidden="1"/>
    <cellStyle name="Dane wejściowe" xfId="4328" builtinId="20" hidden="1"/>
    <cellStyle name="Dane wejściowe" xfId="4368" builtinId="20" hidden="1"/>
    <cellStyle name="Dane wejściowe" xfId="4406" builtinId="20" hidden="1"/>
    <cellStyle name="Dane wejściowe" xfId="4446" builtinId="20" hidden="1"/>
    <cellStyle name="Dane wejściowe" xfId="4485" builtinId="20" hidden="1"/>
    <cellStyle name="Dane wejściowe" xfId="4525" builtinId="20" hidden="1"/>
    <cellStyle name="Dane wejściowe" xfId="4565" builtinId="20" hidden="1"/>
    <cellStyle name="Dane wejściowe" xfId="4605" builtinId="20" hidden="1"/>
    <cellStyle name="Dane wejściowe" xfId="4643" builtinId="20" hidden="1"/>
    <cellStyle name="Dane wejściowe" xfId="4683" builtinId="20" hidden="1"/>
    <cellStyle name="Dane wejściowe" xfId="4726" builtinId="20" hidden="1"/>
    <cellStyle name="Dane wejściowe" xfId="4766" builtinId="20" hidden="1"/>
    <cellStyle name="Dane wejściowe" xfId="4806" builtinId="20" hidden="1"/>
    <cellStyle name="Dane wejściowe" xfId="4845" builtinId="20" hidden="1"/>
    <cellStyle name="Dane wejściowe" xfId="4886" builtinId="20" hidden="1"/>
    <cellStyle name="Dane wejściowe" xfId="4925" builtinId="20" hidden="1"/>
    <cellStyle name="Dane wejściowe" xfId="4965" builtinId="20" hidden="1"/>
    <cellStyle name="Dane wejściowe" xfId="5004" builtinId="20" hidden="1"/>
    <cellStyle name="Dane wejściowe" xfId="4267" builtinId="20" hidden="1"/>
    <cellStyle name="Dane wejściowe" xfId="4163" builtinId="20" hidden="1"/>
    <cellStyle name="Dane wejściowe" xfId="5077" builtinId="20" hidden="1"/>
    <cellStyle name="Dane wejściowe" xfId="5117" builtinId="20" hidden="1"/>
    <cellStyle name="Dane wejściowe" xfId="5155" builtinId="20" hidden="1"/>
    <cellStyle name="Dane wejściowe" xfId="5195" builtinId="20" hidden="1"/>
    <cellStyle name="Dane wejściowe" xfId="5234" builtinId="20" hidden="1"/>
    <cellStyle name="Dane wejściowe" xfId="5274" builtinId="20" hidden="1"/>
    <cellStyle name="Dane wejściowe" xfId="5314" builtinId="20" hidden="1"/>
    <cellStyle name="Dane wejściowe" xfId="5354" builtinId="20" hidden="1"/>
    <cellStyle name="Dane wejściowe" xfId="5392" builtinId="20" hidden="1"/>
    <cellStyle name="Dane wejściowe" xfId="5432" builtinId="20" hidden="1"/>
    <cellStyle name="Dane wejściowe" xfId="5471" builtinId="20" hidden="1"/>
    <cellStyle name="Dane wejściowe" xfId="5511" builtinId="20" hidden="1"/>
    <cellStyle name="Dane wejściowe" xfId="5551" builtinId="20" hidden="1"/>
    <cellStyle name="Dane wejściowe" xfId="5590" builtinId="20" hidden="1"/>
    <cellStyle name="Dane wejściowe" xfId="5630" builtinId="20" hidden="1"/>
    <cellStyle name="Dane wejściowe" xfId="5669" builtinId="20" hidden="1"/>
    <cellStyle name="Dane wejściowe" xfId="5709" builtinId="20" hidden="1"/>
    <cellStyle name="Dane wejściowe" xfId="5748" builtinId="20" hidden="1"/>
    <cellStyle name="Dane wejściowe" xfId="4180" builtinId="20" hidden="1"/>
    <cellStyle name="Dane wejściowe" xfId="4216" builtinId="20" hidden="1"/>
    <cellStyle name="Dane wejściowe" xfId="5793" builtinId="20" hidden="1"/>
    <cellStyle name="Dane wejściowe" xfId="5833" builtinId="20" hidden="1"/>
    <cellStyle name="Dane wejściowe" xfId="5871" builtinId="20" hidden="1"/>
    <cellStyle name="Dane wejściowe" xfId="5911" builtinId="20" hidden="1"/>
    <cellStyle name="Dane wejściowe" xfId="5950" builtinId="20" hidden="1"/>
    <cellStyle name="Dane wejściowe" xfId="5990" builtinId="20" hidden="1"/>
    <cellStyle name="Dane wejściowe" xfId="6030" builtinId="20" hidden="1"/>
    <cellStyle name="Dane wejściowe" xfId="6070" builtinId="20" hidden="1"/>
    <cellStyle name="Dane wejściowe" xfId="6108" builtinId="20" hidden="1"/>
    <cellStyle name="Dane wejściowe" xfId="6148" builtinId="20" hidden="1"/>
    <cellStyle name="Dane wejściowe" xfId="6187" builtinId="20" hidden="1"/>
    <cellStyle name="Dane wejściowe" xfId="6227" builtinId="20" hidden="1"/>
    <cellStyle name="Dane wejściowe" xfId="6267" builtinId="20" hidden="1"/>
    <cellStyle name="Dane wejściowe" xfId="6306" builtinId="20" hidden="1"/>
    <cellStyle name="Dane wejściowe" xfId="6346" builtinId="20" hidden="1"/>
    <cellStyle name="Dane wejściowe" xfId="6385" builtinId="20" hidden="1"/>
    <cellStyle name="Dane wejściowe" xfId="6425" builtinId="20" hidden="1"/>
    <cellStyle name="Dane wejściowe" xfId="6464" builtinId="20" hidden="1"/>
    <cellStyle name="Dane wejściowe" xfId="3331" builtinId="20" hidden="1"/>
    <cellStyle name="Dane wejściowe" xfId="3203" builtinId="20" hidden="1"/>
    <cellStyle name="Dane wejściowe" xfId="6519" builtinId="20" hidden="1"/>
    <cellStyle name="Dane wejściowe" xfId="6559" builtinId="20" hidden="1"/>
    <cellStyle name="Dane wejściowe" xfId="6597" builtinId="20" hidden="1"/>
    <cellStyle name="Dane wejściowe" xfId="6637" builtinId="20" hidden="1"/>
    <cellStyle name="Dane wejściowe" xfId="6676" builtinId="20" hidden="1"/>
    <cellStyle name="Dane wejściowe" xfId="6716" builtinId="20" hidden="1"/>
    <cellStyle name="Dane wejściowe" xfId="6756" builtinId="20" hidden="1"/>
    <cellStyle name="Dane wejściowe" xfId="6796" builtinId="20" hidden="1"/>
    <cellStyle name="Dane wejściowe" xfId="6834" builtinId="20" hidden="1"/>
    <cellStyle name="Dane wejściowe" xfId="6874" builtinId="20" hidden="1"/>
    <cellStyle name="Dane wejściowe" xfId="6915" builtinId="20" hidden="1"/>
    <cellStyle name="Dane wejściowe" xfId="6955" builtinId="20" hidden="1"/>
    <cellStyle name="Dane wejściowe" xfId="6995" builtinId="20" hidden="1"/>
    <cellStyle name="Dane wejściowe" xfId="7034" builtinId="20" hidden="1"/>
    <cellStyle name="Dane wejściowe" xfId="7075" builtinId="20" hidden="1"/>
    <cellStyle name="Dane wejściowe" xfId="7114" builtinId="20" hidden="1"/>
    <cellStyle name="Dane wejściowe" xfId="7154" builtinId="20" hidden="1"/>
    <cellStyle name="Dane wejściowe" xfId="7193" builtinId="20" hidden="1"/>
    <cellStyle name="Dane wejściowe" xfId="7243" builtinId="20" hidden="1"/>
    <cellStyle name="Dane wejściowe" xfId="7402" builtinId="20" hidden="1"/>
    <cellStyle name="Dane wejściowe" xfId="7444" builtinId="20" hidden="1"/>
    <cellStyle name="Dane wejściowe" xfId="7484" builtinId="20" hidden="1"/>
    <cellStyle name="Dane wejściowe" xfId="7522" builtinId="20" hidden="1"/>
    <cellStyle name="Dane wejściowe" xfId="7562" builtinId="20" hidden="1"/>
    <cellStyle name="Dane wejściowe" xfId="7601" builtinId="20" hidden="1"/>
    <cellStyle name="Dane wejściowe" xfId="7641" builtinId="20" hidden="1"/>
    <cellStyle name="Dane wejściowe" xfId="7681" builtinId="20" hidden="1"/>
    <cellStyle name="Dane wejściowe" xfId="7721" builtinId="20" hidden="1"/>
    <cellStyle name="Dane wejściowe" xfId="7759" builtinId="20" hidden="1"/>
    <cellStyle name="Dane wejściowe" xfId="7799" builtinId="20" hidden="1"/>
    <cellStyle name="Dane wejściowe" xfId="7840" builtinId="20" hidden="1"/>
    <cellStyle name="Dane wejściowe" xfId="7880" builtinId="20" hidden="1"/>
    <cellStyle name="Dane wejściowe" xfId="7920" builtinId="20" hidden="1"/>
    <cellStyle name="Dane wejściowe" xfId="7959" builtinId="20" hidden="1"/>
    <cellStyle name="Dane wejściowe" xfId="8000" builtinId="20" hidden="1"/>
    <cellStyle name="Dane wejściowe" xfId="8039" builtinId="20" hidden="1"/>
    <cellStyle name="Dane wejściowe" xfId="8079" builtinId="20" hidden="1"/>
    <cellStyle name="Dane wejściowe" xfId="8118" builtinId="20" hidden="1"/>
    <cellStyle name="Dane wejściowe" xfId="7385" builtinId="20" hidden="1"/>
    <cellStyle name="Dane wejściowe" xfId="7281" builtinId="20" hidden="1"/>
    <cellStyle name="Dane wejściowe" xfId="8191" builtinId="20" hidden="1"/>
    <cellStyle name="Dane wejściowe" xfId="8231" builtinId="20" hidden="1"/>
    <cellStyle name="Dane wejściowe" xfId="8269" builtinId="20" hidden="1"/>
    <cellStyle name="Dane wejściowe" xfId="8309" builtinId="20" hidden="1"/>
    <cellStyle name="Dane wejściowe" xfId="8348" builtinId="20" hidden="1"/>
    <cellStyle name="Dane wejściowe" xfId="8388" builtinId="20" hidden="1"/>
    <cellStyle name="Dane wejściowe" xfId="8428" builtinId="20" hidden="1"/>
    <cellStyle name="Dane wejściowe" xfId="8468" builtinId="20" hidden="1"/>
    <cellStyle name="Dane wejściowe" xfId="8506" builtinId="20" hidden="1"/>
    <cellStyle name="Dane wejściowe" xfId="8546" builtinId="20" hidden="1"/>
    <cellStyle name="Dane wejściowe" xfId="8585" builtinId="20" hidden="1"/>
    <cellStyle name="Dane wejściowe" xfId="8625" builtinId="20" hidden="1"/>
    <cellStyle name="Dane wejściowe" xfId="8665" builtinId="20" hidden="1"/>
    <cellStyle name="Dane wejściowe" xfId="8704" builtinId="20" hidden="1"/>
    <cellStyle name="Dane wejściowe" xfId="8744" builtinId="20" hidden="1"/>
    <cellStyle name="Dane wejściowe" xfId="8783" builtinId="20" hidden="1"/>
    <cellStyle name="Dane wejściowe" xfId="8823" builtinId="20" hidden="1"/>
    <cellStyle name="Dane wejściowe" xfId="8862" builtinId="20" hidden="1"/>
    <cellStyle name="Dane wejściowe" xfId="7298" builtinId="20" hidden="1"/>
    <cellStyle name="Dane wejściowe" xfId="7334" builtinId="20" hidden="1"/>
    <cellStyle name="Dane wejściowe" xfId="8907" builtinId="20" hidden="1"/>
    <cellStyle name="Dane wejściowe" xfId="8947" builtinId="20" hidden="1"/>
    <cellStyle name="Dane wejściowe" xfId="8985" builtinId="20" hidden="1"/>
    <cellStyle name="Dane wejściowe" xfId="9025" builtinId="20" hidden="1"/>
    <cellStyle name="Dane wejściowe" xfId="9064" builtinId="20" hidden="1"/>
    <cellStyle name="Dane wejściowe" xfId="9104" builtinId="20" hidden="1"/>
    <cellStyle name="Dane wejściowe" xfId="9144" builtinId="20" hidden="1"/>
    <cellStyle name="Dane wejściowe" xfId="9184" builtinId="20" hidden="1"/>
    <cellStyle name="Dane wejściowe" xfId="9222" builtinId="20" hidden="1"/>
    <cellStyle name="Dane wejściowe" xfId="9262" builtinId="20" hidden="1"/>
    <cellStyle name="Dane wejściowe" xfId="9301" builtinId="20" hidden="1"/>
    <cellStyle name="Dane wejściowe" xfId="9341" builtinId="20" hidden="1"/>
    <cellStyle name="Dane wejściowe" xfId="9381" builtinId="20" hidden="1"/>
    <cellStyle name="Dane wejściowe" xfId="9420" builtinId="20" hidden="1"/>
    <cellStyle name="Dane wejściowe" xfId="9460" builtinId="20" hidden="1"/>
    <cellStyle name="Dane wejściowe" xfId="9499" builtinId="20" hidden="1"/>
    <cellStyle name="Dane wejściowe" xfId="9539" builtinId="20" hidden="1"/>
    <cellStyle name="Dane wejściowe" xfId="9578" builtinId="20" hidden="1"/>
    <cellStyle name="Dane wejściowe" xfId="3304" builtinId="20" hidden="1"/>
    <cellStyle name="Dane wejściowe" xfId="9619" builtinId="20" hidden="1"/>
    <cellStyle name="Dane wejściowe" xfId="9659" builtinId="20" hidden="1"/>
    <cellStyle name="Dane wejściowe" xfId="9699" builtinId="20" hidden="1"/>
    <cellStyle name="Dane wejściowe" xfId="9737" builtinId="20" hidden="1"/>
    <cellStyle name="Dane wejściowe" xfId="9777" builtinId="20" hidden="1"/>
    <cellStyle name="Dane wejściowe" xfId="9816" builtinId="20" hidden="1"/>
    <cellStyle name="Dane wejściowe" xfId="9856" builtinId="20" hidden="1"/>
    <cellStyle name="Dane wejściowe" xfId="9896" builtinId="20" hidden="1"/>
    <cellStyle name="Dane wejściowe" xfId="9936" builtinId="20" hidden="1"/>
    <cellStyle name="Dane wejściowe" xfId="9974" builtinId="20" hidden="1"/>
    <cellStyle name="Dane wejściowe" xfId="10014" builtinId="20" hidden="1"/>
    <cellStyle name="Dane wejściowe" xfId="10053" builtinId="20" hidden="1"/>
    <cellStyle name="Dane wejściowe" xfId="10093" builtinId="20" hidden="1"/>
    <cellStyle name="Dane wejściowe" xfId="10133" builtinId="20" hidden="1"/>
    <cellStyle name="Dane wejściowe" xfId="10172" builtinId="20" hidden="1"/>
    <cellStyle name="Dane wejściowe" xfId="10212" builtinId="20" hidden="1"/>
    <cellStyle name="Dane wejściowe" xfId="10251" builtinId="20" hidden="1"/>
    <cellStyle name="Dane wejściowe" xfId="10291" builtinId="20" hidden="1"/>
    <cellStyle name="Dane wejściowe" xfId="10330" builtinId="20" hidden="1"/>
    <cellStyle name="Dane wejściowe" xfId="10369" builtinId="20" hidden="1"/>
    <cellStyle name="Dane wejściowe" xfId="10528" builtinId="20" hidden="1"/>
    <cellStyle name="Dane wejściowe" xfId="10568" builtinId="20" hidden="1"/>
    <cellStyle name="Dane wejściowe" xfId="10608" builtinId="20" hidden="1"/>
    <cellStyle name="Dane wejściowe" xfId="10646" builtinId="20" hidden="1"/>
    <cellStyle name="Dane wejściowe" xfId="10686" builtinId="20" hidden="1"/>
    <cellStyle name="Dane wejściowe" xfId="10725" builtinId="20" hidden="1"/>
    <cellStyle name="Dane wejściowe" xfId="10765" builtinId="20" hidden="1"/>
    <cellStyle name="Dane wejściowe" xfId="10805" builtinId="20" hidden="1"/>
    <cellStyle name="Dane wejściowe" xfId="10845" builtinId="20" hidden="1"/>
    <cellStyle name="Dane wejściowe" xfId="10883" builtinId="20" hidden="1"/>
    <cellStyle name="Dane wejściowe" xfId="10923" builtinId="20" hidden="1"/>
    <cellStyle name="Dane wejściowe" xfId="10962" builtinId="20" hidden="1"/>
    <cellStyle name="Dane wejściowe" xfId="11002" builtinId="20" hidden="1"/>
    <cellStyle name="Dane wejściowe" xfId="11042" builtinId="20" hidden="1"/>
    <cellStyle name="Dane wejściowe" xfId="11081" builtinId="20" hidden="1"/>
    <cellStyle name="Dane wejściowe" xfId="11122" builtinId="20" hidden="1"/>
    <cellStyle name="Dane wejściowe" xfId="11161" builtinId="20" hidden="1"/>
    <cellStyle name="Dane wejściowe" xfId="11201" builtinId="20" hidden="1"/>
    <cellStyle name="Dane wejściowe" xfId="11240" builtinId="20" hidden="1"/>
    <cellStyle name="Dane wejściowe" xfId="10511" builtinId="20" hidden="1"/>
    <cellStyle name="Dane wejściowe" xfId="10407" builtinId="20" hidden="1"/>
    <cellStyle name="Dane wejściowe" xfId="11313" builtinId="20" hidden="1"/>
    <cellStyle name="Dane wejściowe" xfId="11353" builtinId="20" hidden="1"/>
    <cellStyle name="Dane wejściowe" xfId="11391" builtinId="20" hidden="1"/>
    <cellStyle name="Dane wejściowe" xfId="11431" builtinId="20" hidden="1"/>
    <cellStyle name="Dane wejściowe" xfId="11470" builtinId="20" hidden="1"/>
    <cellStyle name="Dane wejściowe" xfId="11510" builtinId="20" hidden="1"/>
    <cellStyle name="Dane wejściowe" xfId="11550" builtinId="20" hidden="1"/>
    <cellStyle name="Dane wejściowe" xfId="11590" builtinId="20" hidden="1"/>
    <cellStyle name="Dane wejściowe" xfId="11628" builtinId="20" hidden="1"/>
    <cellStyle name="Dane wejściowe" xfId="11668" builtinId="20" hidden="1"/>
    <cellStyle name="Dane wejściowe" xfId="11707" builtinId="20" hidden="1"/>
    <cellStyle name="Dane wejściowe" xfId="11747" builtinId="20" hidden="1"/>
    <cellStyle name="Dane wejściowe" xfId="11787" builtinId="20" hidden="1"/>
    <cellStyle name="Dane wejściowe" xfId="11826" builtinId="20" hidden="1"/>
    <cellStyle name="Dane wejściowe" xfId="11866" builtinId="20" hidden="1"/>
    <cellStyle name="Dane wejściowe" xfId="11905" builtinId="20" hidden="1"/>
    <cellStyle name="Dane wejściowe" xfId="11945" builtinId="20" hidden="1"/>
    <cellStyle name="Dane wejściowe" xfId="11984" builtinId="20" hidden="1"/>
    <cellStyle name="Dane wejściowe" xfId="10424" builtinId="20" hidden="1"/>
    <cellStyle name="Dane wejściowe" xfId="10460" builtinId="20" hidden="1"/>
    <cellStyle name="Dane wejściowe" xfId="12029" builtinId="20" hidden="1"/>
    <cellStyle name="Dane wejściowe" xfId="12069" builtinId="20" hidden="1"/>
    <cellStyle name="Dane wejściowe" xfId="12107" builtinId="20" hidden="1"/>
    <cellStyle name="Dane wejściowe" xfId="12147" builtinId="20" hidden="1"/>
    <cellStyle name="Dane wejściowe" xfId="12186" builtinId="20" hidden="1"/>
    <cellStyle name="Dane wejściowe" xfId="12226" builtinId="20" hidden="1"/>
    <cellStyle name="Dane wejściowe" xfId="12266" builtinId="20" hidden="1"/>
    <cellStyle name="Dane wejściowe" xfId="12306" builtinId="20" hidden="1"/>
    <cellStyle name="Dane wejściowe" xfId="12344" builtinId="20" hidden="1"/>
    <cellStyle name="Dane wejściowe" xfId="12384" builtinId="20" hidden="1"/>
    <cellStyle name="Dane wejściowe" xfId="12423" builtinId="20" hidden="1"/>
    <cellStyle name="Dane wejściowe" xfId="12463" builtinId="20" hidden="1"/>
    <cellStyle name="Dane wejściowe" xfId="12503" builtinId="20" hidden="1"/>
    <cellStyle name="Dane wejściowe" xfId="12542" builtinId="20" hidden="1"/>
    <cellStyle name="Dane wejściowe" xfId="12582" builtinId="20" hidden="1"/>
    <cellStyle name="Dane wejściowe" xfId="12621" builtinId="20" hidden="1"/>
    <cellStyle name="Dane wejściowe" xfId="12661" builtinId="20" hidden="1"/>
    <cellStyle name="Dane wejściowe" xfId="12700" builtinId="20" hidden="1"/>
    <cellStyle name="Dane wejściowe" xfId="12739" builtinId="20" hidden="1"/>
    <cellStyle name="Dane wejściowe" xfId="12779" builtinId="20" hidden="1"/>
    <cellStyle name="Dane wejściowe" xfId="12819" builtinId="20" hidden="1"/>
    <cellStyle name="Dane wejściowe" xfId="12859" builtinId="20" hidden="1"/>
    <cellStyle name="Dane wejściowe" xfId="12897" builtinId="20" hidden="1"/>
    <cellStyle name="Dane wejściowe" xfId="12937" builtinId="20" hidden="1"/>
    <cellStyle name="Dane wejściowe" xfId="12976" builtinId="20" hidden="1"/>
    <cellStyle name="Dane wejściowe" xfId="13016" builtinId="20" hidden="1"/>
    <cellStyle name="Dane wejściowe" xfId="13056" builtinId="20" hidden="1"/>
    <cellStyle name="Dane wejściowe" xfId="13096" builtinId="20" hidden="1"/>
    <cellStyle name="Dane wejściowe" xfId="13134" builtinId="20" hidden="1"/>
    <cellStyle name="Dane wejściowe" xfId="13174" builtinId="20" hidden="1"/>
    <cellStyle name="Dane wejściowe" xfId="13213" builtinId="20" hidden="1"/>
    <cellStyle name="Dane wejściowe" xfId="13253" builtinId="20" hidden="1"/>
    <cellStyle name="Dane wejściowe" xfId="13293" builtinId="20" hidden="1"/>
    <cellStyle name="Dane wejściowe" xfId="13332" builtinId="20" hidden="1"/>
    <cellStyle name="Dane wejściowe" xfId="13372" builtinId="20" hidden="1"/>
    <cellStyle name="Dane wejściowe" xfId="13411" builtinId="20" hidden="1"/>
    <cellStyle name="Dane wejściowe" xfId="13451" builtinId="20" hidden="1"/>
    <cellStyle name="Dane wejściowe" xfId="13490" builtinId="20" hidden="1"/>
    <cellStyle name="Dane wejściowe" xfId="13529" builtinId="20" hidden="1"/>
    <cellStyle name="Dane wejściowe" xfId="13688" builtinId="20" hidden="1"/>
    <cellStyle name="Dane wejściowe" xfId="13728" builtinId="20" hidden="1"/>
    <cellStyle name="Dane wejściowe" xfId="13768" builtinId="20" hidden="1"/>
    <cellStyle name="Dane wejściowe" xfId="13806" builtinId="20" hidden="1"/>
    <cellStyle name="Dane wejściowe" xfId="13846" builtinId="20" hidden="1"/>
    <cellStyle name="Dane wejściowe" xfId="13885" builtinId="20" hidden="1"/>
    <cellStyle name="Dane wejściowe" xfId="13925" builtinId="20" hidden="1"/>
    <cellStyle name="Dane wejściowe" xfId="13965" builtinId="20" hidden="1"/>
    <cellStyle name="Dane wejściowe" xfId="14005" builtinId="20" hidden="1"/>
    <cellStyle name="Dane wejściowe" xfId="14043" builtinId="20" hidden="1"/>
    <cellStyle name="Dane wejściowe" xfId="14083" builtinId="20" hidden="1"/>
    <cellStyle name="Dane wejściowe" xfId="14122" builtinId="20" hidden="1"/>
    <cellStyle name="Dane wejściowe" xfId="14162" builtinId="20" hidden="1"/>
    <cellStyle name="Dane wejściowe" xfId="14202" builtinId="20" hidden="1"/>
    <cellStyle name="Dane wejściowe" xfId="14241" builtinId="20" hidden="1"/>
    <cellStyle name="Dane wejściowe" xfId="14282" builtinId="20" hidden="1"/>
    <cellStyle name="Dane wejściowe" xfId="14321" builtinId="20" hidden="1"/>
    <cellStyle name="Dane wejściowe" xfId="14361" builtinId="20" hidden="1"/>
    <cellStyle name="Dane wejściowe" xfId="14400" builtinId="20" hidden="1"/>
    <cellStyle name="Dane wejściowe" xfId="13671" builtinId="20" hidden="1"/>
    <cellStyle name="Dane wejściowe" xfId="13567" builtinId="20" hidden="1"/>
    <cellStyle name="Dane wejściowe" xfId="14473" builtinId="20" hidden="1"/>
    <cellStyle name="Dane wejściowe" xfId="14513" builtinId="20" hidden="1"/>
    <cellStyle name="Dane wejściowe" xfId="14551" builtinId="20" hidden="1"/>
    <cellStyle name="Dane wejściowe" xfId="14591" builtinId="20" hidden="1"/>
    <cellStyle name="Dane wejściowe" xfId="14630" builtinId="20" hidden="1"/>
    <cellStyle name="Dane wejściowe" xfId="14670" builtinId="20" hidden="1"/>
    <cellStyle name="Dane wejściowe" xfId="14710" builtinId="20" hidden="1"/>
    <cellStyle name="Dane wejściowe" xfId="14750" builtinId="20" hidden="1"/>
    <cellStyle name="Dane wejściowe" xfId="14788" builtinId="20" hidden="1"/>
    <cellStyle name="Dane wejściowe" xfId="14828" builtinId="20" hidden="1"/>
    <cellStyle name="Dane wejściowe" xfId="14867" builtinId="20" hidden="1"/>
    <cellStyle name="Dane wejściowe" xfId="14907" builtinId="20" hidden="1"/>
    <cellStyle name="Dane wejściowe" xfId="14947" builtinId="20" hidden="1"/>
    <cellStyle name="Dane wejściowe" xfId="14986" builtinId="20" hidden="1"/>
    <cellStyle name="Dane wejściowe" xfId="15026" builtinId="20" hidden="1"/>
    <cellStyle name="Dane wejściowe" xfId="15065" builtinId="20" hidden="1"/>
    <cellStyle name="Dane wejściowe" xfId="15105" builtinId="20" hidden="1"/>
    <cellStyle name="Dane wejściowe" xfId="15144" builtinId="20" hidden="1"/>
    <cellStyle name="Dane wejściowe" xfId="13584" builtinId="20" hidden="1"/>
    <cellStyle name="Dane wejściowe" xfId="13620" builtinId="20" hidden="1"/>
    <cellStyle name="Dane wejściowe" xfId="15189" builtinId="20" hidden="1"/>
    <cellStyle name="Dane wejściowe" xfId="15229" builtinId="20" hidden="1"/>
    <cellStyle name="Dane wejściowe" xfId="15267" builtinId="20" hidden="1"/>
    <cellStyle name="Dane wejściowe" xfId="15307" builtinId="20" hidden="1"/>
    <cellStyle name="Dane wejściowe" xfId="15346" builtinId="20" hidden="1"/>
    <cellStyle name="Dane wejściowe" xfId="15386" builtinId="20" hidden="1"/>
    <cellStyle name="Dane wejściowe" xfId="15426" builtinId="20" hidden="1"/>
    <cellStyle name="Dane wejściowe" xfId="15466" builtinId="20" hidden="1"/>
    <cellStyle name="Dane wejściowe" xfId="15504" builtinId="20" hidden="1"/>
    <cellStyle name="Dane wejściowe" xfId="15544" builtinId="20" hidden="1"/>
    <cellStyle name="Dane wejściowe" xfId="15583" builtinId="20" hidden="1"/>
    <cellStyle name="Dane wejściowe" xfId="15623" builtinId="20" hidden="1"/>
    <cellStyle name="Dane wejściowe" xfId="15663" builtinId="20" hidden="1"/>
    <cellStyle name="Dane wejściowe" xfId="15702" builtinId="20" hidden="1"/>
    <cellStyle name="Dane wejściowe" xfId="15742" builtinId="20" hidden="1"/>
    <cellStyle name="Dane wejściowe" xfId="15781" builtinId="20" hidden="1"/>
    <cellStyle name="Dane wejściowe" xfId="15821" builtinId="20" hidden="1"/>
    <cellStyle name="Dane wejściowe" xfId="15860" builtinId="20" hidden="1"/>
    <cellStyle name="Dane wejściowe" xfId="3220" builtinId="20" hidden="1"/>
    <cellStyle name="Dane wejściowe" xfId="3271" builtinId="20" hidden="1"/>
    <cellStyle name="Dane wejściowe" xfId="15913" builtinId="20" hidden="1"/>
    <cellStyle name="Dane wejściowe" xfId="15953" builtinId="20" hidden="1"/>
    <cellStyle name="Dane wejściowe" xfId="15991" builtinId="20" hidden="1"/>
    <cellStyle name="Dane wejściowe" xfId="16031" builtinId="20" hidden="1"/>
    <cellStyle name="Dane wejściowe" xfId="16070" builtinId="20" hidden="1"/>
    <cellStyle name="Dane wejściowe" xfId="16110" builtinId="20" hidden="1"/>
    <cellStyle name="Dane wejściowe" xfId="16150" builtinId="20" hidden="1"/>
    <cellStyle name="Dane wejściowe" xfId="16190" builtinId="20" hidden="1"/>
    <cellStyle name="Dane wejściowe" xfId="16228" builtinId="20" hidden="1"/>
    <cellStyle name="Dane wejściowe" xfId="16268" builtinId="20" hidden="1"/>
    <cellStyle name="Dane wejściowe" xfId="16307" builtinId="20" hidden="1"/>
    <cellStyle name="Dane wejściowe" xfId="16347" builtinId="20" hidden="1"/>
    <cellStyle name="Dane wejściowe" xfId="16387" builtinId="20" hidden="1"/>
    <cellStyle name="Dane wejściowe" xfId="16426" builtinId="20" hidden="1"/>
    <cellStyle name="Dane wejściowe" xfId="16466" builtinId="20" hidden="1"/>
    <cellStyle name="Dane wejściowe" xfId="16505" builtinId="20" hidden="1"/>
    <cellStyle name="Dane wejściowe" xfId="16545" builtinId="20" hidden="1"/>
    <cellStyle name="Dane wejściowe" xfId="16584" builtinId="20" hidden="1"/>
    <cellStyle name="Dane wejściowe" xfId="16623" builtinId="20" hidden="1"/>
    <cellStyle name="Dane wejściowe" xfId="16782" builtinId="20" hidden="1"/>
    <cellStyle name="Dane wejściowe" xfId="16822" builtinId="20" hidden="1"/>
    <cellStyle name="Dane wejściowe" xfId="16862" builtinId="20" hidden="1"/>
    <cellStyle name="Dane wejściowe" xfId="16900" builtinId="20" hidden="1"/>
    <cellStyle name="Dane wejściowe" xfId="16940" builtinId="20" hidden="1"/>
    <cellStyle name="Dane wejściowe" xfId="16979" builtinId="20" hidden="1"/>
    <cellStyle name="Dane wejściowe" xfId="17019" builtinId="20" hidden="1"/>
    <cellStyle name="Dane wejściowe" xfId="17059" builtinId="20" hidden="1"/>
    <cellStyle name="Dane wejściowe" xfId="17099" builtinId="20" hidden="1"/>
    <cellStyle name="Dane wejściowe" xfId="17137" builtinId="20" hidden="1"/>
    <cellStyle name="Dane wejściowe" xfId="17177" builtinId="20" hidden="1"/>
    <cellStyle name="Dane wejściowe" xfId="17216" builtinId="20" hidden="1"/>
    <cellStyle name="Dane wejściowe" xfId="17256" builtinId="20" hidden="1"/>
    <cellStyle name="Dane wejściowe" xfId="17296" builtinId="20" hidden="1"/>
    <cellStyle name="Dane wejściowe" xfId="17335" builtinId="20" hidden="1"/>
    <cellStyle name="Dane wejściowe" xfId="17376" builtinId="20" hidden="1"/>
    <cellStyle name="Dane wejściowe" xfId="17415" builtinId="20" hidden="1"/>
    <cellStyle name="Dane wejściowe" xfId="17455" builtinId="20" hidden="1"/>
    <cellStyle name="Dane wejściowe" xfId="17494" builtinId="20" hidden="1"/>
    <cellStyle name="Dane wejściowe" xfId="16765" builtinId="20" hidden="1"/>
    <cellStyle name="Dane wejściowe" xfId="16661" builtinId="20" hidden="1"/>
    <cellStyle name="Dane wejściowe" xfId="17567" builtinId="20" hidden="1"/>
    <cellStyle name="Dane wejściowe" xfId="17607" builtinId="20" hidden="1"/>
    <cellStyle name="Dane wejściowe" xfId="17645" builtinId="20" hidden="1"/>
    <cellStyle name="Dane wejściowe" xfId="17685" builtinId="20" hidden="1"/>
    <cellStyle name="Dane wejściowe" xfId="17724" builtinId="20" hidden="1"/>
    <cellStyle name="Dane wejściowe" xfId="17764" builtinId="20" hidden="1"/>
    <cellStyle name="Dane wejściowe" xfId="17804" builtinId="20" hidden="1"/>
    <cellStyle name="Dane wejściowe" xfId="17844" builtinId="20" hidden="1"/>
    <cellStyle name="Dane wejściowe" xfId="17882" builtinId="20" hidden="1"/>
    <cellStyle name="Dane wejściowe" xfId="17922" builtinId="20" hidden="1"/>
    <cellStyle name="Dane wejściowe" xfId="17961" builtinId="20" hidden="1"/>
    <cellStyle name="Dane wejściowe" xfId="18001" builtinId="20" hidden="1"/>
    <cellStyle name="Dane wejściowe" xfId="18041" builtinId="20" hidden="1"/>
    <cellStyle name="Dane wejściowe" xfId="18080" builtinId="20" hidden="1"/>
    <cellStyle name="Dane wejściowe" xfId="18120" builtinId="20" hidden="1"/>
    <cellStyle name="Dane wejściowe" xfId="18159" builtinId="20" hidden="1"/>
    <cellStyle name="Dane wejściowe" xfId="18199" builtinId="20" hidden="1"/>
    <cellStyle name="Dane wejściowe" xfId="18238" builtinId="20" hidden="1"/>
    <cellStyle name="Dane wejściowe" xfId="16678" builtinId="20" hidden="1"/>
    <cellStyle name="Dane wejściowe" xfId="16714" builtinId="20" hidden="1"/>
    <cellStyle name="Dane wejściowe" xfId="18283" builtinId="20" hidden="1"/>
    <cellStyle name="Dane wejściowe" xfId="18323" builtinId="20" hidden="1"/>
    <cellStyle name="Dane wejściowe" xfId="18361" builtinId="20" hidden="1"/>
    <cellStyle name="Dane wejściowe" xfId="18401" builtinId="20" hidden="1"/>
    <cellStyle name="Dane wejściowe" xfId="18440" builtinId="20" hidden="1"/>
    <cellStyle name="Dane wejściowe" xfId="18480" builtinId="20" hidden="1"/>
    <cellStyle name="Dane wejściowe" xfId="18520" builtinId="20" hidden="1"/>
    <cellStyle name="Dane wejściowe" xfId="18560" builtinId="20" hidden="1"/>
    <cellStyle name="Dane wejściowe" xfId="18598" builtinId="20" hidden="1"/>
    <cellStyle name="Dane wejściowe" xfId="18638" builtinId="20" hidden="1"/>
    <cellStyle name="Dane wejściowe" xfId="18677" builtinId="20" hidden="1"/>
    <cellStyle name="Dane wejściowe" xfId="18717" builtinId="20" hidden="1"/>
    <cellStyle name="Dane wejściowe" xfId="18757" builtinId="20" hidden="1"/>
    <cellStyle name="Dane wejściowe" xfId="18796" builtinId="20" hidden="1"/>
    <cellStyle name="Dane wejściowe" xfId="18836" builtinId="20" hidden="1"/>
    <cellStyle name="Dane wejściowe" xfId="18875" builtinId="20" hidden="1"/>
    <cellStyle name="Dane wejściowe" xfId="18915" builtinId="20" hidden="1"/>
    <cellStyle name="Dane wejściowe" xfId="18954" builtinId="20" hidden="1"/>
    <cellStyle name="Dane wejściowe" xfId="3241" builtinId="20" hidden="1"/>
    <cellStyle name="Dane wejściowe" xfId="19076" builtinId="20" hidden="1"/>
    <cellStyle name="Dane wejściowe" xfId="19116" builtinId="20" hidden="1"/>
    <cellStyle name="Dane wejściowe" xfId="19156" builtinId="20" hidden="1"/>
    <cellStyle name="Dane wejściowe" xfId="19194" builtinId="20" hidden="1"/>
    <cellStyle name="Dane wejściowe" xfId="19234" builtinId="20" hidden="1"/>
    <cellStyle name="Dane wejściowe" xfId="19273" builtinId="20" hidden="1"/>
    <cellStyle name="Dane wejściowe" xfId="19313" builtinId="20" hidden="1"/>
    <cellStyle name="Dane wejściowe" xfId="19353" builtinId="20" hidden="1"/>
    <cellStyle name="Dane wejściowe" xfId="19393" builtinId="20" hidden="1"/>
    <cellStyle name="Dane wejściowe" xfId="19431" builtinId="20" hidden="1"/>
    <cellStyle name="Dane wejściowe" xfId="19471" builtinId="20" hidden="1"/>
    <cellStyle name="Dane wejściowe" xfId="19510" builtinId="20" hidden="1"/>
    <cellStyle name="Dane wejściowe" xfId="19550" builtinId="20" hidden="1"/>
    <cellStyle name="Dane wejściowe" xfId="19590" builtinId="20" hidden="1"/>
    <cellStyle name="Dane wejściowe" xfId="19629" builtinId="20" hidden="1"/>
    <cellStyle name="Dane wejściowe" xfId="19669" builtinId="20" hidden="1"/>
    <cellStyle name="Dane wejściowe" xfId="19708" builtinId="20" hidden="1"/>
    <cellStyle name="Dane wejściowe" xfId="19748" builtinId="20" hidden="1"/>
    <cellStyle name="Dane wejściowe" xfId="19787" builtinId="20" hidden="1"/>
    <cellStyle name="Dane wejściowe" xfId="19838" builtinId="20" hidden="1"/>
    <cellStyle name="Dane wejściowe" xfId="19997" builtinId="20" hidden="1"/>
    <cellStyle name="Dane wejściowe" xfId="20037" builtinId="20" hidden="1"/>
    <cellStyle name="Dane wejściowe" xfId="20077" builtinId="20" hidden="1"/>
    <cellStyle name="Dane wejściowe" xfId="20115" builtinId="20" hidden="1"/>
    <cellStyle name="Dane wejściowe" xfId="20155" builtinId="20" hidden="1"/>
    <cellStyle name="Dane wejściowe" xfId="20194" builtinId="20" hidden="1"/>
    <cellStyle name="Dane wejściowe" xfId="20234" builtinId="20" hidden="1"/>
    <cellStyle name="Dane wejściowe" xfId="20274" builtinId="20" hidden="1"/>
    <cellStyle name="Dane wejściowe" xfId="20314" builtinId="20" hidden="1"/>
    <cellStyle name="Dane wejściowe" xfId="20352" builtinId="20" hidden="1"/>
    <cellStyle name="Dane wejściowe" xfId="20392" builtinId="20" hidden="1"/>
    <cellStyle name="Dane wejściowe" xfId="20431" builtinId="20" hidden="1"/>
    <cellStyle name="Dane wejściowe" xfId="20471" builtinId="20" hidden="1"/>
    <cellStyle name="Dane wejściowe" xfId="20511" builtinId="20" hidden="1"/>
    <cellStyle name="Dane wejściowe" xfId="20550" builtinId="20" hidden="1"/>
    <cellStyle name="Dane wejściowe" xfId="20591" builtinId="20" hidden="1"/>
    <cellStyle name="Dane wejściowe" xfId="20630" builtinId="20" hidden="1"/>
    <cellStyle name="Dane wejściowe" xfId="20670" builtinId="20" hidden="1"/>
    <cellStyle name="Dane wejściowe" xfId="20709" builtinId="20" hidden="1"/>
    <cellStyle name="Dane wejściowe" xfId="19980" builtinId="20" hidden="1"/>
    <cellStyle name="Dane wejściowe" xfId="19876" builtinId="20" hidden="1"/>
    <cellStyle name="Dane wejściowe" xfId="20782" builtinId="20" hidden="1"/>
    <cellStyle name="Dane wejściowe" xfId="20822" builtinId="20" hidden="1"/>
    <cellStyle name="Dane wejściowe" xfId="20860" builtinId="20" hidden="1"/>
    <cellStyle name="Dane wejściowe" xfId="20900" builtinId="20" hidden="1"/>
    <cellStyle name="Dane wejściowe" xfId="20939" builtinId="20" hidden="1"/>
    <cellStyle name="Dane wejściowe" xfId="20979" builtinId="20" hidden="1"/>
    <cellStyle name="Dane wejściowe" xfId="21019" builtinId="20" hidden="1"/>
    <cellStyle name="Dane wejściowe" xfId="21059" builtinId="20" hidden="1"/>
    <cellStyle name="Dane wejściowe" xfId="21097" builtinId="20" hidden="1"/>
    <cellStyle name="Dane wejściowe" xfId="21137" builtinId="20" hidden="1"/>
    <cellStyle name="Dane wejściowe" xfId="21176" builtinId="20" hidden="1"/>
    <cellStyle name="Dane wejściowe" xfId="21216" builtinId="20" hidden="1"/>
    <cellStyle name="Dane wejściowe" xfId="21256" builtinId="20" hidden="1"/>
    <cellStyle name="Dane wejściowe" xfId="21295" builtinId="20" hidden="1"/>
    <cellStyle name="Dane wejściowe" xfId="21335" builtinId="20" hidden="1"/>
    <cellStyle name="Dane wejściowe" xfId="21374" builtinId="20" hidden="1"/>
    <cellStyle name="Dane wejściowe" xfId="21414" builtinId="20" hidden="1"/>
    <cellStyle name="Dane wejściowe" xfId="21453" builtinId="20" hidden="1"/>
    <cellStyle name="Dane wejściowe" xfId="19893" builtinId="20" hidden="1"/>
    <cellStyle name="Dane wejściowe" xfId="19929" builtinId="20" hidden="1"/>
    <cellStyle name="Dane wejściowe" xfId="21498" builtinId="20" hidden="1"/>
    <cellStyle name="Dane wejściowe" xfId="21538" builtinId="20" hidden="1"/>
    <cellStyle name="Dane wejściowe" xfId="21576" builtinId="20" hidden="1"/>
    <cellStyle name="Dane wejściowe" xfId="21616" builtinId="20" hidden="1"/>
    <cellStyle name="Dane wejściowe" xfId="21655" builtinId="20" hidden="1"/>
    <cellStyle name="Dane wejściowe" xfId="21695" builtinId="20" hidden="1"/>
    <cellStyle name="Dane wejściowe" xfId="21735" builtinId="20" hidden="1"/>
    <cellStyle name="Dane wejściowe" xfId="21775" builtinId="20" hidden="1"/>
    <cellStyle name="Dane wejściowe" xfId="21813" builtinId="20" hidden="1"/>
    <cellStyle name="Dane wejściowe" xfId="21853" builtinId="20" hidden="1"/>
    <cellStyle name="Dane wejściowe" xfId="21892" builtinId="20" hidden="1"/>
    <cellStyle name="Dane wejściowe" xfId="21932" builtinId="20" hidden="1"/>
    <cellStyle name="Dane wejściowe" xfId="21972" builtinId="20" hidden="1"/>
    <cellStyle name="Dane wejściowe" xfId="22011" builtinId="20" hidden="1"/>
    <cellStyle name="Dane wejściowe" xfId="22051" builtinId="20" hidden="1"/>
    <cellStyle name="Dane wejściowe" xfId="22090" builtinId="20" hidden="1"/>
    <cellStyle name="Dane wejściowe" xfId="22130" builtinId="20" hidden="1"/>
    <cellStyle name="Dane wejściowe" xfId="22169" builtinId="20" hidden="1"/>
    <cellStyle name="Dane wejściowe" xfId="22208" builtinId="20" hidden="1"/>
    <cellStyle name="Dane wejściowe" xfId="22248" builtinId="20" hidden="1"/>
    <cellStyle name="Dane wejściowe" xfId="22288" builtinId="20" hidden="1"/>
    <cellStyle name="Dane wejściowe" xfId="22328" builtinId="20" hidden="1"/>
    <cellStyle name="Dane wejściowe" xfId="22366" builtinId="20" hidden="1"/>
    <cellStyle name="Dane wejściowe" xfId="22406" builtinId="20" hidden="1"/>
    <cellStyle name="Dane wejściowe" xfId="22445" builtinId="20" hidden="1"/>
    <cellStyle name="Dane wejściowe" xfId="22485" builtinId="20" hidden="1"/>
    <cellStyle name="Dane wejściowe" xfId="22525" builtinId="20" hidden="1"/>
    <cellStyle name="Dane wejściowe" xfId="22565" builtinId="20" hidden="1"/>
    <cellStyle name="Dane wejściowe" xfId="22603" builtinId="20" hidden="1"/>
    <cellStyle name="Dane wejściowe" xfId="22643" builtinId="20" hidden="1"/>
    <cellStyle name="Dane wejściowe" xfId="22682" builtinId="20" hidden="1"/>
    <cellStyle name="Dane wejściowe" xfId="22722" builtinId="20" hidden="1"/>
    <cellStyle name="Dane wejściowe" xfId="22762" builtinId="20" hidden="1"/>
    <cellStyle name="Dane wejściowe" xfId="22801" builtinId="20" hidden="1"/>
    <cellStyle name="Dane wejściowe" xfId="22841" builtinId="20" hidden="1"/>
    <cellStyle name="Dane wejściowe" xfId="22880" builtinId="20" hidden="1"/>
    <cellStyle name="Dane wejściowe" xfId="22920" builtinId="20" hidden="1"/>
    <cellStyle name="Dane wejściowe" xfId="22959" builtinId="20" hidden="1"/>
    <cellStyle name="Dane wejściowe" xfId="22998" builtinId="20" hidden="1"/>
    <cellStyle name="Dane wejściowe" xfId="23157" builtinId="20" hidden="1"/>
    <cellStyle name="Dane wejściowe" xfId="23197" builtinId="20" hidden="1"/>
    <cellStyle name="Dane wejściowe" xfId="23237" builtinId="20" hidden="1"/>
    <cellStyle name="Dane wejściowe" xfId="23275" builtinId="20" hidden="1"/>
    <cellStyle name="Dane wejściowe" xfId="23315" builtinId="20" hidden="1"/>
    <cellStyle name="Dane wejściowe" xfId="23354" builtinId="20" hidden="1"/>
    <cellStyle name="Dane wejściowe" xfId="23394" builtinId="20" hidden="1"/>
    <cellStyle name="Dane wejściowe" xfId="23434" builtinId="20" hidden="1"/>
    <cellStyle name="Dane wejściowe" xfId="23474" builtinId="20" hidden="1"/>
    <cellStyle name="Dane wejściowe" xfId="23512" builtinId="20" hidden="1"/>
    <cellStyle name="Dane wejściowe" xfId="23552" builtinId="20" hidden="1"/>
    <cellStyle name="Dane wejściowe" xfId="23591" builtinId="20" hidden="1"/>
    <cellStyle name="Dane wejściowe" xfId="23631" builtinId="20" hidden="1"/>
    <cellStyle name="Dane wejściowe" xfId="23671" builtinId="20" hidden="1"/>
    <cellStyle name="Dane wejściowe" xfId="23710" builtinId="20" hidden="1"/>
    <cellStyle name="Dane wejściowe" xfId="23751" builtinId="20" hidden="1"/>
    <cellStyle name="Dane wejściowe" xfId="23790" builtinId="20" hidden="1"/>
    <cellStyle name="Dane wejściowe" xfId="23830" builtinId="20" hidden="1"/>
    <cellStyle name="Dane wejściowe" xfId="23869" builtinId="20" hidden="1"/>
    <cellStyle name="Dane wejściowe" xfId="23140" builtinId="20" hidden="1"/>
    <cellStyle name="Dane wejściowe" xfId="23036" builtinId="20" hidden="1"/>
    <cellStyle name="Dane wejściowe" xfId="23942" builtinId="20" hidden="1"/>
    <cellStyle name="Dane wejściowe" xfId="23982" builtinId="20" hidden="1"/>
    <cellStyle name="Dane wejściowe" xfId="24020" builtinId="20" hidden="1"/>
    <cellStyle name="Dane wejściowe" xfId="24060" builtinId="20" hidden="1"/>
    <cellStyle name="Dane wejściowe" xfId="24099" builtinId="20" hidden="1"/>
    <cellStyle name="Dane wejściowe" xfId="24139" builtinId="20" hidden="1"/>
    <cellStyle name="Dane wejściowe" xfId="24179" builtinId="20" hidden="1"/>
    <cellStyle name="Dane wejściowe" xfId="24219" builtinId="20" hidden="1"/>
    <cellStyle name="Dane wejściowe" xfId="24257" builtinId="20" hidden="1"/>
    <cellStyle name="Dane wejściowe" xfId="24297" builtinId="20" hidden="1"/>
    <cellStyle name="Dane wejściowe" xfId="24336" builtinId="20" hidden="1"/>
    <cellStyle name="Dane wejściowe" xfId="24376" builtinId="20" hidden="1"/>
    <cellStyle name="Dane wejściowe" xfId="24416" builtinId="20" hidden="1"/>
    <cellStyle name="Dane wejściowe" xfId="24455" builtinId="20" hidden="1"/>
    <cellStyle name="Dane wejściowe" xfId="24495" builtinId="20" hidden="1"/>
    <cellStyle name="Dane wejściowe" xfId="24534" builtinId="20" hidden="1"/>
    <cellStyle name="Dane wejściowe" xfId="24574" builtinId="20" hidden="1"/>
    <cellStyle name="Dane wejściowe" xfId="24613" builtinId="20" hidden="1"/>
    <cellStyle name="Dane wejściowe" xfId="23053" builtinId="20" hidden="1"/>
    <cellStyle name="Dane wejściowe" xfId="23089" builtinId="20" hidden="1"/>
    <cellStyle name="Dane wejściowe" xfId="24658" builtinId="20" hidden="1"/>
    <cellStyle name="Dane wejściowe" xfId="24698" builtinId="20" hidden="1"/>
    <cellStyle name="Dane wejściowe" xfId="24736" builtinId="20" hidden="1"/>
    <cellStyle name="Dane wejściowe" xfId="24776" builtinId="20" hidden="1"/>
    <cellStyle name="Dane wejściowe" xfId="24815" builtinId="20" hidden="1"/>
    <cellStyle name="Dane wejściowe" xfId="24855" builtinId="20" hidden="1"/>
    <cellStyle name="Dane wejściowe" xfId="24895" builtinId="20" hidden="1"/>
    <cellStyle name="Dane wejściowe" xfId="24935" builtinId="20" hidden="1"/>
    <cellStyle name="Dane wejściowe" xfId="24973" builtinId="20" hidden="1"/>
    <cellStyle name="Dane wejściowe" xfId="25013" builtinId="20" hidden="1"/>
    <cellStyle name="Dane wejściowe" xfId="25052" builtinId="20" hidden="1"/>
    <cellStyle name="Dane wejściowe" xfId="25092" builtinId="20" hidden="1"/>
    <cellStyle name="Dane wejściowe" xfId="25132" builtinId="20" hidden="1"/>
    <cellStyle name="Dane wejściowe" xfId="25171" builtinId="20" hidden="1"/>
    <cellStyle name="Dane wejściowe" xfId="25211" builtinId="20" hidden="1"/>
    <cellStyle name="Dane wejściowe" xfId="25250" builtinId="20" hidden="1"/>
    <cellStyle name="Dane wejściowe" xfId="25290" builtinId="20" hidden="1"/>
    <cellStyle name="Dane wejściowe" xfId="25329" builtinId="20" hidden="1"/>
    <cellStyle name="Dane wejściowe" xfId="19059" builtinId="20" hidden="1"/>
    <cellStyle name="Dane wejściowe" xfId="19821" builtinId="20" hidden="1"/>
    <cellStyle name="Dane wejściowe" xfId="18990" builtinId="20" hidden="1"/>
    <cellStyle name="Dane wejściowe" xfId="25395" builtinId="20" hidden="1"/>
    <cellStyle name="Dane wejściowe" xfId="25433" builtinId="20" hidden="1"/>
    <cellStyle name="Dane wejściowe" xfId="25473" builtinId="20" hidden="1"/>
    <cellStyle name="Dane wejściowe" xfId="25512" builtinId="20" hidden="1"/>
    <cellStyle name="Dane wejściowe" xfId="25552" builtinId="20" hidden="1"/>
    <cellStyle name="Dane wejściowe" xfId="25592" builtinId="20" hidden="1"/>
    <cellStyle name="Dane wejściowe" xfId="25632" builtinId="20" hidden="1"/>
    <cellStyle name="Dane wejściowe" xfId="25670" builtinId="20" hidden="1"/>
    <cellStyle name="Dane wejściowe" xfId="25710" builtinId="20" hidden="1"/>
    <cellStyle name="Dane wejściowe" xfId="25749" builtinId="20" hidden="1"/>
    <cellStyle name="Dane wejściowe" xfId="25789" builtinId="20" hidden="1"/>
    <cellStyle name="Dane wejściowe" xfId="25829" builtinId="20" hidden="1"/>
    <cellStyle name="Dane wejściowe" xfId="25868" builtinId="20" hidden="1"/>
    <cellStyle name="Dane wejściowe" xfId="25908" builtinId="20" hidden="1"/>
    <cellStyle name="Dane wejściowe" xfId="25947" builtinId="20" hidden="1"/>
    <cellStyle name="Dane wejściowe" xfId="25987" builtinId="20" hidden="1"/>
    <cellStyle name="Dane wejściowe" xfId="26026" builtinId="20" hidden="1"/>
    <cellStyle name="Dane wejściowe" xfId="26065" builtinId="20" hidden="1"/>
    <cellStyle name="Dane wejściowe" xfId="26224" builtinId="20" hidden="1"/>
    <cellStyle name="Dane wejściowe" xfId="26264" builtinId="20" hidden="1"/>
    <cellStyle name="Dane wejściowe" xfId="26304" builtinId="20" hidden="1"/>
    <cellStyle name="Dane wejściowe" xfId="26342" builtinId="20" hidden="1"/>
    <cellStyle name="Dane wejściowe" xfId="26382" builtinId="20" hidden="1"/>
    <cellStyle name="Dane wejściowe" xfId="26421" builtinId="20" hidden="1"/>
    <cellStyle name="Dane wejściowe" xfId="26461" builtinId="20" hidden="1"/>
    <cellStyle name="Dane wejściowe" xfId="26501" builtinId="20" hidden="1"/>
    <cellStyle name="Dane wejściowe" xfId="26541" builtinId="20" hidden="1"/>
    <cellStyle name="Dane wejściowe" xfId="26579" builtinId="20" hidden="1"/>
    <cellStyle name="Dane wejściowe" xfId="26619" builtinId="20" hidden="1"/>
    <cellStyle name="Dane wejściowe" xfId="26658" builtinId="20" hidden="1"/>
    <cellStyle name="Dane wejściowe" xfId="26698" builtinId="20" hidden="1"/>
    <cellStyle name="Dane wejściowe" xfId="26738" builtinId="20" hidden="1"/>
    <cellStyle name="Dane wejściowe" xfId="26777" builtinId="20" hidden="1"/>
    <cellStyle name="Dane wejściowe" xfId="26818" builtinId="20" hidden="1"/>
    <cellStyle name="Dane wejściowe" xfId="26857" builtinId="20" hidden="1"/>
    <cellStyle name="Dane wejściowe" xfId="26897" builtinId="20" hidden="1"/>
    <cellStyle name="Dane wejściowe" xfId="26936" builtinId="20" hidden="1"/>
    <cellStyle name="Dane wejściowe" xfId="26207" builtinId="20" hidden="1"/>
    <cellStyle name="Dane wejściowe" xfId="26103" builtinId="20" hidden="1"/>
    <cellStyle name="Dane wejściowe" xfId="27009" builtinId="20" hidden="1"/>
    <cellStyle name="Dane wejściowe" xfId="27049" builtinId="20" hidden="1"/>
    <cellStyle name="Dane wejściowe" xfId="27087" builtinId="20" hidden="1"/>
    <cellStyle name="Dane wejściowe" xfId="27127" builtinId="20" hidden="1"/>
    <cellStyle name="Dane wejściowe" xfId="27166" builtinId="20" hidden="1"/>
    <cellStyle name="Dane wejściowe" xfId="27206" builtinId="20" hidden="1"/>
    <cellStyle name="Dane wejściowe" xfId="27246" builtinId="20" hidden="1"/>
    <cellStyle name="Dane wejściowe" xfId="27286" builtinId="20" hidden="1"/>
    <cellStyle name="Dane wejściowe" xfId="27324" builtinId="20" hidden="1"/>
    <cellStyle name="Dane wejściowe" xfId="27364" builtinId="20" hidden="1"/>
    <cellStyle name="Dane wejściowe" xfId="27403" builtinId="20" hidden="1"/>
    <cellStyle name="Dane wejściowe" xfId="27443" builtinId="20" hidden="1"/>
    <cellStyle name="Dane wejściowe" xfId="27483" builtinId="20" hidden="1"/>
    <cellStyle name="Dane wejściowe" xfId="27522" builtinId="20" hidden="1"/>
    <cellStyle name="Dane wejściowe" xfId="27562" builtinId="20" hidden="1"/>
    <cellStyle name="Dane wejściowe" xfId="27601" builtinId="20" hidden="1"/>
    <cellStyle name="Dane wejściowe" xfId="27641" builtinId="20" hidden="1"/>
    <cellStyle name="Dane wejściowe" xfId="27680" builtinId="20" hidden="1"/>
    <cellStyle name="Dane wejściowe" xfId="26120" builtinId="20" hidden="1"/>
    <cellStyle name="Dane wejściowe" xfId="26156" builtinId="20" hidden="1"/>
    <cellStyle name="Dane wejściowe" xfId="27725" builtinId="20" hidden="1"/>
    <cellStyle name="Dane wejściowe" xfId="27765" builtinId="20" hidden="1"/>
    <cellStyle name="Dane wejściowe" xfId="27803" builtinId="20" hidden="1"/>
    <cellStyle name="Dane wejściowe" xfId="27843" builtinId="20" hidden="1"/>
    <cellStyle name="Dane wejściowe" xfId="27882" builtinId="20" hidden="1"/>
    <cellStyle name="Dane wejściowe" xfId="27922" builtinId="20" hidden="1"/>
    <cellStyle name="Dane wejściowe" xfId="27962" builtinId="20" hidden="1"/>
    <cellStyle name="Dane wejściowe" xfId="28002" builtinId="20" hidden="1"/>
    <cellStyle name="Dane wejściowe" xfId="28040" builtinId="20" hidden="1"/>
    <cellStyle name="Dane wejściowe" xfId="28080" builtinId="20" hidden="1"/>
    <cellStyle name="Dane wejściowe" xfId="28119" builtinId="20" hidden="1"/>
    <cellStyle name="Dane wejściowe" xfId="28159" builtinId="20" hidden="1"/>
    <cellStyle name="Dane wejściowe" xfId="28199" builtinId="20" hidden="1"/>
    <cellStyle name="Dane wejściowe" xfId="28238" builtinId="20" hidden="1"/>
    <cellStyle name="Dane wejściowe" xfId="28278" builtinId="20" hidden="1"/>
    <cellStyle name="Dane wejściowe" xfId="28317" builtinId="20" hidden="1"/>
    <cellStyle name="Dane wejściowe" xfId="28357" builtinId="20" hidden="1"/>
    <cellStyle name="Dane wejściowe" xfId="28396" builtinId="20" hidden="1"/>
    <cellStyle name="Dane wejściowe" xfId="28435" builtinId="20" hidden="1"/>
    <cellStyle name="Dane wejściowe" xfId="28559" builtinId="20" hidden="1"/>
    <cellStyle name="Dane wejściowe" xfId="28601" builtinId="20" hidden="1"/>
    <cellStyle name="Dane wejściowe" xfId="28641" builtinId="20" hidden="1"/>
    <cellStyle name="Dane wejściowe" xfId="28679" builtinId="20" hidden="1"/>
    <cellStyle name="Dane wejściowe" xfId="28719" builtinId="20" hidden="1"/>
    <cellStyle name="Dane wejściowe" xfId="28758" builtinId="20" hidden="1"/>
    <cellStyle name="Dane wejściowe" xfId="28798" builtinId="20" hidden="1"/>
    <cellStyle name="Dane wejściowe" xfId="28838" builtinId="20" hidden="1"/>
    <cellStyle name="Dane wejściowe" xfId="28878" builtinId="20" hidden="1"/>
    <cellStyle name="Dane wejściowe" xfId="28916" builtinId="20" hidden="1"/>
    <cellStyle name="Dane wejściowe" xfId="28956" builtinId="20" hidden="1"/>
    <cellStyle name="Dane wejściowe" xfId="28997" builtinId="20" hidden="1"/>
    <cellStyle name="Dane wejściowe" xfId="29037" builtinId="20" hidden="1"/>
    <cellStyle name="Dane wejściowe" xfId="29077" builtinId="20" hidden="1"/>
    <cellStyle name="Dane wejściowe" xfId="29116" builtinId="20" hidden="1"/>
    <cellStyle name="Dane wejściowe" xfId="29157" builtinId="20" hidden="1"/>
    <cellStyle name="Dane wejściowe" xfId="29196" builtinId="20" hidden="1"/>
    <cellStyle name="Dane wejściowe" xfId="29236" builtinId="20" hidden="1"/>
    <cellStyle name="Dane wejściowe" xfId="29275" builtinId="20" hidden="1"/>
    <cellStyle name="Dane wejściowe" xfId="29325" builtinId="20" hidden="1"/>
    <cellStyle name="Dane wejściowe" xfId="29484" builtinId="20" hidden="1"/>
    <cellStyle name="Dane wejściowe" xfId="29526" builtinId="20" hidden="1"/>
    <cellStyle name="Dane wejściowe" xfId="29566" builtinId="20" hidden="1"/>
    <cellStyle name="Dane wejściowe" xfId="29604" builtinId="20" hidden="1"/>
    <cellStyle name="Dane wejściowe" xfId="29644" builtinId="20" hidden="1"/>
    <cellStyle name="Dane wejściowe" xfId="29683" builtinId="20" hidden="1"/>
    <cellStyle name="Dane wejściowe" xfId="29723" builtinId="20" hidden="1"/>
    <cellStyle name="Dane wejściowe" xfId="29763" builtinId="20" hidden="1"/>
    <cellStyle name="Dane wejściowe" xfId="29803" builtinId="20" hidden="1"/>
    <cellStyle name="Dane wejściowe" xfId="29841" builtinId="20" hidden="1"/>
    <cellStyle name="Dane wejściowe" xfId="29881" builtinId="20" hidden="1"/>
    <cellStyle name="Dane wejściowe" xfId="29922" builtinId="20" hidden="1"/>
    <cellStyle name="Dane wejściowe" xfId="29962" builtinId="20" hidden="1"/>
    <cellStyle name="Dane wejściowe" xfId="30002" builtinId="20" hidden="1"/>
    <cellStyle name="Dane wejściowe" xfId="30041" builtinId="20" hidden="1"/>
    <cellStyle name="Dane wejściowe" xfId="30082" builtinId="20" hidden="1"/>
    <cellStyle name="Dane wejściowe" xfId="30121" builtinId="20" hidden="1"/>
    <cellStyle name="Dane wejściowe" xfId="30161" builtinId="20" hidden="1"/>
    <cellStyle name="Dane wejściowe" xfId="30200" builtinId="20" hidden="1"/>
    <cellStyle name="Dane wejściowe" xfId="29467" builtinId="20" hidden="1"/>
    <cellStyle name="Dane wejściowe" xfId="29363" builtinId="20" hidden="1"/>
    <cellStyle name="Dane wejściowe" xfId="30273" builtinId="20" hidden="1"/>
    <cellStyle name="Dane wejściowe" xfId="30313" builtinId="20" hidden="1"/>
    <cellStyle name="Dane wejściowe" xfId="30351" builtinId="20" hidden="1"/>
    <cellStyle name="Dane wejściowe" xfId="30391" builtinId="20" hidden="1"/>
    <cellStyle name="Dane wejściowe" xfId="30430" builtinId="20" hidden="1"/>
    <cellStyle name="Dane wejściowe" xfId="30470" builtinId="20" hidden="1"/>
    <cellStyle name="Dane wejściowe" xfId="30510" builtinId="20" hidden="1"/>
    <cellStyle name="Dane wejściowe" xfId="30550" builtinId="20" hidden="1"/>
    <cellStyle name="Dane wejściowe" xfId="30588" builtinId="20" hidden="1"/>
    <cellStyle name="Dane wejściowe" xfId="30628" builtinId="20" hidden="1"/>
    <cellStyle name="Dane wejściowe" xfId="30667" builtinId="20" hidden="1"/>
    <cellStyle name="Dane wejściowe" xfId="30707" builtinId="20" hidden="1"/>
    <cellStyle name="Dane wejściowe" xfId="30747" builtinId="20" hidden="1"/>
    <cellStyle name="Dane wejściowe" xfId="30786" builtinId="20" hidden="1"/>
    <cellStyle name="Dane wejściowe" xfId="30826" builtinId="20" hidden="1"/>
    <cellStyle name="Dane wejściowe" xfId="30865" builtinId="20" hidden="1"/>
    <cellStyle name="Dane wejściowe" xfId="30905" builtinId="20" hidden="1"/>
    <cellStyle name="Dane wejściowe" xfId="30944" builtinId="20" hidden="1"/>
    <cellStyle name="Dane wejściowe" xfId="29380" builtinId="20" hidden="1"/>
    <cellStyle name="Dane wejściowe" xfId="29416" builtinId="20" hidden="1"/>
    <cellStyle name="Dane wejściowe" xfId="30989" builtinId="20" hidden="1"/>
    <cellStyle name="Dane wejściowe" xfId="31029" builtinId="20" hidden="1"/>
    <cellStyle name="Dane wejściowe" xfId="31067" builtinId="20" hidden="1"/>
    <cellStyle name="Dane wejściowe" xfId="31107" builtinId="20" hidden="1"/>
    <cellStyle name="Dane wejściowe" xfId="31146" builtinId="20" hidden="1"/>
    <cellStyle name="Dane wejściowe" xfId="31186" builtinId="20" hidden="1"/>
    <cellStyle name="Dane wejściowe" xfId="31226" builtinId="20" hidden="1"/>
    <cellStyle name="Dane wejściowe" xfId="31266" builtinId="20" hidden="1"/>
    <cellStyle name="Dane wejściowe" xfId="31304" builtinId="20" hidden="1"/>
    <cellStyle name="Dane wejściowe" xfId="31344" builtinId="20" hidden="1"/>
    <cellStyle name="Dane wejściowe" xfId="31383" builtinId="20" hidden="1"/>
    <cellStyle name="Dane wejściowe" xfId="31423" builtinId="20" hidden="1"/>
    <cellStyle name="Dane wejściowe" xfId="31463" builtinId="20" hidden="1"/>
    <cellStyle name="Dane wejściowe" xfId="31502" builtinId="20" hidden="1"/>
    <cellStyle name="Dane wejściowe" xfId="31542" builtinId="20" hidden="1"/>
    <cellStyle name="Dane wejściowe" xfId="31581" builtinId="20" hidden="1"/>
    <cellStyle name="Dane wejściowe" xfId="31621" builtinId="20" hidden="1"/>
    <cellStyle name="Dane wejściowe" xfId="31660" builtinId="20" hidden="1"/>
    <cellStyle name="Dane wejściowe" xfId="28542" builtinId="20" hidden="1"/>
    <cellStyle name="Dane wejściowe" xfId="28483" builtinId="20" hidden="1"/>
    <cellStyle name="Dane wejściowe" xfId="31713" builtinId="20" hidden="1"/>
    <cellStyle name="Dane wejściowe" xfId="31753" builtinId="20" hidden="1"/>
    <cellStyle name="Dane wejściowe" xfId="31791" builtinId="20" hidden="1"/>
    <cellStyle name="Dane wejściowe" xfId="31831" builtinId="20" hidden="1"/>
    <cellStyle name="Dane wejściowe" xfId="31870" builtinId="20" hidden="1"/>
    <cellStyle name="Dane wejściowe" xfId="31910" builtinId="20" hidden="1"/>
    <cellStyle name="Dane wejściowe" xfId="31950" builtinId="20" hidden="1"/>
    <cellStyle name="Dane wejściowe" xfId="31990" builtinId="20" hidden="1"/>
    <cellStyle name="Dane wejściowe" xfId="32028" builtinId="20" hidden="1"/>
    <cellStyle name="Dane wejściowe" xfId="32068" builtinId="20" hidden="1"/>
    <cellStyle name="Dane wejściowe" xfId="32107" builtinId="20" hidden="1"/>
    <cellStyle name="Dane wejściowe" xfId="32147" builtinId="20" hidden="1"/>
    <cellStyle name="Dane wejściowe" xfId="32187" builtinId="20" hidden="1"/>
    <cellStyle name="Dane wejściowe" xfId="32226" builtinId="20" hidden="1"/>
    <cellStyle name="Dane wejściowe" xfId="32266" builtinId="20" hidden="1"/>
    <cellStyle name="Dane wejściowe" xfId="32305" builtinId="20" hidden="1"/>
    <cellStyle name="Dane wejściowe" xfId="32345" builtinId="20" hidden="1"/>
    <cellStyle name="Dane wejściowe" xfId="32384" builtinId="20" hidden="1"/>
    <cellStyle name="Dane wejściowe" xfId="32423" builtinId="20" hidden="1"/>
    <cellStyle name="Dane wejściowe" xfId="32582" builtinId="20" hidden="1"/>
    <cellStyle name="Dane wejściowe" xfId="32622" builtinId="20" hidden="1"/>
    <cellStyle name="Dane wejściowe" xfId="32662" builtinId="20" hidden="1"/>
    <cellStyle name="Dane wejściowe" xfId="32700" builtinId="20" hidden="1"/>
    <cellStyle name="Dane wejściowe" xfId="32740" builtinId="20" hidden="1"/>
    <cellStyle name="Dane wejściowe" xfId="32779" builtinId="20" hidden="1"/>
    <cellStyle name="Dane wejściowe" xfId="32819" builtinId="20" hidden="1"/>
    <cellStyle name="Dane wejściowe" xfId="32859" builtinId="20" hidden="1"/>
    <cellStyle name="Dane wejściowe" xfId="32899" builtinId="20" hidden="1"/>
    <cellStyle name="Dane wejściowe" xfId="32937" builtinId="20" hidden="1"/>
    <cellStyle name="Dane wejściowe" xfId="32977" builtinId="20" hidden="1"/>
    <cellStyle name="Dane wejściowe" xfId="33016" builtinId="20" hidden="1"/>
    <cellStyle name="Dane wejściowe" xfId="33056" builtinId="20" hidden="1"/>
    <cellStyle name="Dane wejściowe" xfId="33096" builtinId="20" hidden="1"/>
    <cellStyle name="Dane wejściowe" xfId="33135" builtinId="20" hidden="1"/>
    <cellStyle name="Dane wejściowe" xfId="33176" builtinId="20" hidden="1"/>
    <cellStyle name="Dane wejściowe" xfId="33215" builtinId="20" hidden="1"/>
    <cellStyle name="Dane wejściowe" xfId="33255" builtinId="20" hidden="1"/>
    <cellStyle name="Dane wejściowe" xfId="33294" builtinId="20" hidden="1"/>
    <cellStyle name="Dane wejściowe" xfId="32565" builtinId="20" hidden="1"/>
    <cellStyle name="Dane wejściowe" xfId="32461" builtinId="20" hidden="1"/>
    <cellStyle name="Dane wejściowe" xfId="33367" builtinId="20" hidden="1"/>
    <cellStyle name="Dane wejściowe" xfId="33407" builtinId="20" hidden="1"/>
    <cellStyle name="Dane wejściowe" xfId="33445" builtinId="20" hidden="1"/>
    <cellStyle name="Dane wejściowe" xfId="33485" builtinId="20" hidden="1"/>
    <cellStyle name="Dane wejściowe" xfId="33524" builtinId="20" hidden="1"/>
    <cellStyle name="Dane wejściowe" xfId="33564" builtinId="20" hidden="1"/>
    <cellStyle name="Dane wejściowe" xfId="33604" builtinId="20" hidden="1"/>
    <cellStyle name="Dane wejściowe" xfId="33644" builtinId="20" hidden="1"/>
    <cellStyle name="Dane wejściowe" xfId="33682" builtinId="20" hidden="1"/>
    <cellStyle name="Dane wejściowe" xfId="33722" builtinId="20" hidden="1"/>
    <cellStyle name="Dane wejściowe" xfId="33761" builtinId="20" hidden="1"/>
    <cellStyle name="Dane wejściowe" xfId="33801" builtinId="20" hidden="1"/>
    <cellStyle name="Dane wejściowe" xfId="33841" builtinId="20" hidden="1"/>
    <cellStyle name="Dane wejściowe" xfId="33880" builtinId="20" hidden="1"/>
    <cellStyle name="Dane wejściowe" xfId="33920" builtinId="20" hidden="1"/>
    <cellStyle name="Dane wejściowe" xfId="33959" builtinId="20" hidden="1"/>
    <cellStyle name="Dane wejściowe" xfId="33999" builtinId="20" hidden="1"/>
    <cellStyle name="Dane wejściowe" xfId="34038" builtinId="20" hidden="1"/>
    <cellStyle name="Dane wejściowe" xfId="32478" builtinId="20" hidden="1"/>
    <cellStyle name="Dane wejściowe" xfId="32514" builtinId="20" hidden="1"/>
    <cellStyle name="Dane wejściowe" xfId="34083" builtinId="20" hidden="1"/>
    <cellStyle name="Dane wejściowe" xfId="34123" builtinId="20" hidden="1"/>
    <cellStyle name="Dane wejściowe" xfId="34161" builtinId="20" hidden="1"/>
    <cellStyle name="Dane wejściowe" xfId="34201" builtinId="20" hidden="1"/>
    <cellStyle name="Dane wejściowe" xfId="34240" builtinId="20" hidden="1"/>
    <cellStyle name="Dane wejściowe" xfId="34280" builtinId="20" hidden="1"/>
    <cellStyle name="Dane wejściowe" xfId="34320" builtinId="20" hidden="1"/>
    <cellStyle name="Dane wejściowe" xfId="34360" builtinId="20" hidden="1"/>
    <cellStyle name="Dane wejściowe" xfId="34398" builtinId="20" hidden="1"/>
    <cellStyle name="Dane wejściowe" xfId="34438" builtinId="20" hidden="1"/>
    <cellStyle name="Dane wejściowe" xfId="34477" builtinId="20" hidden="1"/>
    <cellStyle name="Dane wejściowe" xfId="34517" builtinId="20" hidden="1"/>
    <cellStyle name="Dane wejściowe" xfId="34557" builtinId="20" hidden="1"/>
    <cellStyle name="Dane wejściowe" xfId="34596" builtinId="20" hidden="1"/>
    <cellStyle name="Dane wejściowe" xfId="34636" builtinId="20" hidden="1"/>
    <cellStyle name="Dane wejściowe" xfId="34675" builtinId="20" hidden="1"/>
    <cellStyle name="Dane wejściowe" xfId="34715" builtinId="20" hidden="1"/>
    <cellStyle name="Dane wejściowe" xfId="34754" builtinId="20" hidden="1"/>
    <cellStyle name="Dane wejściowe" xfId="28515" builtinId="20" hidden="1"/>
    <cellStyle name="Dane wejściowe" xfId="34795" builtinId="20" hidden="1"/>
    <cellStyle name="Dane wejściowe" xfId="34835" builtinId="20" hidden="1"/>
    <cellStyle name="Dane wejściowe" xfId="34875" builtinId="20" hidden="1"/>
    <cellStyle name="Dane wejściowe" xfId="34913" builtinId="20" hidden="1"/>
    <cellStyle name="Dane wejściowe" xfId="34953" builtinId="20" hidden="1"/>
    <cellStyle name="Dane wejściowe" xfId="34992" builtinId="20" hidden="1"/>
    <cellStyle name="Dane wejściowe" xfId="35032" builtinId="20" hidden="1"/>
    <cellStyle name="Dane wejściowe" xfId="35072" builtinId="20" hidden="1"/>
    <cellStyle name="Dane wejściowe" xfId="35112" builtinId="20" hidden="1"/>
    <cellStyle name="Dane wejściowe" xfId="35150" builtinId="20" hidden="1"/>
    <cellStyle name="Dane wejściowe" xfId="35190" builtinId="20" hidden="1"/>
    <cellStyle name="Dane wejściowe" xfId="35229" builtinId="20" hidden="1"/>
    <cellStyle name="Dane wejściowe" xfId="35269" builtinId="20" hidden="1"/>
    <cellStyle name="Dane wejściowe" xfId="35309" builtinId="20" hidden="1"/>
    <cellStyle name="Dane wejściowe" xfId="35348" builtinId="20" hidden="1"/>
    <cellStyle name="Dane wejściowe" xfId="35388" builtinId="20" hidden="1"/>
    <cellStyle name="Dane wejściowe" xfId="35427" builtinId="20" hidden="1"/>
    <cellStyle name="Dane wejściowe" xfId="35467" builtinId="20" hidden="1"/>
    <cellStyle name="Dane wejściowe" xfId="35506" builtinId="20" hidden="1"/>
    <cellStyle name="Dane wejściowe" xfId="35545" builtinId="20" hidden="1"/>
    <cellStyle name="Dane wejściowe" xfId="35704" builtinId="20" hidden="1"/>
    <cellStyle name="Dane wejściowe" xfId="35744" builtinId="20" hidden="1"/>
    <cellStyle name="Dane wejściowe" xfId="35784" builtinId="20" hidden="1"/>
    <cellStyle name="Dane wejściowe" xfId="35822" builtinId="20" hidden="1"/>
    <cellStyle name="Dane wejściowe" xfId="35862" builtinId="20" hidden="1"/>
    <cellStyle name="Dane wejściowe" xfId="35901" builtinId="20" hidden="1"/>
    <cellStyle name="Dane wejściowe" xfId="35941" builtinId="20" hidden="1"/>
    <cellStyle name="Dane wejściowe" xfId="35981" builtinId="20" hidden="1"/>
    <cellStyle name="Dane wejściowe" xfId="36021" builtinId="20" hidden="1"/>
    <cellStyle name="Dane wejściowe" xfId="36059" builtinId="20" hidden="1"/>
    <cellStyle name="Dane wejściowe" xfId="36099" builtinId="20" hidden="1"/>
    <cellStyle name="Dane wejściowe" xfId="36138" builtinId="20" hidden="1"/>
    <cellStyle name="Dane wejściowe" xfId="36178" builtinId="20" hidden="1"/>
    <cellStyle name="Dane wejściowe" xfId="36218" builtinId="20" hidden="1"/>
    <cellStyle name="Dane wejściowe" xfId="36257" builtinId="20" hidden="1"/>
    <cellStyle name="Dane wejściowe" xfId="36298" builtinId="20" hidden="1"/>
    <cellStyle name="Dane wejściowe" xfId="36337" builtinId="20" hidden="1"/>
    <cellStyle name="Dane wejściowe" xfId="36377" builtinId="20" hidden="1"/>
    <cellStyle name="Dane wejściowe" xfId="36416" builtinId="20" hidden="1"/>
    <cellStyle name="Dane wejściowe" xfId="35687" builtinId="20" hidden="1"/>
    <cellStyle name="Dane wejściowe" xfId="35583" builtinId="20" hidden="1"/>
    <cellStyle name="Dane wejściowe" xfId="36489" builtinId="20" hidden="1"/>
    <cellStyle name="Dane wejściowe" xfId="36529" builtinId="20" hidden="1"/>
    <cellStyle name="Dane wejściowe" xfId="36567" builtinId="20" hidden="1"/>
    <cellStyle name="Dane wejściowe" xfId="36607" builtinId="20" hidden="1"/>
    <cellStyle name="Dane wejściowe" xfId="36646" builtinId="20" hidden="1"/>
    <cellStyle name="Dane wejściowe" xfId="36686" builtinId="20" hidden="1"/>
    <cellStyle name="Dane wejściowe" xfId="36726" builtinId="20" hidden="1"/>
    <cellStyle name="Dane wejściowe" xfId="36766" builtinId="20" hidden="1"/>
    <cellStyle name="Dane wejściowe" xfId="36804" builtinId="20" hidden="1"/>
    <cellStyle name="Dane wejściowe" xfId="36844" builtinId="20" hidden="1"/>
    <cellStyle name="Dane wejściowe" xfId="36883" builtinId="20" hidden="1"/>
    <cellStyle name="Dane wejściowe" xfId="36923" builtinId="20" hidden="1"/>
    <cellStyle name="Dane wejściowe" xfId="36963" builtinId="20" hidden="1"/>
    <cellStyle name="Dane wejściowe" xfId="37002" builtinId="20" hidden="1"/>
    <cellStyle name="Dane wejściowe" xfId="37042" builtinId="20" hidden="1"/>
    <cellStyle name="Dane wejściowe" xfId="37081" builtinId="20" hidden="1"/>
    <cellStyle name="Dane wejściowe" xfId="37121" builtinId="20" hidden="1"/>
    <cellStyle name="Dane wejściowe" xfId="37160" builtinId="20" hidden="1"/>
    <cellStyle name="Dane wejściowe" xfId="35600" builtinId="20" hidden="1"/>
    <cellStyle name="Dane wejściowe" xfId="35636" builtinId="20" hidden="1"/>
    <cellStyle name="Dane wejściowe" xfId="37205" builtinId="20" hidden="1"/>
    <cellStyle name="Dane wejściowe" xfId="37245" builtinId="20" hidden="1"/>
    <cellStyle name="Dane wejściowe" xfId="37283" builtinId="20" hidden="1"/>
    <cellStyle name="Dane wejściowe" xfId="37323" builtinId="20" hidden="1"/>
    <cellStyle name="Dane wejściowe" xfId="37362" builtinId="20" hidden="1"/>
    <cellStyle name="Dane wejściowe" xfId="37402" builtinId="20" hidden="1"/>
    <cellStyle name="Dane wejściowe" xfId="37442" builtinId="20" hidden="1"/>
    <cellStyle name="Dane wejściowe" xfId="37482" builtinId="20" hidden="1"/>
    <cellStyle name="Dane wejściowe" xfId="37520" builtinId="20" hidden="1"/>
    <cellStyle name="Dane wejściowe" xfId="37560" builtinId="20" hidden="1"/>
    <cellStyle name="Dane wejściowe" xfId="37599" builtinId="20" hidden="1"/>
    <cellStyle name="Dane wejściowe" xfId="37639" builtinId="20" hidden="1"/>
    <cellStyle name="Dane wejściowe" xfId="37679" builtinId="20" hidden="1"/>
    <cellStyle name="Dane wejściowe" xfId="37718" builtinId="20" hidden="1"/>
    <cellStyle name="Dane wejściowe" xfId="37758" builtinId="20" hidden="1"/>
    <cellStyle name="Dane wejściowe" xfId="37797" builtinId="20" hidden="1"/>
    <cellStyle name="Dane wejściowe" xfId="37837" builtinId="20" hidden="1"/>
    <cellStyle name="Dane wejściowe" xfId="37876" builtinId="20" hidden="1"/>
    <cellStyle name="Dane wejściowe" xfId="37915" builtinId="20" hidden="1"/>
    <cellStyle name="Dane wejściowe" xfId="37955" builtinId="20" hidden="1"/>
    <cellStyle name="Dane wejściowe" xfId="37995" builtinId="20" hidden="1"/>
    <cellStyle name="Dane wejściowe" xfId="38035" builtinId="20" hidden="1"/>
    <cellStyle name="Dane wejściowe" xfId="38073" builtinId="20" hidden="1"/>
    <cellStyle name="Dane wejściowe" xfId="38113" builtinId="20" hidden="1"/>
    <cellStyle name="Dane wejściowe" xfId="38152" builtinId="20" hidden="1"/>
    <cellStyle name="Dane wejściowe" xfId="38192" builtinId="20" hidden="1"/>
    <cellStyle name="Dane wejściowe" xfId="38232" builtinId="20" hidden="1"/>
    <cellStyle name="Dane wejściowe" xfId="38272" builtinId="20" hidden="1"/>
    <cellStyle name="Dane wejściowe" xfId="38310" builtinId="20" hidden="1"/>
    <cellStyle name="Dane wejściowe" xfId="38350" builtinId="20" hidden="1"/>
    <cellStyle name="Dane wejściowe" xfId="38389" builtinId="20" hidden="1"/>
    <cellStyle name="Dane wejściowe" xfId="38429" builtinId="20" hidden="1"/>
    <cellStyle name="Dane wejściowe" xfId="38469" builtinId="20" hidden="1"/>
    <cellStyle name="Dane wejściowe" xfId="38508" builtinId="20" hidden="1"/>
    <cellStyle name="Dane wejściowe" xfId="38548" builtinId="20" hidden="1"/>
    <cellStyle name="Dane wejściowe" xfId="38587" builtinId="20" hidden="1"/>
    <cellStyle name="Dane wejściowe" xfId="38627" builtinId="20" hidden="1"/>
    <cellStyle name="Dane wejściowe" xfId="38666" builtinId="20" hidden="1"/>
    <cellStyle name="Dane wejściowe" xfId="38705" builtinId="20" hidden="1"/>
    <cellStyle name="Dane wejściowe" xfId="38864" builtinId="20" hidden="1"/>
    <cellStyle name="Dane wejściowe" xfId="38904" builtinId="20" hidden="1"/>
    <cellStyle name="Dane wejściowe" xfId="38944" builtinId="20" hidden="1"/>
    <cellStyle name="Dane wejściowe" xfId="38982" builtinId="20" hidden="1"/>
    <cellStyle name="Dane wejściowe" xfId="39022" builtinId="20" hidden="1"/>
    <cellStyle name="Dane wejściowe" xfId="39061" builtinId="20" hidden="1"/>
    <cellStyle name="Dane wejściowe" xfId="39101" builtinId="20" hidden="1"/>
    <cellStyle name="Dane wejściowe" xfId="39141" builtinId="20" hidden="1"/>
    <cellStyle name="Dane wejściowe" xfId="39181" builtinId="20" hidden="1"/>
    <cellStyle name="Dane wejściowe" xfId="39219" builtinId="20" hidden="1"/>
    <cellStyle name="Dane wejściowe" xfId="39259" builtinId="20" hidden="1"/>
    <cellStyle name="Dane wejściowe" xfId="39298" builtinId="20" hidden="1"/>
    <cellStyle name="Dane wejściowe" xfId="39338" builtinId="20" hidden="1"/>
    <cellStyle name="Dane wejściowe" xfId="39378" builtinId="20" hidden="1"/>
    <cellStyle name="Dane wejściowe" xfId="39417" builtinId="20" hidden="1"/>
    <cellStyle name="Dane wejściowe" xfId="39458" builtinId="20" hidden="1"/>
    <cellStyle name="Dane wejściowe" xfId="39497" builtinId="20" hidden="1"/>
    <cellStyle name="Dane wejściowe" xfId="39537" builtinId="20" hidden="1"/>
    <cellStyle name="Dane wejściowe" xfId="39576" builtinId="20" hidden="1"/>
    <cellStyle name="Dane wejściowe" xfId="38847" builtinId="20" hidden="1"/>
    <cellStyle name="Dane wejściowe" xfId="38743" builtinId="20" hidden="1"/>
    <cellStyle name="Dane wejściowe" xfId="39649" builtinId="20" hidden="1"/>
    <cellStyle name="Dane wejściowe" xfId="39689" builtinId="20" hidden="1"/>
    <cellStyle name="Dane wejściowe" xfId="39727" builtinId="20" hidden="1"/>
    <cellStyle name="Dane wejściowe" xfId="39767" builtinId="20" hidden="1"/>
    <cellStyle name="Dane wejściowe" xfId="39806" builtinId="20" hidden="1"/>
    <cellStyle name="Dane wejściowe" xfId="39846" builtinId="20" hidden="1"/>
    <cellStyle name="Dane wejściowe" xfId="39886" builtinId="20" hidden="1"/>
    <cellStyle name="Dane wejściowe" xfId="39926" builtinId="20" hidden="1"/>
    <cellStyle name="Dane wejściowe" xfId="39964" builtinId="20" hidden="1"/>
    <cellStyle name="Dane wejściowe" xfId="40004" builtinId="20" hidden="1"/>
    <cellStyle name="Dane wejściowe" xfId="40043" builtinId="20" hidden="1"/>
    <cellStyle name="Dane wejściowe" xfId="40083" builtinId="20" hidden="1"/>
    <cellStyle name="Dane wejściowe" xfId="40123" builtinId="20" hidden="1"/>
    <cellStyle name="Dane wejściowe" xfId="40162" builtinId="20" hidden="1"/>
    <cellStyle name="Dane wejściowe" xfId="40202" builtinId="20" hidden="1"/>
    <cellStyle name="Dane wejściowe" xfId="40241" builtinId="20" hidden="1"/>
    <cellStyle name="Dane wejściowe" xfId="40281" builtinId="20" hidden="1"/>
    <cellStyle name="Dane wejściowe" xfId="40320" builtinId="20" hidden="1"/>
    <cellStyle name="Dane wejściowe" xfId="38760" builtinId="20" hidden="1"/>
    <cellStyle name="Dane wejściowe" xfId="38796" builtinId="20" hidden="1"/>
    <cellStyle name="Dane wejściowe" xfId="40365" builtinId="20" hidden="1"/>
    <cellStyle name="Dane wejściowe" xfId="40405" builtinId="20" hidden="1"/>
    <cellStyle name="Dane wejściowe" xfId="40443" builtinId="20" hidden="1"/>
    <cellStyle name="Dane wejściowe" xfId="40483" builtinId="20" hidden="1"/>
    <cellStyle name="Dane wejściowe" xfId="40522" builtinId="20" hidden="1"/>
    <cellStyle name="Dane wejściowe" xfId="40562" builtinId="20" hidden="1"/>
    <cellStyle name="Dane wejściowe" xfId="40602" builtinId="20" hidden="1"/>
    <cellStyle name="Dane wejściowe" xfId="40642" builtinId="20" hidden="1"/>
    <cellStyle name="Dane wejściowe" xfId="40680" builtinId="20" hidden="1"/>
    <cellStyle name="Dane wejściowe" xfId="40720" builtinId="20" hidden="1"/>
    <cellStyle name="Dane wejściowe" xfId="40759" builtinId="20" hidden="1"/>
    <cellStyle name="Dane wejściowe" xfId="40799" builtinId="20" hidden="1"/>
    <cellStyle name="Dane wejściowe" xfId="40839" builtinId="20" hidden="1"/>
    <cellStyle name="Dane wejściowe" xfId="40878" builtinId="20" hidden="1"/>
    <cellStyle name="Dane wejściowe" xfId="40918" builtinId="20" hidden="1"/>
    <cellStyle name="Dane wejściowe" xfId="40957" builtinId="20" hidden="1"/>
    <cellStyle name="Dane wejściowe" xfId="40997" builtinId="20" hidden="1"/>
    <cellStyle name="Dane wejściowe" xfId="41036" builtinId="20" hidden="1"/>
    <cellStyle name="Dane wejściowe" xfId="41096" builtinId="20" hidden="1"/>
    <cellStyle name="Dane wejściowe" xfId="41154" builtinId="20" hidden="1"/>
    <cellStyle name="Dane wejściowe" xfId="41194" builtinId="20" hidden="1"/>
    <cellStyle name="Dane wejściowe" xfId="41234" builtinId="20" hidden="1"/>
    <cellStyle name="Dane wejściowe" xfId="41272" builtinId="20" hidden="1"/>
    <cellStyle name="Dane wejściowe" xfId="41312" builtinId="20" hidden="1"/>
    <cellStyle name="Dane wejściowe" xfId="41351" builtinId="20" hidden="1"/>
    <cellStyle name="Dane wejściowe" xfId="41391" builtinId="20" hidden="1"/>
    <cellStyle name="Dane wejściowe" xfId="41431" builtinId="20" hidden="1"/>
    <cellStyle name="Dane wejściowe" xfId="41471" builtinId="20" hidden="1"/>
    <cellStyle name="Dane wejściowe" xfId="41509" builtinId="20" hidden="1"/>
    <cellStyle name="Dane wejściowe" xfId="41549" builtinId="20" hidden="1"/>
    <cellStyle name="Dane wejściowe" xfId="41588" builtinId="20" hidden="1"/>
    <cellStyle name="Dane wejściowe" xfId="41628" builtinId="20" hidden="1"/>
    <cellStyle name="Dane wejściowe" xfId="41668" builtinId="20" hidden="1"/>
    <cellStyle name="Dane wejściowe" xfId="41707" builtinId="20" hidden="1"/>
    <cellStyle name="Dane wejściowe" xfId="41747" builtinId="20" hidden="1"/>
    <cellStyle name="Dane wejściowe" xfId="41786" builtinId="20" hidden="1"/>
    <cellStyle name="Dane wejściowe" xfId="41826" builtinId="20" hidden="1"/>
    <cellStyle name="Dane wejściowe" xfId="41865" builtinId="20" hidden="1"/>
    <cellStyle name="Dane wejściowe" xfId="41141" builtinId="20" hidden="1"/>
    <cellStyle name="Dane wejściowe" xfId="41905" builtinId="20" hidden="1"/>
    <cellStyle name="Dane wejściowe" xfId="41945" builtinId="20" hidden="1"/>
    <cellStyle name="Dane wejściowe" xfId="41985" builtinId="20" hidden="1"/>
    <cellStyle name="Dane wejściowe" xfId="42023" builtinId="20" hidden="1"/>
    <cellStyle name="Dane wejściowe" xfId="42063" builtinId="20" hidden="1"/>
    <cellStyle name="Dane wejściowe" xfId="42102" builtinId="20" hidden="1"/>
    <cellStyle name="Dane wejściowe" xfId="42142" builtinId="20" hidden="1"/>
    <cellStyle name="Dane wejściowe" xfId="42182" builtinId="20" hidden="1"/>
    <cellStyle name="Dane wejściowe" xfId="42222" builtinId="20" hidden="1"/>
    <cellStyle name="Dane wejściowe" xfId="42260" builtinId="20" hidden="1"/>
    <cellStyle name="Dane wejściowe" xfId="42300" builtinId="20" hidden="1"/>
    <cellStyle name="Dane wejściowe" xfId="42339" builtinId="20" hidden="1"/>
    <cellStyle name="Dane wejściowe" xfId="42379" builtinId="20" hidden="1"/>
    <cellStyle name="Dane wejściowe" xfId="42419" builtinId="20" hidden="1"/>
    <cellStyle name="Dane wejściowe" xfId="42458" builtinId="20" hidden="1"/>
    <cellStyle name="Dane wejściowe" xfId="42498" builtinId="20" hidden="1"/>
    <cellStyle name="Dane wejściowe" xfId="42537" builtinId="20" hidden="1"/>
    <cellStyle name="Dane wejściowe" xfId="42577" builtinId="20" hidden="1"/>
    <cellStyle name="Dane wejściowe" xfId="42616" builtinId="20" hidden="1"/>
    <cellStyle name="Dane wejściowe" xfId="42680" builtinId="20" hidden="1"/>
    <cellStyle name="Dane wejściowe" xfId="42734" builtinId="20" hidden="1"/>
    <cellStyle name="Dane wejściowe" xfId="42774" builtinId="20" hidden="1"/>
    <cellStyle name="Dane wejściowe" xfId="42814" builtinId="20" hidden="1"/>
    <cellStyle name="Dane wejściowe" xfId="42852" builtinId="20" hidden="1"/>
    <cellStyle name="Dane wejściowe" xfId="42892" builtinId="20" hidden="1"/>
    <cellStyle name="Dane wejściowe" xfId="42931" builtinId="20" hidden="1"/>
    <cellStyle name="Dane wejściowe" xfId="42971" builtinId="20" hidden="1"/>
    <cellStyle name="Dane wejściowe" xfId="43011" builtinId="20" hidden="1"/>
    <cellStyle name="Dane wejściowe" xfId="43051" builtinId="20" hidden="1"/>
    <cellStyle name="Dane wejściowe" xfId="43089" builtinId="20" hidden="1"/>
    <cellStyle name="Dane wejściowe" xfId="43129" builtinId="20" hidden="1"/>
    <cellStyle name="Dane wejściowe" xfId="43168" builtinId="20" hidden="1"/>
    <cellStyle name="Dane wejściowe" xfId="43208" builtinId="20" hidden="1"/>
    <cellStyle name="Dane wejściowe" xfId="43248" builtinId="20" hidden="1"/>
    <cellStyle name="Dane wejściowe" xfId="43287" builtinId="20" hidden="1"/>
    <cellStyle name="Dane wejściowe" xfId="43327" builtinId="20" hidden="1"/>
    <cellStyle name="Dane wejściowe" xfId="43366" builtinId="20" hidden="1"/>
    <cellStyle name="Dane wejściowe" xfId="43406" builtinId="20" hidden="1"/>
    <cellStyle name="Dane wejściowe" xfId="43445" builtinId="20" hidden="1"/>
    <cellStyle name="Dane wejściowe" xfId="42661" builtinId="20" hidden="1"/>
    <cellStyle name="Dane wejściowe" xfId="43485" builtinId="20" hidden="1"/>
    <cellStyle name="Dane wejściowe" xfId="43525" builtinId="20" hidden="1"/>
    <cellStyle name="Dane wejściowe" xfId="43565" builtinId="20" hidden="1"/>
    <cellStyle name="Dane wejściowe" xfId="43603" builtinId="20" hidden="1"/>
    <cellStyle name="Dane wejściowe" xfId="43643" builtinId="20" hidden="1"/>
    <cellStyle name="Dane wejściowe" xfId="43682" builtinId="20" hidden="1"/>
    <cellStyle name="Dane wejściowe" xfId="43722" builtinId="20" hidden="1"/>
    <cellStyle name="Dane wejściowe" xfId="43762" builtinId="20" hidden="1"/>
    <cellStyle name="Dane wejściowe" xfId="43802" builtinId="20" hidden="1"/>
    <cellStyle name="Dane wejściowe" xfId="43840" builtinId="20" hidden="1"/>
    <cellStyle name="Dane wejściowe" xfId="43880" builtinId="20" hidden="1"/>
    <cellStyle name="Dane wejściowe" xfId="43919" builtinId="20" hidden="1"/>
    <cellStyle name="Dane wejściowe" xfId="43959" builtinId="20" hidden="1"/>
    <cellStyle name="Dane wejściowe" xfId="43999" builtinId="20" hidden="1"/>
    <cellStyle name="Dane wejściowe" xfId="44038" builtinId="20" hidden="1"/>
    <cellStyle name="Dane wejściowe" xfId="44078" builtinId="20" hidden="1"/>
    <cellStyle name="Dane wejściowe" xfId="44117" builtinId="20" hidden="1"/>
    <cellStyle name="Dane wejściowe" xfId="44157" builtinId="20" hidden="1"/>
    <cellStyle name="Dane wejściowe" xfId="44196" builtinId="20" hidden="1"/>
    <cellStyle name="Dane wejściowe" xfId="44260" builtinId="20" hidden="1"/>
    <cellStyle name="Dane wejściowe" xfId="44314" builtinId="20" hidden="1"/>
    <cellStyle name="Dane wejściowe" xfId="44354" builtinId="20" hidden="1"/>
    <cellStyle name="Dane wejściowe" xfId="44394" builtinId="20" hidden="1"/>
    <cellStyle name="Dane wejściowe" xfId="44432" builtinId="20" hidden="1"/>
    <cellStyle name="Dane wejściowe" xfId="44472" builtinId="20" hidden="1"/>
    <cellStyle name="Dane wejściowe" xfId="44511" builtinId="20" hidden="1"/>
    <cellStyle name="Dane wejściowe" xfId="44551" builtinId="20" hidden="1"/>
    <cellStyle name="Dane wejściowe" xfId="44591" builtinId="20" hidden="1"/>
    <cellStyle name="Dane wejściowe" xfId="44631" builtinId="20" hidden="1"/>
    <cellStyle name="Dane wejściowe" xfId="44669" builtinId="20" hidden="1"/>
    <cellStyle name="Dane wejściowe" xfId="44709" builtinId="20" hidden="1"/>
    <cellStyle name="Dane wejściowe" xfId="44748" builtinId="20" hidden="1"/>
    <cellStyle name="Dane wejściowe" xfId="44788" builtinId="20" hidden="1"/>
    <cellStyle name="Dane wejściowe" xfId="44828" builtinId="20" hidden="1"/>
    <cellStyle name="Dane wejściowe" xfId="44867" builtinId="20" hidden="1"/>
    <cellStyle name="Dane wejściowe" xfId="44907" builtinId="20" hidden="1"/>
    <cellStyle name="Dane wejściowe" xfId="44946" builtinId="20" hidden="1"/>
    <cellStyle name="Dane wejściowe" xfId="44986" builtinId="20" hidden="1"/>
    <cellStyle name="Dane wejściowe" xfId="45025" builtinId="20" hidden="1"/>
    <cellStyle name="Dane wejściowe" xfId="44300" builtinId="20" hidden="1"/>
    <cellStyle name="Dane wejściowe" xfId="45065" builtinId="20" hidden="1"/>
    <cellStyle name="Dane wejściowe" xfId="45105" builtinId="20" hidden="1"/>
    <cellStyle name="Dane wejściowe" xfId="45145" builtinId="20" hidden="1"/>
    <cellStyle name="Dane wejściowe" xfId="45183" builtinId="20" hidden="1"/>
    <cellStyle name="Dane wejściowe" xfId="45223" builtinId="20" hidden="1"/>
    <cellStyle name="Dane wejściowe" xfId="45262" builtinId="20" hidden="1"/>
    <cellStyle name="Dane wejściowe" xfId="45302" builtinId="20" hidden="1"/>
    <cellStyle name="Dane wejściowe" xfId="45342" builtinId="20" hidden="1"/>
    <cellStyle name="Dane wejściowe" xfId="45382" builtinId="20" hidden="1"/>
    <cellStyle name="Dane wejściowe" xfId="45420" builtinId="20" hidden="1"/>
    <cellStyle name="Dane wejściowe" xfId="45460" builtinId="20" hidden="1"/>
    <cellStyle name="Dane wejściowe" xfId="45499" builtinId="20" hidden="1"/>
    <cellStyle name="Dane wejściowe" xfId="45539" builtinId="20" hidden="1"/>
    <cellStyle name="Dane wejściowe" xfId="45579" builtinId="20" hidden="1"/>
    <cellStyle name="Dane wejściowe" xfId="45618" builtinId="20" hidden="1"/>
    <cellStyle name="Dane wejściowe" xfId="45658" builtinId="20" hidden="1"/>
    <cellStyle name="Dane wejściowe" xfId="45697" builtinId="20" hidden="1"/>
    <cellStyle name="Dane wejściowe" xfId="45737" builtinId="20" hidden="1"/>
    <cellStyle name="Dane wejściowe" xfId="45776" builtinId="20" hidden="1"/>
    <cellStyle name="Dane wejściowe" xfId="45807" builtinId="20" hidden="1"/>
    <cellStyle name="Dane wejściowe" xfId="45809" builtinId="20" hidden="1"/>
    <cellStyle name="Dane wejściowe" xfId="45810" builtinId="20" hidden="1"/>
    <cellStyle name="Dane wejściowe" xfId="45808" builtinId="20" hidden="1"/>
    <cellStyle name="Dane wejściowe" xfId="45811" builtinId="20" hidden="1"/>
    <cellStyle name="Dane wejściowe" xfId="45812" builtinId="20" hidden="1"/>
    <cellStyle name="Dane wejściowe" xfId="45813" builtinId="20" hidden="1"/>
    <cellStyle name="Dane wejściowe" xfId="45814" builtinId="20" hidden="1"/>
    <cellStyle name="Dane wejściowe" xfId="45815" builtinId="20" hidden="1"/>
    <cellStyle name="Dane wyjściowe" xfId="10" builtinId="21" hidden="1"/>
    <cellStyle name="Dane wyjściowe" xfId="67" builtinId="21" hidden="1"/>
    <cellStyle name="Dane wyjściowe" xfId="79" builtinId="21" hidden="1"/>
    <cellStyle name="Dane wyjściowe" xfId="116" builtinId="21" hidden="1"/>
    <cellStyle name="Dane wyjściowe" xfId="154" builtinId="21" hidden="1"/>
    <cellStyle name="Dane wyjściowe" xfId="194" builtinId="21" hidden="1"/>
    <cellStyle name="Dane wyjściowe" xfId="233" builtinId="21" hidden="1"/>
    <cellStyle name="Dane wyjściowe" xfId="273" builtinId="21" hidden="1"/>
    <cellStyle name="Dane wyjściowe" xfId="313" builtinId="21" hidden="1"/>
    <cellStyle name="Dane wyjściowe" xfId="353" builtinId="21" hidden="1"/>
    <cellStyle name="Dane wyjściowe" xfId="391" builtinId="21" hidden="1"/>
    <cellStyle name="Dane wyjściowe" xfId="431" builtinId="21" hidden="1"/>
    <cellStyle name="Dane wyjściowe" xfId="470" builtinId="21" hidden="1"/>
    <cellStyle name="Dane wyjściowe" xfId="510" builtinId="21" hidden="1"/>
    <cellStyle name="Dane wyjściowe" xfId="550" builtinId="21" hidden="1"/>
    <cellStyle name="Dane wyjściowe" xfId="589" builtinId="21" hidden="1"/>
    <cellStyle name="Dane wyjściowe" xfId="629" builtinId="21" hidden="1"/>
    <cellStyle name="Dane wyjściowe" xfId="668" builtinId="21" hidden="1"/>
    <cellStyle name="Dane wyjściowe" xfId="708" builtinId="21" hidden="1"/>
    <cellStyle name="Dane wyjściowe" xfId="747" builtinId="21" hidden="1"/>
    <cellStyle name="Dane wyjściowe" xfId="786" builtinId="21" hidden="1"/>
    <cellStyle name="Dane wyjściowe" xfId="945" builtinId="21" hidden="1"/>
    <cellStyle name="Dane wyjściowe" xfId="985" builtinId="21" hidden="1"/>
    <cellStyle name="Dane wyjściowe" xfId="1025" builtinId="21" hidden="1"/>
    <cellStyle name="Dane wyjściowe" xfId="1063" builtinId="21" hidden="1"/>
    <cellStyle name="Dane wyjściowe" xfId="1103" builtinId="21" hidden="1"/>
    <cellStyle name="Dane wyjściowe" xfId="1142" builtinId="21" hidden="1"/>
    <cellStyle name="Dane wyjściowe" xfId="1182" builtinId="21" hidden="1"/>
    <cellStyle name="Dane wyjściowe" xfId="1222" builtinId="21" hidden="1"/>
    <cellStyle name="Dane wyjściowe" xfId="1262" builtinId="21" hidden="1"/>
    <cellStyle name="Dane wyjściowe" xfId="1300" builtinId="21" hidden="1"/>
    <cellStyle name="Dane wyjściowe" xfId="1340" builtinId="21" hidden="1"/>
    <cellStyle name="Dane wyjściowe" xfId="1379" builtinId="21" hidden="1"/>
    <cellStyle name="Dane wyjściowe" xfId="1419" builtinId="21" hidden="1"/>
    <cellStyle name="Dane wyjściowe" xfId="1459" builtinId="21" hidden="1"/>
    <cellStyle name="Dane wyjściowe" xfId="1498" builtinId="21" hidden="1"/>
    <cellStyle name="Dane wyjściowe" xfId="1539" builtinId="21" hidden="1"/>
    <cellStyle name="Dane wyjściowe" xfId="1578" builtinId="21" hidden="1"/>
    <cellStyle name="Dane wyjściowe" xfId="1618" builtinId="21" hidden="1"/>
    <cellStyle name="Dane wyjściowe" xfId="1657" builtinId="21" hidden="1"/>
    <cellStyle name="Dane wyjściowe" xfId="926" builtinId="21" hidden="1"/>
    <cellStyle name="Dane wyjściowe" xfId="822" builtinId="21" hidden="1"/>
    <cellStyle name="Dane wyjściowe" xfId="1730" builtinId="21" hidden="1"/>
    <cellStyle name="Dane wyjściowe" xfId="1770" builtinId="21" hidden="1"/>
    <cellStyle name="Dane wyjściowe" xfId="1808" builtinId="21" hidden="1"/>
    <cellStyle name="Dane wyjściowe" xfId="1848" builtinId="21" hidden="1"/>
    <cellStyle name="Dane wyjściowe" xfId="1887" builtinId="21" hidden="1"/>
    <cellStyle name="Dane wyjściowe" xfId="1927" builtinId="21" hidden="1"/>
    <cellStyle name="Dane wyjściowe" xfId="1967" builtinId="21" hidden="1"/>
    <cellStyle name="Dane wyjściowe" xfId="2007" builtinId="21" hidden="1"/>
    <cellStyle name="Dane wyjściowe" xfId="2045" builtinId="21" hidden="1"/>
    <cellStyle name="Dane wyjściowe" xfId="2085" builtinId="21" hidden="1"/>
    <cellStyle name="Dane wyjściowe" xfId="2124" builtinId="21" hidden="1"/>
    <cellStyle name="Dane wyjściowe" xfId="2164" builtinId="21" hidden="1"/>
    <cellStyle name="Dane wyjściowe" xfId="2204" builtinId="21" hidden="1"/>
    <cellStyle name="Dane wyjściowe" xfId="2243" builtinId="21" hidden="1"/>
    <cellStyle name="Dane wyjściowe" xfId="2283" builtinId="21" hidden="1"/>
    <cellStyle name="Dane wyjściowe" xfId="2322" builtinId="21" hidden="1"/>
    <cellStyle name="Dane wyjściowe" xfId="2362" builtinId="21" hidden="1"/>
    <cellStyle name="Dane wyjściowe" xfId="2401" builtinId="21" hidden="1"/>
    <cellStyle name="Dane wyjściowe" xfId="841" builtinId="21" hidden="1"/>
    <cellStyle name="Dane wyjściowe" xfId="877" builtinId="21" hidden="1"/>
    <cellStyle name="Dane wyjściowe" xfId="2446" builtinId="21" hidden="1"/>
    <cellStyle name="Dane wyjściowe" xfId="2486" builtinId="21" hidden="1"/>
    <cellStyle name="Dane wyjściowe" xfId="2524" builtinId="21" hidden="1"/>
    <cellStyle name="Dane wyjściowe" xfId="2564" builtinId="21" hidden="1"/>
    <cellStyle name="Dane wyjściowe" xfId="2603" builtinId="21" hidden="1"/>
    <cellStyle name="Dane wyjściowe" xfId="2643" builtinId="21" hidden="1"/>
    <cellStyle name="Dane wyjściowe" xfId="2683" builtinId="21" hidden="1"/>
    <cellStyle name="Dane wyjściowe" xfId="2723" builtinId="21" hidden="1"/>
    <cellStyle name="Dane wyjściowe" xfId="2761" builtinId="21" hidden="1"/>
    <cellStyle name="Dane wyjściowe" xfId="2801" builtinId="21" hidden="1"/>
    <cellStyle name="Dane wyjściowe" xfId="2840" builtinId="21" hidden="1"/>
    <cellStyle name="Dane wyjściowe" xfId="2880" builtinId="21" hidden="1"/>
    <cellStyle name="Dane wyjściowe" xfId="2920" builtinId="21" hidden="1"/>
    <cellStyle name="Dane wyjściowe" xfId="2959" builtinId="21" hidden="1"/>
    <cellStyle name="Dane wyjściowe" xfId="2999" builtinId="21" hidden="1"/>
    <cellStyle name="Dane wyjściowe" xfId="3038" builtinId="21" hidden="1"/>
    <cellStyle name="Dane wyjściowe" xfId="3078" builtinId="21" hidden="1"/>
    <cellStyle name="Dane wyjściowe" xfId="3117" builtinId="21" hidden="1"/>
    <cellStyle name="Dane wyjściowe" xfId="3156" builtinId="21" hidden="1"/>
    <cellStyle name="Dane wyjściowe" xfId="3349" builtinId="21" hidden="1"/>
    <cellStyle name="Dane wyjściowe" xfId="3393" builtinId="21" hidden="1"/>
    <cellStyle name="Dane wyjściowe" xfId="3433" builtinId="21" hidden="1"/>
    <cellStyle name="Dane wyjściowe" xfId="3471" builtinId="21" hidden="1"/>
    <cellStyle name="Dane wyjściowe" xfId="3511" builtinId="21" hidden="1"/>
    <cellStyle name="Dane wyjściowe" xfId="3550" builtinId="21" hidden="1"/>
    <cellStyle name="Dane wyjściowe" xfId="3590" builtinId="21" hidden="1"/>
    <cellStyle name="Dane wyjściowe" xfId="3630" builtinId="21" hidden="1"/>
    <cellStyle name="Dane wyjściowe" xfId="3670" builtinId="21" hidden="1"/>
    <cellStyle name="Dane wyjściowe" xfId="3708" builtinId="21" hidden="1"/>
    <cellStyle name="Dane wyjściowe" xfId="3748" builtinId="21" hidden="1"/>
    <cellStyle name="Dane wyjściowe" xfId="3791" builtinId="21" hidden="1"/>
    <cellStyle name="Dane wyjściowe" xfId="3831" builtinId="21" hidden="1"/>
    <cellStyle name="Dane wyjściowe" xfId="3871" builtinId="21" hidden="1"/>
    <cellStyle name="Dane wyjściowe" xfId="3910" builtinId="21" hidden="1"/>
    <cellStyle name="Dane wyjściowe" xfId="3951" builtinId="21" hidden="1"/>
    <cellStyle name="Dane wyjściowe" xfId="3990" builtinId="21" hidden="1"/>
    <cellStyle name="Dane wyjściowe" xfId="4030" builtinId="21" hidden="1"/>
    <cellStyle name="Dane wyjściowe" xfId="4069" builtinId="21" hidden="1"/>
    <cellStyle name="Dane wyjściowe" xfId="4126" builtinId="21" hidden="1"/>
    <cellStyle name="Dane wyjściowe" xfId="4285" builtinId="21" hidden="1"/>
    <cellStyle name="Dane wyjściowe" xfId="4329" builtinId="21" hidden="1"/>
    <cellStyle name="Dane wyjściowe" xfId="4369" builtinId="21" hidden="1"/>
    <cellStyle name="Dane wyjściowe" xfId="4407" builtinId="21" hidden="1"/>
    <cellStyle name="Dane wyjściowe" xfId="4447" builtinId="21" hidden="1"/>
    <cellStyle name="Dane wyjściowe" xfId="4486" builtinId="21" hidden="1"/>
    <cellStyle name="Dane wyjściowe" xfId="4526" builtinId="21" hidden="1"/>
    <cellStyle name="Dane wyjściowe" xfId="4566" builtinId="21" hidden="1"/>
    <cellStyle name="Dane wyjściowe" xfId="4606" builtinId="21" hidden="1"/>
    <cellStyle name="Dane wyjściowe" xfId="4644" builtinId="21" hidden="1"/>
    <cellStyle name="Dane wyjściowe" xfId="4684" builtinId="21" hidden="1"/>
    <cellStyle name="Dane wyjściowe" xfId="4727" builtinId="21" hidden="1"/>
    <cellStyle name="Dane wyjściowe" xfId="4767" builtinId="21" hidden="1"/>
    <cellStyle name="Dane wyjściowe" xfId="4807" builtinId="21" hidden="1"/>
    <cellStyle name="Dane wyjściowe" xfId="4846" builtinId="21" hidden="1"/>
    <cellStyle name="Dane wyjściowe" xfId="4887" builtinId="21" hidden="1"/>
    <cellStyle name="Dane wyjściowe" xfId="4926" builtinId="21" hidden="1"/>
    <cellStyle name="Dane wyjściowe" xfId="4966" builtinId="21" hidden="1"/>
    <cellStyle name="Dane wyjściowe" xfId="5005" builtinId="21" hidden="1"/>
    <cellStyle name="Dane wyjściowe" xfId="4266" builtinId="21" hidden="1"/>
    <cellStyle name="Dane wyjściowe" xfId="4162" builtinId="21" hidden="1"/>
    <cellStyle name="Dane wyjściowe" xfId="5078" builtinId="21" hidden="1"/>
    <cellStyle name="Dane wyjściowe" xfId="5118" builtinId="21" hidden="1"/>
    <cellStyle name="Dane wyjściowe" xfId="5156" builtinId="21" hidden="1"/>
    <cellStyle name="Dane wyjściowe" xfId="5196" builtinId="21" hidden="1"/>
    <cellStyle name="Dane wyjściowe" xfId="5235" builtinId="21" hidden="1"/>
    <cellStyle name="Dane wyjściowe" xfId="5275" builtinId="21" hidden="1"/>
    <cellStyle name="Dane wyjściowe" xfId="5315" builtinId="21" hidden="1"/>
    <cellStyle name="Dane wyjściowe" xfId="5355" builtinId="21" hidden="1"/>
    <cellStyle name="Dane wyjściowe" xfId="5393" builtinId="21" hidden="1"/>
    <cellStyle name="Dane wyjściowe" xfId="5433" builtinId="21" hidden="1"/>
    <cellStyle name="Dane wyjściowe" xfId="5472" builtinId="21" hidden="1"/>
    <cellStyle name="Dane wyjściowe" xfId="5512" builtinId="21" hidden="1"/>
    <cellStyle name="Dane wyjściowe" xfId="5552" builtinId="21" hidden="1"/>
    <cellStyle name="Dane wyjściowe" xfId="5591" builtinId="21" hidden="1"/>
    <cellStyle name="Dane wyjściowe" xfId="5631" builtinId="21" hidden="1"/>
    <cellStyle name="Dane wyjściowe" xfId="5670" builtinId="21" hidden="1"/>
    <cellStyle name="Dane wyjściowe" xfId="5710" builtinId="21" hidden="1"/>
    <cellStyle name="Dane wyjściowe" xfId="5749" builtinId="21" hidden="1"/>
    <cellStyle name="Dane wyjściowe" xfId="4181" builtinId="21" hidden="1"/>
    <cellStyle name="Dane wyjściowe" xfId="4217" builtinId="21" hidden="1"/>
    <cellStyle name="Dane wyjściowe" xfId="5794" builtinId="21" hidden="1"/>
    <cellStyle name="Dane wyjściowe" xfId="5834" builtinId="21" hidden="1"/>
    <cellStyle name="Dane wyjściowe" xfId="5872" builtinId="21" hidden="1"/>
    <cellStyle name="Dane wyjściowe" xfId="5912" builtinId="21" hidden="1"/>
    <cellStyle name="Dane wyjściowe" xfId="5951" builtinId="21" hidden="1"/>
    <cellStyle name="Dane wyjściowe" xfId="5991" builtinId="21" hidden="1"/>
    <cellStyle name="Dane wyjściowe" xfId="6031" builtinId="21" hidden="1"/>
    <cellStyle name="Dane wyjściowe" xfId="6071" builtinId="21" hidden="1"/>
    <cellStyle name="Dane wyjściowe" xfId="6109" builtinId="21" hidden="1"/>
    <cellStyle name="Dane wyjściowe" xfId="6149" builtinId="21" hidden="1"/>
    <cellStyle name="Dane wyjściowe" xfId="6188" builtinId="21" hidden="1"/>
    <cellStyle name="Dane wyjściowe" xfId="6228" builtinId="21" hidden="1"/>
    <cellStyle name="Dane wyjściowe" xfId="6268" builtinId="21" hidden="1"/>
    <cellStyle name="Dane wyjściowe" xfId="6307" builtinId="21" hidden="1"/>
    <cellStyle name="Dane wyjściowe" xfId="6347" builtinId="21" hidden="1"/>
    <cellStyle name="Dane wyjściowe" xfId="6386" builtinId="21" hidden="1"/>
    <cellStyle name="Dane wyjściowe" xfId="6426" builtinId="21" hidden="1"/>
    <cellStyle name="Dane wyjściowe" xfId="6465" builtinId="21" hidden="1"/>
    <cellStyle name="Dane wyjściowe" xfId="3330" builtinId="21" hidden="1"/>
    <cellStyle name="Dane wyjściowe" xfId="3202" builtinId="21" hidden="1"/>
    <cellStyle name="Dane wyjściowe" xfId="6520" builtinId="21" hidden="1"/>
    <cellStyle name="Dane wyjściowe" xfId="6560" builtinId="21" hidden="1"/>
    <cellStyle name="Dane wyjściowe" xfId="6598" builtinId="21" hidden="1"/>
    <cellStyle name="Dane wyjściowe" xfId="6638" builtinId="21" hidden="1"/>
    <cellStyle name="Dane wyjściowe" xfId="6677" builtinId="21" hidden="1"/>
    <cellStyle name="Dane wyjściowe" xfId="6717" builtinId="21" hidden="1"/>
    <cellStyle name="Dane wyjściowe" xfId="6757" builtinId="21" hidden="1"/>
    <cellStyle name="Dane wyjściowe" xfId="6797" builtinId="21" hidden="1"/>
    <cellStyle name="Dane wyjściowe" xfId="6835" builtinId="21" hidden="1"/>
    <cellStyle name="Dane wyjściowe" xfId="6875" builtinId="21" hidden="1"/>
    <cellStyle name="Dane wyjściowe" xfId="6916" builtinId="21" hidden="1"/>
    <cellStyle name="Dane wyjściowe" xfId="6956" builtinId="21" hidden="1"/>
    <cellStyle name="Dane wyjściowe" xfId="6996" builtinId="21" hidden="1"/>
    <cellStyle name="Dane wyjściowe" xfId="7035" builtinId="21" hidden="1"/>
    <cellStyle name="Dane wyjściowe" xfId="7076" builtinId="21" hidden="1"/>
    <cellStyle name="Dane wyjściowe" xfId="7115" builtinId="21" hidden="1"/>
    <cellStyle name="Dane wyjściowe" xfId="7155" builtinId="21" hidden="1"/>
    <cellStyle name="Dane wyjściowe" xfId="7194" builtinId="21" hidden="1"/>
    <cellStyle name="Dane wyjściowe" xfId="7244" builtinId="21" hidden="1"/>
    <cellStyle name="Dane wyjściowe" xfId="7403" builtinId="21" hidden="1"/>
    <cellStyle name="Dane wyjściowe" xfId="7445" builtinId="21" hidden="1"/>
    <cellStyle name="Dane wyjściowe" xfId="7485" builtinId="21" hidden="1"/>
    <cellStyle name="Dane wyjściowe" xfId="7523" builtinId="21" hidden="1"/>
    <cellStyle name="Dane wyjściowe" xfId="7563" builtinId="21" hidden="1"/>
    <cellStyle name="Dane wyjściowe" xfId="7602" builtinId="21" hidden="1"/>
    <cellStyle name="Dane wyjściowe" xfId="7642" builtinId="21" hidden="1"/>
    <cellStyle name="Dane wyjściowe" xfId="7682" builtinId="21" hidden="1"/>
    <cellStyle name="Dane wyjściowe" xfId="7722" builtinId="21" hidden="1"/>
    <cellStyle name="Dane wyjściowe" xfId="7760" builtinId="21" hidden="1"/>
    <cellStyle name="Dane wyjściowe" xfId="7800" builtinId="21" hidden="1"/>
    <cellStyle name="Dane wyjściowe" xfId="7841" builtinId="21" hidden="1"/>
    <cellStyle name="Dane wyjściowe" xfId="7881" builtinId="21" hidden="1"/>
    <cellStyle name="Dane wyjściowe" xfId="7921" builtinId="21" hidden="1"/>
    <cellStyle name="Dane wyjściowe" xfId="7960" builtinId="21" hidden="1"/>
    <cellStyle name="Dane wyjściowe" xfId="8001" builtinId="21" hidden="1"/>
    <cellStyle name="Dane wyjściowe" xfId="8040" builtinId="21" hidden="1"/>
    <cellStyle name="Dane wyjściowe" xfId="8080" builtinId="21" hidden="1"/>
    <cellStyle name="Dane wyjściowe" xfId="8119" builtinId="21" hidden="1"/>
    <cellStyle name="Dane wyjściowe" xfId="7384" builtinId="21" hidden="1"/>
    <cellStyle name="Dane wyjściowe" xfId="7280" builtinId="21" hidden="1"/>
    <cellStyle name="Dane wyjściowe" xfId="8192" builtinId="21" hidden="1"/>
    <cellStyle name="Dane wyjściowe" xfId="8232" builtinId="21" hidden="1"/>
    <cellStyle name="Dane wyjściowe" xfId="8270" builtinId="21" hidden="1"/>
    <cellStyle name="Dane wyjściowe" xfId="8310" builtinId="21" hidden="1"/>
    <cellStyle name="Dane wyjściowe" xfId="8349" builtinId="21" hidden="1"/>
    <cellStyle name="Dane wyjściowe" xfId="8389" builtinId="21" hidden="1"/>
    <cellStyle name="Dane wyjściowe" xfId="8429" builtinId="21" hidden="1"/>
    <cellStyle name="Dane wyjściowe" xfId="8469" builtinId="21" hidden="1"/>
    <cellStyle name="Dane wyjściowe" xfId="8507" builtinId="21" hidden="1"/>
    <cellStyle name="Dane wyjściowe" xfId="8547" builtinId="21" hidden="1"/>
    <cellStyle name="Dane wyjściowe" xfId="8586" builtinId="21" hidden="1"/>
    <cellStyle name="Dane wyjściowe" xfId="8626" builtinId="21" hidden="1"/>
    <cellStyle name="Dane wyjściowe" xfId="8666" builtinId="21" hidden="1"/>
    <cellStyle name="Dane wyjściowe" xfId="8705" builtinId="21" hidden="1"/>
    <cellStyle name="Dane wyjściowe" xfId="8745" builtinId="21" hidden="1"/>
    <cellStyle name="Dane wyjściowe" xfId="8784" builtinId="21" hidden="1"/>
    <cellStyle name="Dane wyjściowe" xfId="8824" builtinId="21" hidden="1"/>
    <cellStyle name="Dane wyjściowe" xfId="8863" builtinId="21" hidden="1"/>
    <cellStyle name="Dane wyjściowe" xfId="7299" builtinId="21" hidden="1"/>
    <cellStyle name="Dane wyjściowe" xfId="7335" builtinId="21" hidden="1"/>
    <cellStyle name="Dane wyjściowe" xfId="8908" builtinId="21" hidden="1"/>
    <cellStyle name="Dane wyjściowe" xfId="8948" builtinId="21" hidden="1"/>
    <cellStyle name="Dane wyjściowe" xfId="8986" builtinId="21" hidden="1"/>
    <cellStyle name="Dane wyjściowe" xfId="9026" builtinId="21" hidden="1"/>
    <cellStyle name="Dane wyjściowe" xfId="9065" builtinId="21" hidden="1"/>
    <cellStyle name="Dane wyjściowe" xfId="9105" builtinId="21" hidden="1"/>
    <cellStyle name="Dane wyjściowe" xfId="9145" builtinId="21" hidden="1"/>
    <cellStyle name="Dane wyjściowe" xfId="9185" builtinId="21" hidden="1"/>
    <cellStyle name="Dane wyjściowe" xfId="9223" builtinId="21" hidden="1"/>
    <cellStyle name="Dane wyjściowe" xfId="9263" builtinId="21" hidden="1"/>
    <cellStyle name="Dane wyjściowe" xfId="9302" builtinId="21" hidden="1"/>
    <cellStyle name="Dane wyjściowe" xfId="9342" builtinId="21" hidden="1"/>
    <cellStyle name="Dane wyjściowe" xfId="9382" builtinId="21" hidden="1"/>
    <cellStyle name="Dane wyjściowe" xfId="9421" builtinId="21" hidden="1"/>
    <cellStyle name="Dane wyjściowe" xfId="9461" builtinId="21" hidden="1"/>
    <cellStyle name="Dane wyjściowe" xfId="9500" builtinId="21" hidden="1"/>
    <cellStyle name="Dane wyjściowe" xfId="9540" builtinId="21" hidden="1"/>
    <cellStyle name="Dane wyjściowe" xfId="9579" builtinId="21" hidden="1"/>
    <cellStyle name="Dane wyjściowe" xfId="3295" builtinId="21" hidden="1"/>
    <cellStyle name="Dane wyjściowe" xfId="9620" builtinId="21" hidden="1"/>
    <cellStyle name="Dane wyjściowe" xfId="9660" builtinId="21" hidden="1"/>
    <cellStyle name="Dane wyjściowe" xfId="9700" builtinId="21" hidden="1"/>
    <cellStyle name="Dane wyjściowe" xfId="9738" builtinId="21" hidden="1"/>
    <cellStyle name="Dane wyjściowe" xfId="9778" builtinId="21" hidden="1"/>
    <cellStyle name="Dane wyjściowe" xfId="9817" builtinId="21" hidden="1"/>
    <cellStyle name="Dane wyjściowe" xfId="9857" builtinId="21" hidden="1"/>
    <cellStyle name="Dane wyjściowe" xfId="9897" builtinId="21" hidden="1"/>
    <cellStyle name="Dane wyjściowe" xfId="9937" builtinId="21" hidden="1"/>
    <cellStyle name="Dane wyjściowe" xfId="9975" builtinId="21" hidden="1"/>
    <cellStyle name="Dane wyjściowe" xfId="10015" builtinId="21" hidden="1"/>
    <cellStyle name="Dane wyjściowe" xfId="10054" builtinId="21" hidden="1"/>
    <cellStyle name="Dane wyjściowe" xfId="10094" builtinId="21" hidden="1"/>
    <cellStyle name="Dane wyjściowe" xfId="10134" builtinId="21" hidden="1"/>
    <cellStyle name="Dane wyjściowe" xfId="10173" builtinId="21" hidden="1"/>
    <cellStyle name="Dane wyjściowe" xfId="10213" builtinId="21" hidden="1"/>
    <cellStyle name="Dane wyjściowe" xfId="10252" builtinId="21" hidden="1"/>
    <cellStyle name="Dane wyjściowe" xfId="10292" builtinId="21" hidden="1"/>
    <cellStyle name="Dane wyjściowe" xfId="10331" builtinId="21" hidden="1"/>
    <cellStyle name="Dane wyjściowe" xfId="10370" builtinId="21" hidden="1"/>
    <cellStyle name="Dane wyjściowe" xfId="10529" builtinId="21" hidden="1"/>
    <cellStyle name="Dane wyjściowe" xfId="10569" builtinId="21" hidden="1"/>
    <cellStyle name="Dane wyjściowe" xfId="10609" builtinId="21" hidden="1"/>
    <cellStyle name="Dane wyjściowe" xfId="10647" builtinId="21" hidden="1"/>
    <cellStyle name="Dane wyjściowe" xfId="10687" builtinId="21" hidden="1"/>
    <cellStyle name="Dane wyjściowe" xfId="10726" builtinId="21" hidden="1"/>
    <cellStyle name="Dane wyjściowe" xfId="10766" builtinId="21" hidden="1"/>
    <cellStyle name="Dane wyjściowe" xfId="10806" builtinId="21" hidden="1"/>
    <cellStyle name="Dane wyjściowe" xfId="10846" builtinId="21" hidden="1"/>
    <cellStyle name="Dane wyjściowe" xfId="10884" builtinId="21" hidden="1"/>
    <cellStyle name="Dane wyjściowe" xfId="10924" builtinId="21" hidden="1"/>
    <cellStyle name="Dane wyjściowe" xfId="10963" builtinId="21" hidden="1"/>
    <cellStyle name="Dane wyjściowe" xfId="11003" builtinId="21" hidden="1"/>
    <cellStyle name="Dane wyjściowe" xfId="11043" builtinId="21" hidden="1"/>
    <cellStyle name="Dane wyjściowe" xfId="11082" builtinId="21" hidden="1"/>
    <cellStyle name="Dane wyjściowe" xfId="11123" builtinId="21" hidden="1"/>
    <cellStyle name="Dane wyjściowe" xfId="11162" builtinId="21" hidden="1"/>
    <cellStyle name="Dane wyjściowe" xfId="11202" builtinId="21" hidden="1"/>
    <cellStyle name="Dane wyjściowe" xfId="11241" builtinId="21" hidden="1"/>
    <cellStyle name="Dane wyjściowe" xfId="10510" builtinId="21" hidden="1"/>
    <cellStyle name="Dane wyjściowe" xfId="10406" builtinId="21" hidden="1"/>
    <cellStyle name="Dane wyjściowe" xfId="11314" builtinId="21" hidden="1"/>
    <cellStyle name="Dane wyjściowe" xfId="11354" builtinId="21" hidden="1"/>
    <cellStyle name="Dane wyjściowe" xfId="11392" builtinId="21" hidden="1"/>
    <cellStyle name="Dane wyjściowe" xfId="11432" builtinId="21" hidden="1"/>
    <cellStyle name="Dane wyjściowe" xfId="11471" builtinId="21" hidden="1"/>
    <cellStyle name="Dane wyjściowe" xfId="11511" builtinId="21" hidden="1"/>
    <cellStyle name="Dane wyjściowe" xfId="11551" builtinId="21" hidden="1"/>
    <cellStyle name="Dane wyjściowe" xfId="11591" builtinId="21" hidden="1"/>
    <cellStyle name="Dane wyjściowe" xfId="11629" builtinId="21" hidden="1"/>
    <cellStyle name="Dane wyjściowe" xfId="11669" builtinId="21" hidden="1"/>
    <cellStyle name="Dane wyjściowe" xfId="11708" builtinId="21" hidden="1"/>
    <cellStyle name="Dane wyjściowe" xfId="11748" builtinId="21" hidden="1"/>
    <cellStyle name="Dane wyjściowe" xfId="11788" builtinId="21" hidden="1"/>
    <cellStyle name="Dane wyjściowe" xfId="11827" builtinId="21" hidden="1"/>
    <cellStyle name="Dane wyjściowe" xfId="11867" builtinId="21" hidden="1"/>
    <cellStyle name="Dane wyjściowe" xfId="11906" builtinId="21" hidden="1"/>
    <cellStyle name="Dane wyjściowe" xfId="11946" builtinId="21" hidden="1"/>
    <cellStyle name="Dane wyjściowe" xfId="11985" builtinId="21" hidden="1"/>
    <cellStyle name="Dane wyjściowe" xfId="10425" builtinId="21" hidden="1"/>
    <cellStyle name="Dane wyjściowe" xfId="10461" builtinId="21" hidden="1"/>
    <cellStyle name="Dane wyjściowe" xfId="12030" builtinId="21" hidden="1"/>
    <cellStyle name="Dane wyjściowe" xfId="12070" builtinId="21" hidden="1"/>
    <cellStyle name="Dane wyjściowe" xfId="12108" builtinId="21" hidden="1"/>
    <cellStyle name="Dane wyjściowe" xfId="12148" builtinId="21" hidden="1"/>
    <cellStyle name="Dane wyjściowe" xfId="12187" builtinId="21" hidden="1"/>
    <cellStyle name="Dane wyjściowe" xfId="12227" builtinId="21" hidden="1"/>
    <cellStyle name="Dane wyjściowe" xfId="12267" builtinId="21" hidden="1"/>
    <cellStyle name="Dane wyjściowe" xfId="12307" builtinId="21" hidden="1"/>
    <cellStyle name="Dane wyjściowe" xfId="12345" builtinId="21" hidden="1"/>
    <cellStyle name="Dane wyjściowe" xfId="12385" builtinId="21" hidden="1"/>
    <cellStyle name="Dane wyjściowe" xfId="12424" builtinId="21" hidden="1"/>
    <cellStyle name="Dane wyjściowe" xfId="12464" builtinId="21" hidden="1"/>
    <cellStyle name="Dane wyjściowe" xfId="12504" builtinId="21" hidden="1"/>
    <cellStyle name="Dane wyjściowe" xfId="12543" builtinId="21" hidden="1"/>
    <cellStyle name="Dane wyjściowe" xfId="12583" builtinId="21" hidden="1"/>
    <cellStyle name="Dane wyjściowe" xfId="12622" builtinId="21" hidden="1"/>
    <cellStyle name="Dane wyjściowe" xfId="12662" builtinId="21" hidden="1"/>
    <cellStyle name="Dane wyjściowe" xfId="12701" builtinId="21" hidden="1"/>
    <cellStyle name="Dane wyjściowe" xfId="12740" builtinId="21" hidden="1"/>
    <cellStyle name="Dane wyjściowe" xfId="12780" builtinId="21" hidden="1"/>
    <cellStyle name="Dane wyjściowe" xfId="12820" builtinId="21" hidden="1"/>
    <cellStyle name="Dane wyjściowe" xfId="12860" builtinId="21" hidden="1"/>
    <cellStyle name="Dane wyjściowe" xfId="12898" builtinId="21" hidden="1"/>
    <cellStyle name="Dane wyjściowe" xfId="12938" builtinId="21" hidden="1"/>
    <cellStyle name="Dane wyjściowe" xfId="12977" builtinId="21" hidden="1"/>
    <cellStyle name="Dane wyjściowe" xfId="13017" builtinId="21" hidden="1"/>
    <cellStyle name="Dane wyjściowe" xfId="13057" builtinId="21" hidden="1"/>
    <cellStyle name="Dane wyjściowe" xfId="13097" builtinId="21" hidden="1"/>
    <cellStyle name="Dane wyjściowe" xfId="13135" builtinId="21" hidden="1"/>
    <cellStyle name="Dane wyjściowe" xfId="13175" builtinId="21" hidden="1"/>
    <cellStyle name="Dane wyjściowe" xfId="13214" builtinId="21" hidden="1"/>
    <cellStyle name="Dane wyjściowe" xfId="13254" builtinId="21" hidden="1"/>
    <cellStyle name="Dane wyjściowe" xfId="13294" builtinId="21" hidden="1"/>
    <cellStyle name="Dane wyjściowe" xfId="13333" builtinId="21" hidden="1"/>
    <cellStyle name="Dane wyjściowe" xfId="13373" builtinId="21" hidden="1"/>
    <cellStyle name="Dane wyjściowe" xfId="13412" builtinId="21" hidden="1"/>
    <cellStyle name="Dane wyjściowe" xfId="13452" builtinId="21" hidden="1"/>
    <cellStyle name="Dane wyjściowe" xfId="13491" builtinId="21" hidden="1"/>
    <cellStyle name="Dane wyjściowe" xfId="13530" builtinId="21" hidden="1"/>
    <cellStyle name="Dane wyjściowe" xfId="13689" builtinId="21" hidden="1"/>
    <cellStyle name="Dane wyjściowe" xfId="13729" builtinId="21" hidden="1"/>
    <cellStyle name="Dane wyjściowe" xfId="13769" builtinId="21" hidden="1"/>
    <cellStyle name="Dane wyjściowe" xfId="13807" builtinId="21" hidden="1"/>
    <cellStyle name="Dane wyjściowe" xfId="13847" builtinId="21" hidden="1"/>
    <cellStyle name="Dane wyjściowe" xfId="13886" builtinId="21" hidden="1"/>
    <cellStyle name="Dane wyjściowe" xfId="13926" builtinId="21" hidden="1"/>
    <cellStyle name="Dane wyjściowe" xfId="13966" builtinId="21" hidden="1"/>
    <cellStyle name="Dane wyjściowe" xfId="14006" builtinId="21" hidden="1"/>
    <cellStyle name="Dane wyjściowe" xfId="14044" builtinId="21" hidden="1"/>
    <cellStyle name="Dane wyjściowe" xfId="14084" builtinId="21" hidden="1"/>
    <cellStyle name="Dane wyjściowe" xfId="14123" builtinId="21" hidden="1"/>
    <cellStyle name="Dane wyjściowe" xfId="14163" builtinId="21" hidden="1"/>
    <cellStyle name="Dane wyjściowe" xfId="14203" builtinId="21" hidden="1"/>
    <cellStyle name="Dane wyjściowe" xfId="14242" builtinId="21" hidden="1"/>
    <cellStyle name="Dane wyjściowe" xfId="14283" builtinId="21" hidden="1"/>
    <cellStyle name="Dane wyjściowe" xfId="14322" builtinId="21" hidden="1"/>
    <cellStyle name="Dane wyjściowe" xfId="14362" builtinId="21" hidden="1"/>
    <cellStyle name="Dane wyjściowe" xfId="14401" builtinId="21" hidden="1"/>
    <cellStyle name="Dane wyjściowe" xfId="13670" builtinId="21" hidden="1"/>
    <cellStyle name="Dane wyjściowe" xfId="13566" builtinId="21" hidden="1"/>
    <cellStyle name="Dane wyjściowe" xfId="14474" builtinId="21" hidden="1"/>
    <cellStyle name="Dane wyjściowe" xfId="14514" builtinId="21" hidden="1"/>
    <cellStyle name="Dane wyjściowe" xfId="14552" builtinId="21" hidden="1"/>
    <cellStyle name="Dane wyjściowe" xfId="14592" builtinId="21" hidden="1"/>
    <cellStyle name="Dane wyjściowe" xfId="14631" builtinId="21" hidden="1"/>
    <cellStyle name="Dane wyjściowe" xfId="14671" builtinId="21" hidden="1"/>
    <cellStyle name="Dane wyjściowe" xfId="14711" builtinId="21" hidden="1"/>
    <cellStyle name="Dane wyjściowe" xfId="14751" builtinId="21" hidden="1"/>
    <cellStyle name="Dane wyjściowe" xfId="14789" builtinId="21" hidden="1"/>
    <cellStyle name="Dane wyjściowe" xfId="14829" builtinId="21" hidden="1"/>
    <cellStyle name="Dane wyjściowe" xfId="14868" builtinId="21" hidden="1"/>
    <cellStyle name="Dane wyjściowe" xfId="14908" builtinId="21" hidden="1"/>
    <cellStyle name="Dane wyjściowe" xfId="14948" builtinId="21" hidden="1"/>
    <cellStyle name="Dane wyjściowe" xfId="14987" builtinId="21" hidden="1"/>
    <cellStyle name="Dane wyjściowe" xfId="15027" builtinId="21" hidden="1"/>
    <cellStyle name="Dane wyjściowe" xfId="15066" builtinId="21" hidden="1"/>
    <cellStyle name="Dane wyjściowe" xfId="15106" builtinId="21" hidden="1"/>
    <cellStyle name="Dane wyjściowe" xfId="15145" builtinId="21" hidden="1"/>
    <cellStyle name="Dane wyjściowe" xfId="13585" builtinId="21" hidden="1"/>
    <cellStyle name="Dane wyjściowe" xfId="13621" builtinId="21" hidden="1"/>
    <cellStyle name="Dane wyjściowe" xfId="15190" builtinId="21" hidden="1"/>
    <cellStyle name="Dane wyjściowe" xfId="15230" builtinId="21" hidden="1"/>
    <cellStyle name="Dane wyjściowe" xfId="15268" builtinId="21" hidden="1"/>
    <cellStyle name="Dane wyjściowe" xfId="15308" builtinId="21" hidden="1"/>
    <cellStyle name="Dane wyjściowe" xfId="15347" builtinId="21" hidden="1"/>
    <cellStyle name="Dane wyjściowe" xfId="15387" builtinId="21" hidden="1"/>
    <cellStyle name="Dane wyjściowe" xfId="15427" builtinId="21" hidden="1"/>
    <cellStyle name="Dane wyjściowe" xfId="15467" builtinId="21" hidden="1"/>
    <cellStyle name="Dane wyjściowe" xfId="15505" builtinId="21" hidden="1"/>
    <cellStyle name="Dane wyjściowe" xfId="15545" builtinId="21" hidden="1"/>
    <cellStyle name="Dane wyjściowe" xfId="15584" builtinId="21" hidden="1"/>
    <cellStyle name="Dane wyjściowe" xfId="15624" builtinId="21" hidden="1"/>
    <cellStyle name="Dane wyjściowe" xfId="15664" builtinId="21" hidden="1"/>
    <cellStyle name="Dane wyjściowe" xfId="15703" builtinId="21" hidden="1"/>
    <cellStyle name="Dane wyjściowe" xfId="15743" builtinId="21" hidden="1"/>
    <cellStyle name="Dane wyjściowe" xfId="15782" builtinId="21" hidden="1"/>
    <cellStyle name="Dane wyjściowe" xfId="15822" builtinId="21" hidden="1"/>
    <cellStyle name="Dane wyjściowe" xfId="15861" builtinId="21" hidden="1"/>
    <cellStyle name="Dane wyjściowe" xfId="3221" builtinId="21" hidden="1"/>
    <cellStyle name="Dane wyjściowe" xfId="3379" builtinId="21" hidden="1"/>
    <cellStyle name="Dane wyjściowe" xfId="15914" builtinId="21" hidden="1"/>
    <cellStyle name="Dane wyjściowe" xfId="15954" builtinId="21" hidden="1"/>
    <cellStyle name="Dane wyjściowe" xfId="15992" builtinId="21" hidden="1"/>
    <cellStyle name="Dane wyjściowe" xfId="16032" builtinId="21" hidden="1"/>
    <cellStyle name="Dane wyjściowe" xfId="16071" builtinId="21" hidden="1"/>
    <cellStyle name="Dane wyjściowe" xfId="16111" builtinId="21" hidden="1"/>
    <cellStyle name="Dane wyjściowe" xfId="16151" builtinId="21" hidden="1"/>
    <cellStyle name="Dane wyjściowe" xfId="16191" builtinId="21" hidden="1"/>
    <cellStyle name="Dane wyjściowe" xfId="16229" builtinId="21" hidden="1"/>
    <cellStyle name="Dane wyjściowe" xfId="16269" builtinId="21" hidden="1"/>
    <cellStyle name="Dane wyjściowe" xfId="16308" builtinId="21" hidden="1"/>
    <cellStyle name="Dane wyjściowe" xfId="16348" builtinId="21" hidden="1"/>
    <cellStyle name="Dane wyjściowe" xfId="16388" builtinId="21" hidden="1"/>
    <cellStyle name="Dane wyjściowe" xfId="16427" builtinId="21" hidden="1"/>
    <cellStyle name="Dane wyjściowe" xfId="16467" builtinId="21" hidden="1"/>
    <cellStyle name="Dane wyjściowe" xfId="16506" builtinId="21" hidden="1"/>
    <cellStyle name="Dane wyjściowe" xfId="16546" builtinId="21" hidden="1"/>
    <cellStyle name="Dane wyjściowe" xfId="16585" builtinId="21" hidden="1"/>
    <cellStyle name="Dane wyjściowe" xfId="16624" builtinId="21" hidden="1"/>
    <cellStyle name="Dane wyjściowe" xfId="16783" builtinId="21" hidden="1"/>
    <cellStyle name="Dane wyjściowe" xfId="16823" builtinId="21" hidden="1"/>
    <cellStyle name="Dane wyjściowe" xfId="16863" builtinId="21" hidden="1"/>
    <cellStyle name="Dane wyjściowe" xfId="16901" builtinId="21" hidden="1"/>
    <cellStyle name="Dane wyjściowe" xfId="16941" builtinId="21" hidden="1"/>
    <cellStyle name="Dane wyjściowe" xfId="16980" builtinId="21" hidden="1"/>
    <cellStyle name="Dane wyjściowe" xfId="17020" builtinId="21" hidden="1"/>
    <cellStyle name="Dane wyjściowe" xfId="17060" builtinId="21" hidden="1"/>
    <cellStyle name="Dane wyjściowe" xfId="17100" builtinId="21" hidden="1"/>
    <cellStyle name="Dane wyjściowe" xfId="17138" builtinId="21" hidden="1"/>
    <cellStyle name="Dane wyjściowe" xfId="17178" builtinId="21" hidden="1"/>
    <cellStyle name="Dane wyjściowe" xfId="17217" builtinId="21" hidden="1"/>
    <cellStyle name="Dane wyjściowe" xfId="17257" builtinId="21" hidden="1"/>
    <cellStyle name="Dane wyjściowe" xfId="17297" builtinId="21" hidden="1"/>
    <cellStyle name="Dane wyjściowe" xfId="17336" builtinId="21" hidden="1"/>
    <cellStyle name="Dane wyjściowe" xfId="17377" builtinId="21" hidden="1"/>
    <cellStyle name="Dane wyjściowe" xfId="17416" builtinId="21" hidden="1"/>
    <cellStyle name="Dane wyjściowe" xfId="17456" builtinId="21" hidden="1"/>
    <cellStyle name="Dane wyjściowe" xfId="17495" builtinId="21" hidden="1"/>
    <cellStyle name="Dane wyjściowe" xfId="16764" builtinId="21" hidden="1"/>
    <cellStyle name="Dane wyjściowe" xfId="16660" builtinId="21" hidden="1"/>
    <cellStyle name="Dane wyjściowe" xfId="17568" builtinId="21" hidden="1"/>
    <cellStyle name="Dane wyjściowe" xfId="17608" builtinId="21" hidden="1"/>
    <cellStyle name="Dane wyjściowe" xfId="17646" builtinId="21" hidden="1"/>
    <cellStyle name="Dane wyjściowe" xfId="17686" builtinId="21" hidden="1"/>
    <cellStyle name="Dane wyjściowe" xfId="17725" builtinId="21" hidden="1"/>
    <cellStyle name="Dane wyjściowe" xfId="17765" builtinId="21" hidden="1"/>
    <cellStyle name="Dane wyjściowe" xfId="17805" builtinId="21" hidden="1"/>
    <cellStyle name="Dane wyjściowe" xfId="17845" builtinId="21" hidden="1"/>
    <cellStyle name="Dane wyjściowe" xfId="17883" builtinId="21" hidden="1"/>
    <cellStyle name="Dane wyjściowe" xfId="17923" builtinId="21" hidden="1"/>
    <cellStyle name="Dane wyjściowe" xfId="17962" builtinId="21" hidden="1"/>
    <cellStyle name="Dane wyjściowe" xfId="18002" builtinId="21" hidden="1"/>
    <cellStyle name="Dane wyjściowe" xfId="18042" builtinId="21" hidden="1"/>
    <cellStyle name="Dane wyjściowe" xfId="18081" builtinId="21" hidden="1"/>
    <cellStyle name="Dane wyjściowe" xfId="18121" builtinId="21" hidden="1"/>
    <cellStyle name="Dane wyjściowe" xfId="18160" builtinId="21" hidden="1"/>
    <cellStyle name="Dane wyjściowe" xfId="18200" builtinId="21" hidden="1"/>
    <cellStyle name="Dane wyjściowe" xfId="18239" builtinId="21" hidden="1"/>
    <cellStyle name="Dane wyjściowe" xfId="16679" builtinId="21" hidden="1"/>
    <cellStyle name="Dane wyjściowe" xfId="16715" builtinId="21" hidden="1"/>
    <cellStyle name="Dane wyjściowe" xfId="18284" builtinId="21" hidden="1"/>
    <cellStyle name="Dane wyjściowe" xfId="18324" builtinId="21" hidden="1"/>
    <cellStyle name="Dane wyjściowe" xfId="18362" builtinId="21" hidden="1"/>
    <cellStyle name="Dane wyjściowe" xfId="18402" builtinId="21" hidden="1"/>
    <cellStyle name="Dane wyjściowe" xfId="18441" builtinId="21" hidden="1"/>
    <cellStyle name="Dane wyjściowe" xfId="18481" builtinId="21" hidden="1"/>
    <cellStyle name="Dane wyjściowe" xfId="18521" builtinId="21" hidden="1"/>
    <cellStyle name="Dane wyjściowe" xfId="18561" builtinId="21" hidden="1"/>
    <cellStyle name="Dane wyjściowe" xfId="18599" builtinId="21" hidden="1"/>
    <cellStyle name="Dane wyjściowe" xfId="18639" builtinId="21" hidden="1"/>
    <cellStyle name="Dane wyjściowe" xfId="18678" builtinId="21" hidden="1"/>
    <cellStyle name="Dane wyjściowe" xfId="18718" builtinId="21" hidden="1"/>
    <cellStyle name="Dane wyjściowe" xfId="18758" builtinId="21" hidden="1"/>
    <cellStyle name="Dane wyjściowe" xfId="18797" builtinId="21" hidden="1"/>
    <cellStyle name="Dane wyjściowe" xfId="18837" builtinId="21" hidden="1"/>
    <cellStyle name="Dane wyjściowe" xfId="18876" builtinId="21" hidden="1"/>
    <cellStyle name="Dane wyjściowe" xfId="18916" builtinId="21" hidden="1"/>
    <cellStyle name="Dane wyjściowe" xfId="18955" builtinId="21" hidden="1"/>
    <cellStyle name="Dane wyjściowe" xfId="3250" builtinId="21" hidden="1"/>
    <cellStyle name="Dane wyjściowe" xfId="19077" builtinId="21" hidden="1"/>
    <cellStyle name="Dane wyjściowe" xfId="19117" builtinId="21" hidden="1"/>
    <cellStyle name="Dane wyjściowe" xfId="19157" builtinId="21" hidden="1"/>
    <cellStyle name="Dane wyjściowe" xfId="19195" builtinId="21" hidden="1"/>
    <cellStyle name="Dane wyjściowe" xfId="19235" builtinId="21" hidden="1"/>
    <cellStyle name="Dane wyjściowe" xfId="19274" builtinId="21" hidden="1"/>
    <cellStyle name="Dane wyjściowe" xfId="19314" builtinId="21" hidden="1"/>
    <cellStyle name="Dane wyjściowe" xfId="19354" builtinId="21" hidden="1"/>
    <cellStyle name="Dane wyjściowe" xfId="19394" builtinId="21" hidden="1"/>
    <cellStyle name="Dane wyjściowe" xfId="19432" builtinId="21" hidden="1"/>
    <cellStyle name="Dane wyjściowe" xfId="19472" builtinId="21" hidden="1"/>
    <cellStyle name="Dane wyjściowe" xfId="19511" builtinId="21" hidden="1"/>
    <cellStyle name="Dane wyjściowe" xfId="19551" builtinId="21" hidden="1"/>
    <cellStyle name="Dane wyjściowe" xfId="19591" builtinId="21" hidden="1"/>
    <cellStyle name="Dane wyjściowe" xfId="19630" builtinId="21" hidden="1"/>
    <cellStyle name="Dane wyjściowe" xfId="19670" builtinId="21" hidden="1"/>
    <cellStyle name="Dane wyjściowe" xfId="19709" builtinId="21" hidden="1"/>
    <cellStyle name="Dane wyjściowe" xfId="19749" builtinId="21" hidden="1"/>
    <cellStyle name="Dane wyjściowe" xfId="19788" builtinId="21" hidden="1"/>
    <cellStyle name="Dane wyjściowe" xfId="19839" builtinId="21" hidden="1"/>
    <cellStyle name="Dane wyjściowe" xfId="19998" builtinId="21" hidden="1"/>
    <cellStyle name="Dane wyjściowe" xfId="20038" builtinId="21" hidden="1"/>
    <cellStyle name="Dane wyjściowe" xfId="20078" builtinId="21" hidden="1"/>
    <cellStyle name="Dane wyjściowe" xfId="20116" builtinId="21" hidden="1"/>
    <cellStyle name="Dane wyjściowe" xfId="20156" builtinId="21" hidden="1"/>
    <cellStyle name="Dane wyjściowe" xfId="20195" builtinId="21" hidden="1"/>
    <cellStyle name="Dane wyjściowe" xfId="20235" builtinId="21" hidden="1"/>
    <cellStyle name="Dane wyjściowe" xfId="20275" builtinId="21" hidden="1"/>
    <cellStyle name="Dane wyjściowe" xfId="20315" builtinId="21" hidden="1"/>
    <cellStyle name="Dane wyjściowe" xfId="20353" builtinId="21" hidden="1"/>
    <cellStyle name="Dane wyjściowe" xfId="20393" builtinId="21" hidden="1"/>
    <cellStyle name="Dane wyjściowe" xfId="20432" builtinId="21" hidden="1"/>
    <cellStyle name="Dane wyjściowe" xfId="20472" builtinId="21" hidden="1"/>
    <cellStyle name="Dane wyjściowe" xfId="20512" builtinId="21" hidden="1"/>
    <cellStyle name="Dane wyjściowe" xfId="20551" builtinId="21" hidden="1"/>
    <cellStyle name="Dane wyjściowe" xfId="20592" builtinId="21" hidden="1"/>
    <cellStyle name="Dane wyjściowe" xfId="20631" builtinId="21" hidden="1"/>
    <cellStyle name="Dane wyjściowe" xfId="20671" builtinId="21" hidden="1"/>
    <cellStyle name="Dane wyjściowe" xfId="20710" builtinId="21" hidden="1"/>
    <cellStyle name="Dane wyjściowe" xfId="19979" builtinId="21" hidden="1"/>
    <cellStyle name="Dane wyjściowe" xfId="19875" builtinId="21" hidden="1"/>
    <cellStyle name="Dane wyjściowe" xfId="20783" builtinId="21" hidden="1"/>
    <cellStyle name="Dane wyjściowe" xfId="20823" builtinId="21" hidden="1"/>
    <cellStyle name="Dane wyjściowe" xfId="20861" builtinId="21" hidden="1"/>
    <cellStyle name="Dane wyjściowe" xfId="20901" builtinId="21" hidden="1"/>
    <cellStyle name="Dane wyjściowe" xfId="20940" builtinId="21" hidden="1"/>
    <cellStyle name="Dane wyjściowe" xfId="20980" builtinId="21" hidden="1"/>
    <cellStyle name="Dane wyjściowe" xfId="21020" builtinId="21" hidden="1"/>
    <cellStyle name="Dane wyjściowe" xfId="21060" builtinId="21" hidden="1"/>
    <cellStyle name="Dane wyjściowe" xfId="21098" builtinId="21" hidden="1"/>
    <cellStyle name="Dane wyjściowe" xfId="21138" builtinId="21" hidden="1"/>
    <cellStyle name="Dane wyjściowe" xfId="21177" builtinId="21" hidden="1"/>
    <cellStyle name="Dane wyjściowe" xfId="21217" builtinId="21" hidden="1"/>
    <cellStyle name="Dane wyjściowe" xfId="21257" builtinId="21" hidden="1"/>
    <cellStyle name="Dane wyjściowe" xfId="21296" builtinId="21" hidden="1"/>
    <cellStyle name="Dane wyjściowe" xfId="21336" builtinId="21" hidden="1"/>
    <cellStyle name="Dane wyjściowe" xfId="21375" builtinId="21" hidden="1"/>
    <cellStyle name="Dane wyjściowe" xfId="21415" builtinId="21" hidden="1"/>
    <cellStyle name="Dane wyjściowe" xfId="21454" builtinId="21" hidden="1"/>
    <cellStyle name="Dane wyjściowe" xfId="19894" builtinId="21" hidden="1"/>
    <cellStyle name="Dane wyjściowe" xfId="19930" builtinId="21" hidden="1"/>
    <cellStyle name="Dane wyjściowe" xfId="21499" builtinId="21" hidden="1"/>
    <cellStyle name="Dane wyjściowe" xfId="21539" builtinId="21" hidden="1"/>
    <cellStyle name="Dane wyjściowe" xfId="21577" builtinId="21" hidden="1"/>
    <cellStyle name="Dane wyjściowe" xfId="21617" builtinId="21" hidden="1"/>
    <cellStyle name="Dane wyjściowe" xfId="21656" builtinId="21" hidden="1"/>
    <cellStyle name="Dane wyjściowe" xfId="21696" builtinId="21" hidden="1"/>
    <cellStyle name="Dane wyjściowe" xfId="21736" builtinId="21" hidden="1"/>
    <cellStyle name="Dane wyjściowe" xfId="21776" builtinId="21" hidden="1"/>
    <cellStyle name="Dane wyjściowe" xfId="21814" builtinId="21" hidden="1"/>
    <cellStyle name="Dane wyjściowe" xfId="21854" builtinId="21" hidden="1"/>
    <cellStyle name="Dane wyjściowe" xfId="21893" builtinId="21" hidden="1"/>
    <cellStyle name="Dane wyjściowe" xfId="21933" builtinId="21" hidden="1"/>
    <cellStyle name="Dane wyjściowe" xfId="21973" builtinId="21" hidden="1"/>
    <cellStyle name="Dane wyjściowe" xfId="22012" builtinId="21" hidden="1"/>
    <cellStyle name="Dane wyjściowe" xfId="22052" builtinId="21" hidden="1"/>
    <cellStyle name="Dane wyjściowe" xfId="22091" builtinId="21" hidden="1"/>
    <cellStyle name="Dane wyjściowe" xfId="22131" builtinId="21" hidden="1"/>
    <cellStyle name="Dane wyjściowe" xfId="22170" builtinId="21" hidden="1"/>
    <cellStyle name="Dane wyjściowe" xfId="22209" builtinId="21" hidden="1"/>
    <cellStyle name="Dane wyjściowe" xfId="22249" builtinId="21" hidden="1"/>
    <cellStyle name="Dane wyjściowe" xfId="22289" builtinId="21" hidden="1"/>
    <cellStyle name="Dane wyjściowe" xfId="22329" builtinId="21" hidden="1"/>
    <cellStyle name="Dane wyjściowe" xfId="22367" builtinId="21" hidden="1"/>
    <cellStyle name="Dane wyjściowe" xfId="22407" builtinId="21" hidden="1"/>
    <cellStyle name="Dane wyjściowe" xfId="22446" builtinId="21" hidden="1"/>
    <cellStyle name="Dane wyjściowe" xfId="22486" builtinId="21" hidden="1"/>
    <cellStyle name="Dane wyjściowe" xfId="22526" builtinId="21" hidden="1"/>
    <cellStyle name="Dane wyjściowe" xfId="22566" builtinId="21" hidden="1"/>
    <cellStyle name="Dane wyjściowe" xfId="22604" builtinId="21" hidden="1"/>
    <cellStyle name="Dane wyjściowe" xfId="22644" builtinId="21" hidden="1"/>
    <cellStyle name="Dane wyjściowe" xfId="22683" builtinId="21" hidden="1"/>
    <cellStyle name="Dane wyjściowe" xfId="22723" builtinId="21" hidden="1"/>
    <cellStyle name="Dane wyjściowe" xfId="22763" builtinId="21" hidden="1"/>
    <cellStyle name="Dane wyjściowe" xfId="22802" builtinId="21" hidden="1"/>
    <cellStyle name="Dane wyjściowe" xfId="22842" builtinId="21" hidden="1"/>
    <cellStyle name="Dane wyjściowe" xfId="22881" builtinId="21" hidden="1"/>
    <cellStyle name="Dane wyjściowe" xfId="22921" builtinId="21" hidden="1"/>
    <cellStyle name="Dane wyjściowe" xfId="22960" builtinId="21" hidden="1"/>
    <cellStyle name="Dane wyjściowe" xfId="22999" builtinId="21" hidden="1"/>
    <cellStyle name="Dane wyjściowe" xfId="23158" builtinId="21" hidden="1"/>
    <cellStyle name="Dane wyjściowe" xfId="23198" builtinId="21" hidden="1"/>
    <cellStyle name="Dane wyjściowe" xfId="23238" builtinId="21" hidden="1"/>
    <cellStyle name="Dane wyjściowe" xfId="23276" builtinId="21" hidden="1"/>
    <cellStyle name="Dane wyjściowe" xfId="23316" builtinId="21" hidden="1"/>
    <cellStyle name="Dane wyjściowe" xfId="23355" builtinId="21" hidden="1"/>
    <cellStyle name="Dane wyjściowe" xfId="23395" builtinId="21" hidden="1"/>
    <cellStyle name="Dane wyjściowe" xfId="23435" builtinId="21" hidden="1"/>
    <cellStyle name="Dane wyjściowe" xfId="23475" builtinId="21" hidden="1"/>
    <cellStyle name="Dane wyjściowe" xfId="23513" builtinId="21" hidden="1"/>
    <cellStyle name="Dane wyjściowe" xfId="23553" builtinId="21" hidden="1"/>
    <cellStyle name="Dane wyjściowe" xfId="23592" builtinId="21" hidden="1"/>
    <cellStyle name="Dane wyjściowe" xfId="23632" builtinId="21" hidden="1"/>
    <cellStyle name="Dane wyjściowe" xfId="23672" builtinId="21" hidden="1"/>
    <cellStyle name="Dane wyjściowe" xfId="23711" builtinId="21" hidden="1"/>
    <cellStyle name="Dane wyjściowe" xfId="23752" builtinId="21" hidden="1"/>
    <cellStyle name="Dane wyjściowe" xfId="23791" builtinId="21" hidden="1"/>
    <cellStyle name="Dane wyjściowe" xfId="23831" builtinId="21" hidden="1"/>
    <cellStyle name="Dane wyjściowe" xfId="23870" builtinId="21" hidden="1"/>
    <cellStyle name="Dane wyjściowe" xfId="23139" builtinId="21" hidden="1"/>
    <cellStyle name="Dane wyjściowe" xfId="23035" builtinId="21" hidden="1"/>
    <cellStyle name="Dane wyjściowe" xfId="23943" builtinId="21" hidden="1"/>
    <cellStyle name="Dane wyjściowe" xfId="23983" builtinId="21" hidden="1"/>
    <cellStyle name="Dane wyjściowe" xfId="24021" builtinId="21" hidden="1"/>
    <cellStyle name="Dane wyjściowe" xfId="24061" builtinId="21" hidden="1"/>
    <cellStyle name="Dane wyjściowe" xfId="24100" builtinId="21" hidden="1"/>
    <cellStyle name="Dane wyjściowe" xfId="24140" builtinId="21" hidden="1"/>
    <cellStyle name="Dane wyjściowe" xfId="24180" builtinId="21" hidden="1"/>
    <cellStyle name="Dane wyjściowe" xfId="24220" builtinId="21" hidden="1"/>
    <cellStyle name="Dane wyjściowe" xfId="24258" builtinId="21" hidden="1"/>
    <cellStyle name="Dane wyjściowe" xfId="24298" builtinId="21" hidden="1"/>
    <cellStyle name="Dane wyjściowe" xfId="24337" builtinId="21" hidden="1"/>
    <cellStyle name="Dane wyjściowe" xfId="24377" builtinId="21" hidden="1"/>
    <cellStyle name="Dane wyjściowe" xfId="24417" builtinId="21" hidden="1"/>
    <cellStyle name="Dane wyjściowe" xfId="24456" builtinId="21" hidden="1"/>
    <cellStyle name="Dane wyjściowe" xfId="24496" builtinId="21" hidden="1"/>
    <cellStyle name="Dane wyjściowe" xfId="24535" builtinId="21" hidden="1"/>
    <cellStyle name="Dane wyjściowe" xfId="24575" builtinId="21" hidden="1"/>
    <cellStyle name="Dane wyjściowe" xfId="24614" builtinId="21" hidden="1"/>
    <cellStyle name="Dane wyjściowe" xfId="23054" builtinId="21" hidden="1"/>
    <cellStyle name="Dane wyjściowe" xfId="23090" builtinId="21" hidden="1"/>
    <cellStyle name="Dane wyjściowe" xfId="24659" builtinId="21" hidden="1"/>
    <cellStyle name="Dane wyjściowe" xfId="24699" builtinId="21" hidden="1"/>
    <cellStyle name="Dane wyjściowe" xfId="24737" builtinId="21" hidden="1"/>
    <cellStyle name="Dane wyjściowe" xfId="24777" builtinId="21" hidden="1"/>
    <cellStyle name="Dane wyjściowe" xfId="24816" builtinId="21" hidden="1"/>
    <cellStyle name="Dane wyjściowe" xfId="24856" builtinId="21" hidden="1"/>
    <cellStyle name="Dane wyjściowe" xfId="24896" builtinId="21" hidden="1"/>
    <cellStyle name="Dane wyjściowe" xfId="24936" builtinId="21" hidden="1"/>
    <cellStyle name="Dane wyjściowe" xfId="24974" builtinId="21" hidden="1"/>
    <cellStyle name="Dane wyjściowe" xfId="25014" builtinId="21" hidden="1"/>
    <cellStyle name="Dane wyjściowe" xfId="25053" builtinId="21" hidden="1"/>
    <cellStyle name="Dane wyjściowe" xfId="25093" builtinId="21" hidden="1"/>
    <cellStyle name="Dane wyjściowe" xfId="25133" builtinId="21" hidden="1"/>
    <cellStyle name="Dane wyjściowe" xfId="25172" builtinId="21" hidden="1"/>
    <cellStyle name="Dane wyjściowe" xfId="25212" builtinId="21" hidden="1"/>
    <cellStyle name="Dane wyjściowe" xfId="25251" builtinId="21" hidden="1"/>
    <cellStyle name="Dane wyjściowe" xfId="25291" builtinId="21" hidden="1"/>
    <cellStyle name="Dane wyjściowe" xfId="25330" builtinId="21" hidden="1"/>
    <cellStyle name="Dane wyjściowe" xfId="19058" builtinId="21" hidden="1"/>
    <cellStyle name="Dane wyjściowe" xfId="19820" builtinId="21" hidden="1"/>
    <cellStyle name="Dane wyjściowe" xfId="18989" builtinId="21" hidden="1"/>
    <cellStyle name="Dane wyjściowe" xfId="25396" builtinId="21" hidden="1"/>
    <cellStyle name="Dane wyjściowe" xfId="25434" builtinId="21" hidden="1"/>
    <cellStyle name="Dane wyjściowe" xfId="25474" builtinId="21" hidden="1"/>
    <cellStyle name="Dane wyjściowe" xfId="25513" builtinId="21" hidden="1"/>
    <cellStyle name="Dane wyjściowe" xfId="25553" builtinId="21" hidden="1"/>
    <cellStyle name="Dane wyjściowe" xfId="25593" builtinId="21" hidden="1"/>
    <cellStyle name="Dane wyjściowe" xfId="25633" builtinId="21" hidden="1"/>
    <cellStyle name="Dane wyjściowe" xfId="25671" builtinId="21" hidden="1"/>
    <cellStyle name="Dane wyjściowe" xfId="25711" builtinId="21" hidden="1"/>
    <cellStyle name="Dane wyjściowe" xfId="25750" builtinId="21" hidden="1"/>
    <cellStyle name="Dane wyjściowe" xfId="25790" builtinId="21" hidden="1"/>
    <cellStyle name="Dane wyjściowe" xfId="25830" builtinId="21" hidden="1"/>
    <cellStyle name="Dane wyjściowe" xfId="25869" builtinId="21" hidden="1"/>
    <cellStyle name="Dane wyjściowe" xfId="25909" builtinId="21" hidden="1"/>
    <cellStyle name="Dane wyjściowe" xfId="25948" builtinId="21" hidden="1"/>
    <cellStyle name="Dane wyjściowe" xfId="25988" builtinId="21" hidden="1"/>
    <cellStyle name="Dane wyjściowe" xfId="26027" builtinId="21" hidden="1"/>
    <cellStyle name="Dane wyjściowe" xfId="26066" builtinId="21" hidden="1"/>
    <cellStyle name="Dane wyjściowe" xfId="26225" builtinId="21" hidden="1"/>
    <cellStyle name="Dane wyjściowe" xfId="26265" builtinId="21" hidden="1"/>
    <cellStyle name="Dane wyjściowe" xfId="26305" builtinId="21" hidden="1"/>
    <cellStyle name="Dane wyjściowe" xfId="26343" builtinId="21" hidden="1"/>
    <cellStyle name="Dane wyjściowe" xfId="26383" builtinId="21" hidden="1"/>
    <cellStyle name="Dane wyjściowe" xfId="26422" builtinId="21" hidden="1"/>
    <cellStyle name="Dane wyjściowe" xfId="26462" builtinId="21" hidden="1"/>
    <cellStyle name="Dane wyjściowe" xfId="26502" builtinId="21" hidden="1"/>
    <cellStyle name="Dane wyjściowe" xfId="26542" builtinId="21" hidden="1"/>
    <cellStyle name="Dane wyjściowe" xfId="26580" builtinId="21" hidden="1"/>
    <cellStyle name="Dane wyjściowe" xfId="26620" builtinId="21" hidden="1"/>
    <cellStyle name="Dane wyjściowe" xfId="26659" builtinId="21" hidden="1"/>
    <cellStyle name="Dane wyjściowe" xfId="26699" builtinId="21" hidden="1"/>
    <cellStyle name="Dane wyjściowe" xfId="26739" builtinId="21" hidden="1"/>
    <cellStyle name="Dane wyjściowe" xfId="26778" builtinId="21" hidden="1"/>
    <cellStyle name="Dane wyjściowe" xfId="26819" builtinId="21" hidden="1"/>
    <cellStyle name="Dane wyjściowe" xfId="26858" builtinId="21" hidden="1"/>
    <cellStyle name="Dane wyjściowe" xfId="26898" builtinId="21" hidden="1"/>
    <cellStyle name="Dane wyjściowe" xfId="26937" builtinId="21" hidden="1"/>
    <cellStyle name="Dane wyjściowe" xfId="26206" builtinId="21" hidden="1"/>
    <cellStyle name="Dane wyjściowe" xfId="26102" builtinId="21" hidden="1"/>
    <cellStyle name="Dane wyjściowe" xfId="27010" builtinId="21" hidden="1"/>
    <cellStyle name="Dane wyjściowe" xfId="27050" builtinId="21" hidden="1"/>
    <cellStyle name="Dane wyjściowe" xfId="27088" builtinId="21" hidden="1"/>
    <cellStyle name="Dane wyjściowe" xfId="27128" builtinId="21" hidden="1"/>
    <cellStyle name="Dane wyjściowe" xfId="27167" builtinId="21" hidden="1"/>
    <cellStyle name="Dane wyjściowe" xfId="27207" builtinId="21" hidden="1"/>
    <cellStyle name="Dane wyjściowe" xfId="27247" builtinId="21" hidden="1"/>
    <cellStyle name="Dane wyjściowe" xfId="27287" builtinId="21" hidden="1"/>
    <cellStyle name="Dane wyjściowe" xfId="27325" builtinId="21" hidden="1"/>
    <cellStyle name="Dane wyjściowe" xfId="27365" builtinId="21" hidden="1"/>
    <cellStyle name="Dane wyjściowe" xfId="27404" builtinId="21" hidden="1"/>
    <cellStyle name="Dane wyjściowe" xfId="27444" builtinId="21" hidden="1"/>
    <cellStyle name="Dane wyjściowe" xfId="27484" builtinId="21" hidden="1"/>
    <cellStyle name="Dane wyjściowe" xfId="27523" builtinId="21" hidden="1"/>
    <cellStyle name="Dane wyjściowe" xfId="27563" builtinId="21" hidden="1"/>
    <cellStyle name="Dane wyjściowe" xfId="27602" builtinId="21" hidden="1"/>
    <cellStyle name="Dane wyjściowe" xfId="27642" builtinId="21" hidden="1"/>
    <cellStyle name="Dane wyjściowe" xfId="27681" builtinId="21" hidden="1"/>
    <cellStyle name="Dane wyjściowe" xfId="26121" builtinId="21" hidden="1"/>
    <cellStyle name="Dane wyjściowe" xfId="26157" builtinId="21" hidden="1"/>
    <cellStyle name="Dane wyjściowe" xfId="27726" builtinId="21" hidden="1"/>
    <cellStyle name="Dane wyjściowe" xfId="27766" builtinId="21" hidden="1"/>
    <cellStyle name="Dane wyjściowe" xfId="27804" builtinId="21" hidden="1"/>
    <cellStyle name="Dane wyjściowe" xfId="27844" builtinId="21" hidden="1"/>
    <cellStyle name="Dane wyjściowe" xfId="27883" builtinId="21" hidden="1"/>
    <cellStyle name="Dane wyjściowe" xfId="27923" builtinId="21" hidden="1"/>
    <cellStyle name="Dane wyjściowe" xfId="27963" builtinId="21" hidden="1"/>
    <cellStyle name="Dane wyjściowe" xfId="28003" builtinId="21" hidden="1"/>
    <cellStyle name="Dane wyjściowe" xfId="28041" builtinId="21" hidden="1"/>
    <cellStyle name="Dane wyjściowe" xfId="28081" builtinId="21" hidden="1"/>
    <cellStyle name="Dane wyjściowe" xfId="28120" builtinId="21" hidden="1"/>
    <cellStyle name="Dane wyjściowe" xfId="28160" builtinId="21" hidden="1"/>
    <cellStyle name="Dane wyjściowe" xfId="28200" builtinId="21" hidden="1"/>
    <cellStyle name="Dane wyjściowe" xfId="28239" builtinId="21" hidden="1"/>
    <cellStyle name="Dane wyjściowe" xfId="28279" builtinId="21" hidden="1"/>
    <cellStyle name="Dane wyjściowe" xfId="28318" builtinId="21" hidden="1"/>
    <cellStyle name="Dane wyjściowe" xfId="28358" builtinId="21" hidden="1"/>
    <cellStyle name="Dane wyjściowe" xfId="28397" builtinId="21" hidden="1"/>
    <cellStyle name="Dane wyjściowe" xfId="28436" builtinId="21" hidden="1"/>
    <cellStyle name="Dane wyjściowe" xfId="28560" builtinId="21" hidden="1"/>
    <cellStyle name="Dane wyjściowe" xfId="28602" builtinId="21" hidden="1"/>
    <cellStyle name="Dane wyjściowe" xfId="28642" builtinId="21" hidden="1"/>
    <cellStyle name="Dane wyjściowe" xfId="28680" builtinId="21" hidden="1"/>
    <cellStyle name="Dane wyjściowe" xfId="28720" builtinId="21" hidden="1"/>
    <cellStyle name="Dane wyjściowe" xfId="28759" builtinId="21" hidden="1"/>
    <cellStyle name="Dane wyjściowe" xfId="28799" builtinId="21" hidden="1"/>
    <cellStyle name="Dane wyjściowe" xfId="28839" builtinId="21" hidden="1"/>
    <cellStyle name="Dane wyjściowe" xfId="28879" builtinId="21" hidden="1"/>
    <cellStyle name="Dane wyjściowe" xfId="28917" builtinId="21" hidden="1"/>
    <cellStyle name="Dane wyjściowe" xfId="28957" builtinId="21" hidden="1"/>
    <cellStyle name="Dane wyjściowe" xfId="28998" builtinId="21" hidden="1"/>
    <cellStyle name="Dane wyjściowe" xfId="29038" builtinId="21" hidden="1"/>
    <cellStyle name="Dane wyjściowe" xfId="29078" builtinId="21" hidden="1"/>
    <cellStyle name="Dane wyjściowe" xfId="29117" builtinId="21" hidden="1"/>
    <cellStyle name="Dane wyjściowe" xfId="29158" builtinId="21" hidden="1"/>
    <cellStyle name="Dane wyjściowe" xfId="29197" builtinId="21" hidden="1"/>
    <cellStyle name="Dane wyjściowe" xfId="29237" builtinId="21" hidden="1"/>
    <cellStyle name="Dane wyjściowe" xfId="29276" builtinId="21" hidden="1"/>
    <cellStyle name="Dane wyjściowe" xfId="29326" builtinId="21" hidden="1"/>
    <cellStyle name="Dane wyjściowe" xfId="29485" builtinId="21" hidden="1"/>
    <cellStyle name="Dane wyjściowe" xfId="29527" builtinId="21" hidden="1"/>
    <cellStyle name="Dane wyjściowe" xfId="29567" builtinId="21" hidden="1"/>
    <cellStyle name="Dane wyjściowe" xfId="29605" builtinId="21" hidden="1"/>
    <cellStyle name="Dane wyjściowe" xfId="29645" builtinId="21" hidden="1"/>
    <cellStyle name="Dane wyjściowe" xfId="29684" builtinId="21" hidden="1"/>
    <cellStyle name="Dane wyjściowe" xfId="29724" builtinId="21" hidden="1"/>
    <cellStyle name="Dane wyjściowe" xfId="29764" builtinId="21" hidden="1"/>
    <cellStyle name="Dane wyjściowe" xfId="29804" builtinId="21" hidden="1"/>
    <cellStyle name="Dane wyjściowe" xfId="29842" builtinId="21" hidden="1"/>
    <cellStyle name="Dane wyjściowe" xfId="29882" builtinId="21" hidden="1"/>
    <cellStyle name="Dane wyjściowe" xfId="29923" builtinId="21" hidden="1"/>
    <cellStyle name="Dane wyjściowe" xfId="29963" builtinId="21" hidden="1"/>
    <cellStyle name="Dane wyjściowe" xfId="30003" builtinId="21" hidden="1"/>
    <cellStyle name="Dane wyjściowe" xfId="30042" builtinId="21" hidden="1"/>
    <cellStyle name="Dane wyjściowe" xfId="30083" builtinId="21" hidden="1"/>
    <cellStyle name="Dane wyjściowe" xfId="30122" builtinId="21" hidden="1"/>
    <cellStyle name="Dane wyjściowe" xfId="30162" builtinId="21" hidden="1"/>
    <cellStyle name="Dane wyjściowe" xfId="30201" builtinId="21" hidden="1"/>
    <cellStyle name="Dane wyjściowe" xfId="29466" builtinId="21" hidden="1"/>
    <cellStyle name="Dane wyjściowe" xfId="29362" builtinId="21" hidden="1"/>
    <cellStyle name="Dane wyjściowe" xfId="30274" builtinId="21" hidden="1"/>
    <cellStyle name="Dane wyjściowe" xfId="30314" builtinId="21" hidden="1"/>
    <cellStyle name="Dane wyjściowe" xfId="30352" builtinId="21" hidden="1"/>
    <cellStyle name="Dane wyjściowe" xfId="30392" builtinId="21" hidden="1"/>
    <cellStyle name="Dane wyjściowe" xfId="30431" builtinId="21" hidden="1"/>
    <cellStyle name="Dane wyjściowe" xfId="30471" builtinId="21" hidden="1"/>
    <cellStyle name="Dane wyjściowe" xfId="30511" builtinId="21" hidden="1"/>
    <cellStyle name="Dane wyjściowe" xfId="30551" builtinId="21" hidden="1"/>
    <cellStyle name="Dane wyjściowe" xfId="30589" builtinId="21" hidden="1"/>
    <cellStyle name="Dane wyjściowe" xfId="30629" builtinId="21" hidden="1"/>
    <cellStyle name="Dane wyjściowe" xfId="30668" builtinId="21" hidden="1"/>
    <cellStyle name="Dane wyjściowe" xfId="30708" builtinId="21" hidden="1"/>
    <cellStyle name="Dane wyjściowe" xfId="30748" builtinId="21" hidden="1"/>
    <cellStyle name="Dane wyjściowe" xfId="30787" builtinId="21" hidden="1"/>
    <cellStyle name="Dane wyjściowe" xfId="30827" builtinId="21" hidden="1"/>
    <cellStyle name="Dane wyjściowe" xfId="30866" builtinId="21" hidden="1"/>
    <cellStyle name="Dane wyjściowe" xfId="30906" builtinId="21" hidden="1"/>
    <cellStyle name="Dane wyjściowe" xfId="30945" builtinId="21" hidden="1"/>
    <cellStyle name="Dane wyjściowe" xfId="29381" builtinId="21" hidden="1"/>
    <cellStyle name="Dane wyjściowe" xfId="29417" builtinId="21" hidden="1"/>
    <cellStyle name="Dane wyjściowe" xfId="30990" builtinId="21" hidden="1"/>
    <cellStyle name="Dane wyjściowe" xfId="31030" builtinId="21" hidden="1"/>
    <cellStyle name="Dane wyjściowe" xfId="31068" builtinId="21" hidden="1"/>
    <cellStyle name="Dane wyjściowe" xfId="31108" builtinId="21" hidden="1"/>
    <cellStyle name="Dane wyjściowe" xfId="31147" builtinId="21" hidden="1"/>
    <cellStyle name="Dane wyjściowe" xfId="31187" builtinId="21" hidden="1"/>
    <cellStyle name="Dane wyjściowe" xfId="31227" builtinId="21" hidden="1"/>
    <cellStyle name="Dane wyjściowe" xfId="31267" builtinId="21" hidden="1"/>
    <cellStyle name="Dane wyjściowe" xfId="31305" builtinId="21" hidden="1"/>
    <cellStyle name="Dane wyjściowe" xfId="31345" builtinId="21" hidden="1"/>
    <cellStyle name="Dane wyjściowe" xfId="31384" builtinId="21" hidden="1"/>
    <cellStyle name="Dane wyjściowe" xfId="31424" builtinId="21" hidden="1"/>
    <cellStyle name="Dane wyjściowe" xfId="31464" builtinId="21" hidden="1"/>
    <cellStyle name="Dane wyjściowe" xfId="31503" builtinId="21" hidden="1"/>
    <cellStyle name="Dane wyjściowe" xfId="31543" builtinId="21" hidden="1"/>
    <cellStyle name="Dane wyjściowe" xfId="31582" builtinId="21" hidden="1"/>
    <cellStyle name="Dane wyjściowe" xfId="31622" builtinId="21" hidden="1"/>
    <cellStyle name="Dane wyjściowe" xfId="31661" builtinId="21" hidden="1"/>
    <cellStyle name="Dane wyjściowe" xfId="28541" builtinId="21" hidden="1"/>
    <cellStyle name="Dane wyjściowe" xfId="28482" builtinId="21" hidden="1"/>
    <cellStyle name="Dane wyjściowe" xfId="31714" builtinId="21" hidden="1"/>
    <cellStyle name="Dane wyjściowe" xfId="31754" builtinId="21" hidden="1"/>
    <cellStyle name="Dane wyjściowe" xfId="31792" builtinId="21" hidden="1"/>
    <cellStyle name="Dane wyjściowe" xfId="31832" builtinId="21" hidden="1"/>
    <cellStyle name="Dane wyjściowe" xfId="31871" builtinId="21" hidden="1"/>
    <cellStyle name="Dane wyjściowe" xfId="31911" builtinId="21" hidden="1"/>
    <cellStyle name="Dane wyjściowe" xfId="31951" builtinId="21" hidden="1"/>
    <cellStyle name="Dane wyjściowe" xfId="31991" builtinId="21" hidden="1"/>
    <cellStyle name="Dane wyjściowe" xfId="32029" builtinId="21" hidden="1"/>
    <cellStyle name="Dane wyjściowe" xfId="32069" builtinId="21" hidden="1"/>
    <cellStyle name="Dane wyjściowe" xfId="32108" builtinId="21" hidden="1"/>
    <cellStyle name="Dane wyjściowe" xfId="32148" builtinId="21" hidden="1"/>
    <cellStyle name="Dane wyjściowe" xfId="32188" builtinId="21" hidden="1"/>
    <cellStyle name="Dane wyjściowe" xfId="32227" builtinId="21" hidden="1"/>
    <cellStyle name="Dane wyjściowe" xfId="32267" builtinId="21" hidden="1"/>
    <cellStyle name="Dane wyjściowe" xfId="32306" builtinId="21" hidden="1"/>
    <cellStyle name="Dane wyjściowe" xfId="32346" builtinId="21" hidden="1"/>
    <cellStyle name="Dane wyjściowe" xfId="32385" builtinId="21" hidden="1"/>
    <cellStyle name="Dane wyjściowe" xfId="32424" builtinId="21" hidden="1"/>
    <cellStyle name="Dane wyjściowe" xfId="32583" builtinId="21" hidden="1"/>
    <cellStyle name="Dane wyjściowe" xfId="32623" builtinId="21" hidden="1"/>
    <cellStyle name="Dane wyjściowe" xfId="32663" builtinId="21" hidden="1"/>
    <cellStyle name="Dane wyjściowe" xfId="32701" builtinId="21" hidden="1"/>
    <cellStyle name="Dane wyjściowe" xfId="32741" builtinId="21" hidden="1"/>
    <cellStyle name="Dane wyjściowe" xfId="32780" builtinId="21" hidden="1"/>
    <cellStyle name="Dane wyjściowe" xfId="32820" builtinId="21" hidden="1"/>
    <cellStyle name="Dane wyjściowe" xfId="32860" builtinId="21" hidden="1"/>
    <cellStyle name="Dane wyjściowe" xfId="32900" builtinId="21" hidden="1"/>
    <cellStyle name="Dane wyjściowe" xfId="32938" builtinId="21" hidden="1"/>
    <cellStyle name="Dane wyjściowe" xfId="32978" builtinId="21" hidden="1"/>
    <cellStyle name="Dane wyjściowe" xfId="33017" builtinId="21" hidden="1"/>
    <cellStyle name="Dane wyjściowe" xfId="33057" builtinId="21" hidden="1"/>
    <cellStyle name="Dane wyjściowe" xfId="33097" builtinId="21" hidden="1"/>
    <cellStyle name="Dane wyjściowe" xfId="33136" builtinId="21" hidden="1"/>
    <cellStyle name="Dane wyjściowe" xfId="33177" builtinId="21" hidden="1"/>
    <cellStyle name="Dane wyjściowe" xfId="33216" builtinId="21" hidden="1"/>
    <cellStyle name="Dane wyjściowe" xfId="33256" builtinId="21" hidden="1"/>
    <cellStyle name="Dane wyjściowe" xfId="33295" builtinId="21" hidden="1"/>
    <cellStyle name="Dane wyjściowe" xfId="32564" builtinId="21" hidden="1"/>
    <cellStyle name="Dane wyjściowe" xfId="32460" builtinId="21" hidden="1"/>
    <cellStyle name="Dane wyjściowe" xfId="33368" builtinId="21" hidden="1"/>
    <cellStyle name="Dane wyjściowe" xfId="33408" builtinId="21" hidden="1"/>
    <cellStyle name="Dane wyjściowe" xfId="33446" builtinId="21" hidden="1"/>
    <cellStyle name="Dane wyjściowe" xfId="33486" builtinId="21" hidden="1"/>
    <cellStyle name="Dane wyjściowe" xfId="33525" builtinId="21" hidden="1"/>
    <cellStyle name="Dane wyjściowe" xfId="33565" builtinId="21" hidden="1"/>
    <cellStyle name="Dane wyjściowe" xfId="33605" builtinId="21" hidden="1"/>
    <cellStyle name="Dane wyjściowe" xfId="33645" builtinId="21" hidden="1"/>
    <cellStyle name="Dane wyjściowe" xfId="33683" builtinId="21" hidden="1"/>
    <cellStyle name="Dane wyjściowe" xfId="33723" builtinId="21" hidden="1"/>
    <cellStyle name="Dane wyjściowe" xfId="33762" builtinId="21" hidden="1"/>
    <cellStyle name="Dane wyjściowe" xfId="33802" builtinId="21" hidden="1"/>
    <cellStyle name="Dane wyjściowe" xfId="33842" builtinId="21" hidden="1"/>
    <cellStyle name="Dane wyjściowe" xfId="33881" builtinId="21" hidden="1"/>
    <cellStyle name="Dane wyjściowe" xfId="33921" builtinId="21" hidden="1"/>
    <cellStyle name="Dane wyjściowe" xfId="33960" builtinId="21" hidden="1"/>
    <cellStyle name="Dane wyjściowe" xfId="34000" builtinId="21" hidden="1"/>
    <cellStyle name="Dane wyjściowe" xfId="34039" builtinId="21" hidden="1"/>
    <cellStyle name="Dane wyjściowe" xfId="32479" builtinId="21" hidden="1"/>
    <cellStyle name="Dane wyjściowe" xfId="32515" builtinId="21" hidden="1"/>
    <cellStyle name="Dane wyjściowe" xfId="34084" builtinId="21" hidden="1"/>
    <cellStyle name="Dane wyjściowe" xfId="34124" builtinId="21" hidden="1"/>
    <cellStyle name="Dane wyjściowe" xfId="34162" builtinId="21" hidden="1"/>
    <cellStyle name="Dane wyjściowe" xfId="34202" builtinId="21" hidden="1"/>
    <cellStyle name="Dane wyjściowe" xfId="34241" builtinId="21" hidden="1"/>
    <cellStyle name="Dane wyjściowe" xfId="34281" builtinId="21" hidden="1"/>
    <cellStyle name="Dane wyjściowe" xfId="34321" builtinId="21" hidden="1"/>
    <cellStyle name="Dane wyjściowe" xfId="34361" builtinId="21" hidden="1"/>
    <cellStyle name="Dane wyjściowe" xfId="34399" builtinId="21" hidden="1"/>
    <cellStyle name="Dane wyjściowe" xfId="34439" builtinId="21" hidden="1"/>
    <cellStyle name="Dane wyjściowe" xfId="34478" builtinId="21" hidden="1"/>
    <cellStyle name="Dane wyjściowe" xfId="34518" builtinId="21" hidden="1"/>
    <cellStyle name="Dane wyjściowe" xfId="34558" builtinId="21" hidden="1"/>
    <cellStyle name="Dane wyjściowe" xfId="34597" builtinId="21" hidden="1"/>
    <cellStyle name="Dane wyjściowe" xfId="34637" builtinId="21" hidden="1"/>
    <cellStyle name="Dane wyjściowe" xfId="34676" builtinId="21" hidden="1"/>
    <cellStyle name="Dane wyjściowe" xfId="34716" builtinId="21" hidden="1"/>
    <cellStyle name="Dane wyjściowe" xfId="34755" builtinId="21" hidden="1"/>
    <cellStyle name="Dane wyjściowe" xfId="28506" builtinId="21" hidden="1"/>
    <cellStyle name="Dane wyjściowe" xfId="34796" builtinId="21" hidden="1"/>
    <cellStyle name="Dane wyjściowe" xfId="34836" builtinId="21" hidden="1"/>
    <cellStyle name="Dane wyjściowe" xfId="34876" builtinId="21" hidden="1"/>
    <cellStyle name="Dane wyjściowe" xfId="34914" builtinId="21" hidden="1"/>
    <cellStyle name="Dane wyjściowe" xfId="34954" builtinId="21" hidden="1"/>
    <cellStyle name="Dane wyjściowe" xfId="34993" builtinId="21" hidden="1"/>
    <cellStyle name="Dane wyjściowe" xfId="35033" builtinId="21" hidden="1"/>
    <cellStyle name="Dane wyjściowe" xfId="35073" builtinId="21" hidden="1"/>
    <cellStyle name="Dane wyjściowe" xfId="35113" builtinId="21" hidden="1"/>
    <cellStyle name="Dane wyjściowe" xfId="35151" builtinId="21" hidden="1"/>
    <cellStyle name="Dane wyjściowe" xfId="35191" builtinId="21" hidden="1"/>
    <cellStyle name="Dane wyjściowe" xfId="35230" builtinId="21" hidden="1"/>
    <cellStyle name="Dane wyjściowe" xfId="35270" builtinId="21" hidden="1"/>
    <cellStyle name="Dane wyjściowe" xfId="35310" builtinId="21" hidden="1"/>
    <cellStyle name="Dane wyjściowe" xfId="35349" builtinId="21" hidden="1"/>
    <cellStyle name="Dane wyjściowe" xfId="35389" builtinId="21" hidden="1"/>
    <cellStyle name="Dane wyjściowe" xfId="35428" builtinId="21" hidden="1"/>
    <cellStyle name="Dane wyjściowe" xfId="35468" builtinId="21" hidden="1"/>
    <cellStyle name="Dane wyjściowe" xfId="35507" builtinId="21" hidden="1"/>
    <cellStyle name="Dane wyjściowe" xfId="35546" builtinId="21" hidden="1"/>
    <cellStyle name="Dane wyjściowe" xfId="35705" builtinId="21" hidden="1"/>
    <cellStyle name="Dane wyjściowe" xfId="35745" builtinId="21" hidden="1"/>
    <cellStyle name="Dane wyjściowe" xfId="35785" builtinId="21" hidden="1"/>
    <cellStyle name="Dane wyjściowe" xfId="35823" builtinId="21" hidden="1"/>
    <cellStyle name="Dane wyjściowe" xfId="35863" builtinId="21" hidden="1"/>
    <cellStyle name="Dane wyjściowe" xfId="35902" builtinId="21" hidden="1"/>
    <cellStyle name="Dane wyjściowe" xfId="35942" builtinId="21" hidden="1"/>
    <cellStyle name="Dane wyjściowe" xfId="35982" builtinId="21" hidden="1"/>
    <cellStyle name="Dane wyjściowe" xfId="36022" builtinId="21" hidden="1"/>
    <cellStyle name="Dane wyjściowe" xfId="36060" builtinId="21" hidden="1"/>
    <cellStyle name="Dane wyjściowe" xfId="36100" builtinId="21" hidden="1"/>
    <cellStyle name="Dane wyjściowe" xfId="36139" builtinId="21" hidden="1"/>
    <cellStyle name="Dane wyjściowe" xfId="36179" builtinId="21" hidden="1"/>
    <cellStyle name="Dane wyjściowe" xfId="36219" builtinId="21" hidden="1"/>
    <cellStyle name="Dane wyjściowe" xfId="36258" builtinId="21" hidden="1"/>
    <cellStyle name="Dane wyjściowe" xfId="36299" builtinId="21" hidden="1"/>
    <cellStyle name="Dane wyjściowe" xfId="36338" builtinId="21" hidden="1"/>
    <cellStyle name="Dane wyjściowe" xfId="36378" builtinId="21" hidden="1"/>
    <cellStyle name="Dane wyjściowe" xfId="36417" builtinId="21" hidden="1"/>
    <cellStyle name="Dane wyjściowe" xfId="35686" builtinId="21" hidden="1"/>
    <cellStyle name="Dane wyjściowe" xfId="35582" builtinId="21" hidden="1"/>
    <cellStyle name="Dane wyjściowe" xfId="36490" builtinId="21" hidden="1"/>
    <cellStyle name="Dane wyjściowe" xfId="36530" builtinId="21" hidden="1"/>
    <cellStyle name="Dane wyjściowe" xfId="36568" builtinId="21" hidden="1"/>
    <cellStyle name="Dane wyjściowe" xfId="36608" builtinId="21" hidden="1"/>
    <cellStyle name="Dane wyjściowe" xfId="36647" builtinId="21" hidden="1"/>
    <cellStyle name="Dane wyjściowe" xfId="36687" builtinId="21" hidden="1"/>
    <cellStyle name="Dane wyjściowe" xfId="36727" builtinId="21" hidden="1"/>
    <cellStyle name="Dane wyjściowe" xfId="36767" builtinId="21" hidden="1"/>
    <cellStyle name="Dane wyjściowe" xfId="36805" builtinId="21" hidden="1"/>
    <cellStyle name="Dane wyjściowe" xfId="36845" builtinId="21" hidden="1"/>
    <cellStyle name="Dane wyjściowe" xfId="36884" builtinId="21" hidden="1"/>
    <cellStyle name="Dane wyjściowe" xfId="36924" builtinId="21" hidden="1"/>
    <cellStyle name="Dane wyjściowe" xfId="36964" builtinId="21" hidden="1"/>
    <cellStyle name="Dane wyjściowe" xfId="37003" builtinId="21" hidden="1"/>
    <cellStyle name="Dane wyjściowe" xfId="37043" builtinId="21" hidden="1"/>
    <cellStyle name="Dane wyjściowe" xfId="37082" builtinId="21" hidden="1"/>
    <cellStyle name="Dane wyjściowe" xfId="37122" builtinId="21" hidden="1"/>
    <cellStyle name="Dane wyjściowe" xfId="37161" builtinId="21" hidden="1"/>
    <cellStyle name="Dane wyjściowe" xfId="35601" builtinId="21" hidden="1"/>
    <cellStyle name="Dane wyjściowe" xfId="35637" builtinId="21" hidden="1"/>
    <cellStyle name="Dane wyjściowe" xfId="37206" builtinId="21" hidden="1"/>
    <cellStyle name="Dane wyjściowe" xfId="37246" builtinId="21" hidden="1"/>
    <cellStyle name="Dane wyjściowe" xfId="37284" builtinId="21" hidden="1"/>
    <cellStyle name="Dane wyjściowe" xfId="37324" builtinId="21" hidden="1"/>
    <cellStyle name="Dane wyjściowe" xfId="37363" builtinId="21" hidden="1"/>
    <cellStyle name="Dane wyjściowe" xfId="37403" builtinId="21" hidden="1"/>
    <cellStyle name="Dane wyjściowe" xfId="37443" builtinId="21" hidden="1"/>
    <cellStyle name="Dane wyjściowe" xfId="37483" builtinId="21" hidden="1"/>
    <cellStyle name="Dane wyjściowe" xfId="37521" builtinId="21" hidden="1"/>
    <cellStyle name="Dane wyjściowe" xfId="37561" builtinId="21" hidden="1"/>
    <cellStyle name="Dane wyjściowe" xfId="37600" builtinId="21" hidden="1"/>
    <cellStyle name="Dane wyjściowe" xfId="37640" builtinId="21" hidden="1"/>
    <cellStyle name="Dane wyjściowe" xfId="37680" builtinId="21" hidden="1"/>
    <cellStyle name="Dane wyjściowe" xfId="37719" builtinId="21" hidden="1"/>
    <cellStyle name="Dane wyjściowe" xfId="37759" builtinId="21" hidden="1"/>
    <cellStyle name="Dane wyjściowe" xfId="37798" builtinId="21" hidden="1"/>
    <cellStyle name="Dane wyjściowe" xfId="37838" builtinId="21" hidden="1"/>
    <cellStyle name="Dane wyjściowe" xfId="37877" builtinId="21" hidden="1"/>
    <cellStyle name="Dane wyjściowe" xfId="37916" builtinId="21" hidden="1"/>
    <cellStyle name="Dane wyjściowe" xfId="37956" builtinId="21" hidden="1"/>
    <cellStyle name="Dane wyjściowe" xfId="37996" builtinId="21" hidden="1"/>
    <cellStyle name="Dane wyjściowe" xfId="38036" builtinId="21" hidden="1"/>
    <cellStyle name="Dane wyjściowe" xfId="38074" builtinId="21" hidden="1"/>
    <cellStyle name="Dane wyjściowe" xfId="38114" builtinId="21" hidden="1"/>
    <cellStyle name="Dane wyjściowe" xfId="38153" builtinId="21" hidden="1"/>
    <cellStyle name="Dane wyjściowe" xfId="38193" builtinId="21" hidden="1"/>
    <cellStyle name="Dane wyjściowe" xfId="38233" builtinId="21" hidden="1"/>
    <cellStyle name="Dane wyjściowe" xfId="38273" builtinId="21" hidden="1"/>
    <cellStyle name="Dane wyjściowe" xfId="38311" builtinId="21" hidden="1"/>
    <cellStyle name="Dane wyjściowe" xfId="38351" builtinId="21" hidden="1"/>
    <cellStyle name="Dane wyjściowe" xfId="38390" builtinId="21" hidden="1"/>
    <cellStyle name="Dane wyjściowe" xfId="38430" builtinId="21" hidden="1"/>
    <cellStyle name="Dane wyjściowe" xfId="38470" builtinId="21" hidden="1"/>
    <cellStyle name="Dane wyjściowe" xfId="38509" builtinId="21" hidden="1"/>
    <cellStyle name="Dane wyjściowe" xfId="38549" builtinId="21" hidden="1"/>
    <cellStyle name="Dane wyjściowe" xfId="38588" builtinId="21" hidden="1"/>
    <cellStyle name="Dane wyjściowe" xfId="38628" builtinId="21" hidden="1"/>
    <cellStyle name="Dane wyjściowe" xfId="38667" builtinId="21" hidden="1"/>
    <cellStyle name="Dane wyjściowe" xfId="38706" builtinId="21" hidden="1"/>
    <cellStyle name="Dane wyjściowe" xfId="38865" builtinId="21" hidden="1"/>
    <cellStyle name="Dane wyjściowe" xfId="38905" builtinId="21" hidden="1"/>
    <cellStyle name="Dane wyjściowe" xfId="38945" builtinId="21" hidden="1"/>
    <cellStyle name="Dane wyjściowe" xfId="38983" builtinId="21" hidden="1"/>
    <cellStyle name="Dane wyjściowe" xfId="39023" builtinId="21" hidden="1"/>
    <cellStyle name="Dane wyjściowe" xfId="39062" builtinId="21" hidden="1"/>
    <cellStyle name="Dane wyjściowe" xfId="39102" builtinId="21" hidden="1"/>
    <cellStyle name="Dane wyjściowe" xfId="39142" builtinId="21" hidden="1"/>
    <cellStyle name="Dane wyjściowe" xfId="39182" builtinId="21" hidden="1"/>
    <cellStyle name="Dane wyjściowe" xfId="39220" builtinId="21" hidden="1"/>
    <cellStyle name="Dane wyjściowe" xfId="39260" builtinId="21" hidden="1"/>
    <cellStyle name="Dane wyjściowe" xfId="39299" builtinId="21" hidden="1"/>
    <cellStyle name="Dane wyjściowe" xfId="39339" builtinId="21" hidden="1"/>
    <cellStyle name="Dane wyjściowe" xfId="39379" builtinId="21" hidden="1"/>
    <cellStyle name="Dane wyjściowe" xfId="39418" builtinId="21" hidden="1"/>
    <cellStyle name="Dane wyjściowe" xfId="39459" builtinId="21" hidden="1"/>
    <cellStyle name="Dane wyjściowe" xfId="39498" builtinId="21" hidden="1"/>
    <cellStyle name="Dane wyjściowe" xfId="39538" builtinId="21" hidden="1"/>
    <cellStyle name="Dane wyjściowe" xfId="39577" builtinId="21" hidden="1"/>
    <cellStyle name="Dane wyjściowe" xfId="38846" builtinId="21" hidden="1"/>
    <cellStyle name="Dane wyjściowe" xfId="38742" builtinId="21" hidden="1"/>
    <cellStyle name="Dane wyjściowe" xfId="39650" builtinId="21" hidden="1"/>
    <cellStyle name="Dane wyjściowe" xfId="39690" builtinId="21" hidden="1"/>
    <cellStyle name="Dane wyjściowe" xfId="39728" builtinId="21" hidden="1"/>
    <cellStyle name="Dane wyjściowe" xfId="39768" builtinId="21" hidden="1"/>
    <cellStyle name="Dane wyjściowe" xfId="39807" builtinId="21" hidden="1"/>
    <cellStyle name="Dane wyjściowe" xfId="39847" builtinId="21" hidden="1"/>
    <cellStyle name="Dane wyjściowe" xfId="39887" builtinId="21" hidden="1"/>
    <cellStyle name="Dane wyjściowe" xfId="39927" builtinId="21" hidden="1"/>
    <cellStyle name="Dane wyjściowe" xfId="39965" builtinId="21" hidden="1"/>
    <cellStyle name="Dane wyjściowe" xfId="40005" builtinId="21" hidden="1"/>
    <cellStyle name="Dane wyjściowe" xfId="40044" builtinId="21" hidden="1"/>
    <cellStyle name="Dane wyjściowe" xfId="40084" builtinId="21" hidden="1"/>
    <cellStyle name="Dane wyjściowe" xfId="40124" builtinId="21" hidden="1"/>
    <cellStyle name="Dane wyjściowe" xfId="40163" builtinId="21" hidden="1"/>
    <cellStyle name="Dane wyjściowe" xfId="40203" builtinId="21" hidden="1"/>
    <cellStyle name="Dane wyjściowe" xfId="40242" builtinId="21" hidden="1"/>
    <cellStyle name="Dane wyjściowe" xfId="40282" builtinId="21" hidden="1"/>
    <cellStyle name="Dane wyjściowe" xfId="40321" builtinId="21" hidden="1"/>
    <cellStyle name="Dane wyjściowe" xfId="38761" builtinId="21" hidden="1"/>
    <cellStyle name="Dane wyjściowe" xfId="38797" builtinId="21" hidden="1"/>
    <cellStyle name="Dane wyjściowe" xfId="40366" builtinId="21" hidden="1"/>
    <cellStyle name="Dane wyjściowe" xfId="40406" builtinId="21" hidden="1"/>
    <cellStyle name="Dane wyjściowe" xfId="40444" builtinId="21" hidden="1"/>
    <cellStyle name="Dane wyjściowe" xfId="40484" builtinId="21" hidden="1"/>
    <cellStyle name="Dane wyjściowe" xfId="40523" builtinId="21" hidden="1"/>
    <cellStyle name="Dane wyjściowe" xfId="40563" builtinId="21" hidden="1"/>
    <cellStyle name="Dane wyjściowe" xfId="40603" builtinId="21" hidden="1"/>
    <cellStyle name="Dane wyjściowe" xfId="40643" builtinId="21" hidden="1"/>
    <cellStyle name="Dane wyjściowe" xfId="40681" builtinId="21" hidden="1"/>
    <cellStyle name="Dane wyjściowe" xfId="40721" builtinId="21" hidden="1"/>
    <cellStyle name="Dane wyjściowe" xfId="40760" builtinId="21" hidden="1"/>
    <cellStyle name="Dane wyjściowe" xfId="40800" builtinId="21" hidden="1"/>
    <cellStyle name="Dane wyjściowe" xfId="40840" builtinId="21" hidden="1"/>
    <cellStyle name="Dane wyjściowe" xfId="40879" builtinId="21" hidden="1"/>
    <cellStyle name="Dane wyjściowe" xfId="40919" builtinId="21" hidden="1"/>
    <cellStyle name="Dane wyjściowe" xfId="40958" builtinId="21" hidden="1"/>
    <cellStyle name="Dane wyjściowe" xfId="40998" builtinId="21" hidden="1"/>
    <cellStyle name="Dane wyjściowe" xfId="41037" builtinId="21" hidden="1"/>
    <cellStyle name="Dane wyjściowe" xfId="41097" builtinId="21" hidden="1"/>
    <cellStyle name="Dane wyjściowe" xfId="41155" builtinId="21" hidden="1"/>
    <cellStyle name="Dane wyjściowe" xfId="41195" builtinId="21" hidden="1"/>
    <cellStyle name="Dane wyjściowe" xfId="41235" builtinId="21" hidden="1"/>
    <cellStyle name="Dane wyjściowe" xfId="41273" builtinId="21" hidden="1"/>
    <cellStyle name="Dane wyjściowe" xfId="41313" builtinId="21" hidden="1"/>
    <cellStyle name="Dane wyjściowe" xfId="41352" builtinId="21" hidden="1"/>
    <cellStyle name="Dane wyjściowe" xfId="41392" builtinId="21" hidden="1"/>
    <cellStyle name="Dane wyjściowe" xfId="41432" builtinId="21" hidden="1"/>
    <cellStyle name="Dane wyjściowe" xfId="41472" builtinId="21" hidden="1"/>
    <cellStyle name="Dane wyjściowe" xfId="41510" builtinId="21" hidden="1"/>
    <cellStyle name="Dane wyjściowe" xfId="41550" builtinId="21" hidden="1"/>
    <cellStyle name="Dane wyjściowe" xfId="41589" builtinId="21" hidden="1"/>
    <cellStyle name="Dane wyjściowe" xfId="41629" builtinId="21" hidden="1"/>
    <cellStyle name="Dane wyjściowe" xfId="41669" builtinId="21" hidden="1"/>
    <cellStyle name="Dane wyjściowe" xfId="41708" builtinId="21" hidden="1"/>
    <cellStyle name="Dane wyjściowe" xfId="41748" builtinId="21" hidden="1"/>
    <cellStyle name="Dane wyjściowe" xfId="41787" builtinId="21" hidden="1"/>
    <cellStyle name="Dane wyjściowe" xfId="41827" builtinId="21" hidden="1"/>
    <cellStyle name="Dane wyjściowe" xfId="41866" builtinId="21" hidden="1"/>
    <cellStyle name="Dane wyjściowe" xfId="41082" builtinId="21" hidden="1"/>
    <cellStyle name="Dane wyjściowe" xfId="41906" builtinId="21" hidden="1"/>
    <cellStyle name="Dane wyjściowe" xfId="41946" builtinId="21" hidden="1"/>
    <cellStyle name="Dane wyjściowe" xfId="41986" builtinId="21" hidden="1"/>
    <cellStyle name="Dane wyjściowe" xfId="42024" builtinId="21" hidden="1"/>
    <cellStyle name="Dane wyjściowe" xfId="42064" builtinId="21" hidden="1"/>
    <cellStyle name="Dane wyjściowe" xfId="42103" builtinId="21" hidden="1"/>
    <cellStyle name="Dane wyjściowe" xfId="42143" builtinId="21" hidden="1"/>
    <cellStyle name="Dane wyjściowe" xfId="42183" builtinId="21" hidden="1"/>
    <cellStyle name="Dane wyjściowe" xfId="42223" builtinId="21" hidden="1"/>
    <cellStyle name="Dane wyjściowe" xfId="42261" builtinId="21" hidden="1"/>
    <cellStyle name="Dane wyjściowe" xfId="42301" builtinId="21" hidden="1"/>
    <cellStyle name="Dane wyjściowe" xfId="42340" builtinId="21" hidden="1"/>
    <cellStyle name="Dane wyjściowe" xfId="42380" builtinId="21" hidden="1"/>
    <cellStyle name="Dane wyjściowe" xfId="42420" builtinId="21" hidden="1"/>
    <cellStyle name="Dane wyjściowe" xfId="42459" builtinId="21" hidden="1"/>
    <cellStyle name="Dane wyjściowe" xfId="42499" builtinId="21" hidden="1"/>
    <cellStyle name="Dane wyjściowe" xfId="42538" builtinId="21" hidden="1"/>
    <cellStyle name="Dane wyjściowe" xfId="42578" builtinId="21" hidden="1"/>
    <cellStyle name="Dane wyjściowe" xfId="42617" builtinId="21" hidden="1"/>
    <cellStyle name="Dane wyjściowe" xfId="42681" builtinId="21" hidden="1"/>
    <cellStyle name="Dane wyjściowe" xfId="42735" builtinId="21" hidden="1"/>
    <cellStyle name="Dane wyjściowe" xfId="42775" builtinId="21" hidden="1"/>
    <cellStyle name="Dane wyjściowe" xfId="42815" builtinId="21" hidden="1"/>
    <cellStyle name="Dane wyjściowe" xfId="42853" builtinId="21" hidden="1"/>
    <cellStyle name="Dane wyjściowe" xfId="42893" builtinId="21" hidden="1"/>
    <cellStyle name="Dane wyjściowe" xfId="42932" builtinId="21" hidden="1"/>
    <cellStyle name="Dane wyjściowe" xfId="42972" builtinId="21" hidden="1"/>
    <cellStyle name="Dane wyjściowe" xfId="43012" builtinId="21" hidden="1"/>
    <cellStyle name="Dane wyjściowe" xfId="43052" builtinId="21" hidden="1"/>
    <cellStyle name="Dane wyjściowe" xfId="43090" builtinId="21" hidden="1"/>
    <cellStyle name="Dane wyjściowe" xfId="43130" builtinId="21" hidden="1"/>
    <cellStyle name="Dane wyjściowe" xfId="43169" builtinId="21" hidden="1"/>
    <cellStyle name="Dane wyjściowe" xfId="43209" builtinId="21" hidden="1"/>
    <cellStyle name="Dane wyjściowe" xfId="43249" builtinId="21" hidden="1"/>
    <cellStyle name="Dane wyjściowe" xfId="43288" builtinId="21" hidden="1"/>
    <cellStyle name="Dane wyjściowe" xfId="43328" builtinId="21" hidden="1"/>
    <cellStyle name="Dane wyjściowe" xfId="43367" builtinId="21" hidden="1"/>
    <cellStyle name="Dane wyjściowe" xfId="43407" builtinId="21" hidden="1"/>
    <cellStyle name="Dane wyjściowe" xfId="43446" builtinId="21" hidden="1"/>
    <cellStyle name="Dane wyjściowe" xfId="42660" builtinId="21" hidden="1"/>
    <cellStyle name="Dane wyjściowe" xfId="43486" builtinId="21" hidden="1"/>
    <cellStyle name="Dane wyjściowe" xfId="43526" builtinId="21" hidden="1"/>
    <cellStyle name="Dane wyjściowe" xfId="43566" builtinId="21" hidden="1"/>
    <cellStyle name="Dane wyjściowe" xfId="43604" builtinId="21" hidden="1"/>
    <cellStyle name="Dane wyjściowe" xfId="43644" builtinId="21" hidden="1"/>
    <cellStyle name="Dane wyjściowe" xfId="43683" builtinId="21" hidden="1"/>
    <cellStyle name="Dane wyjściowe" xfId="43723" builtinId="21" hidden="1"/>
    <cellStyle name="Dane wyjściowe" xfId="43763" builtinId="21" hidden="1"/>
    <cellStyle name="Dane wyjściowe" xfId="43803" builtinId="21" hidden="1"/>
    <cellStyle name="Dane wyjściowe" xfId="43841" builtinId="21" hidden="1"/>
    <cellStyle name="Dane wyjściowe" xfId="43881" builtinId="21" hidden="1"/>
    <cellStyle name="Dane wyjściowe" xfId="43920" builtinId="21" hidden="1"/>
    <cellStyle name="Dane wyjściowe" xfId="43960" builtinId="21" hidden="1"/>
    <cellStyle name="Dane wyjściowe" xfId="44000" builtinId="21" hidden="1"/>
    <cellStyle name="Dane wyjściowe" xfId="44039" builtinId="21" hidden="1"/>
    <cellStyle name="Dane wyjściowe" xfId="44079" builtinId="21" hidden="1"/>
    <cellStyle name="Dane wyjściowe" xfId="44118" builtinId="21" hidden="1"/>
    <cellStyle name="Dane wyjściowe" xfId="44158" builtinId="21" hidden="1"/>
    <cellStyle name="Dane wyjściowe" xfId="44197" builtinId="21" hidden="1"/>
    <cellStyle name="Dane wyjściowe" xfId="44261" builtinId="21" hidden="1"/>
    <cellStyle name="Dane wyjściowe" xfId="44315" builtinId="21" hidden="1"/>
    <cellStyle name="Dane wyjściowe" xfId="44355" builtinId="21" hidden="1"/>
    <cellStyle name="Dane wyjściowe" xfId="44395" builtinId="21" hidden="1"/>
    <cellStyle name="Dane wyjściowe" xfId="44433" builtinId="21" hidden="1"/>
    <cellStyle name="Dane wyjściowe" xfId="44473" builtinId="21" hidden="1"/>
    <cellStyle name="Dane wyjściowe" xfId="44512" builtinId="21" hidden="1"/>
    <cellStyle name="Dane wyjściowe" xfId="44552" builtinId="21" hidden="1"/>
    <cellStyle name="Dane wyjściowe" xfId="44592" builtinId="21" hidden="1"/>
    <cellStyle name="Dane wyjściowe" xfId="44632" builtinId="21" hidden="1"/>
    <cellStyle name="Dane wyjściowe" xfId="44670" builtinId="21" hidden="1"/>
    <cellStyle name="Dane wyjściowe" xfId="44710" builtinId="21" hidden="1"/>
    <cellStyle name="Dane wyjściowe" xfId="44749" builtinId="21" hidden="1"/>
    <cellStyle name="Dane wyjściowe" xfId="44789" builtinId="21" hidden="1"/>
    <cellStyle name="Dane wyjściowe" xfId="44829" builtinId="21" hidden="1"/>
    <cellStyle name="Dane wyjściowe" xfId="44868" builtinId="21" hidden="1"/>
    <cellStyle name="Dane wyjściowe" xfId="44908" builtinId="21" hidden="1"/>
    <cellStyle name="Dane wyjściowe" xfId="44947" builtinId="21" hidden="1"/>
    <cellStyle name="Dane wyjściowe" xfId="44987" builtinId="21" hidden="1"/>
    <cellStyle name="Dane wyjściowe" xfId="45026" builtinId="21" hidden="1"/>
    <cellStyle name="Dane wyjściowe" xfId="44241" builtinId="21" hidden="1"/>
    <cellStyle name="Dane wyjściowe" xfId="45066" builtinId="21" hidden="1"/>
    <cellStyle name="Dane wyjściowe" xfId="45106" builtinId="21" hidden="1"/>
    <cellStyle name="Dane wyjściowe" xfId="45146" builtinId="21" hidden="1"/>
    <cellStyle name="Dane wyjściowe" xfId="45184" builtinId="21" hidden="1"/>
    <cellStyle name="Dane wyjściowe" xfId="45224" builtinId="21" hidden="1"/>
    <cellStyle name="Dane wyjściowe" xfId="45263" builtinId="21" hidden="1"/>
    <cellStyle name="Dane wyjściowe" xfId="45303" builtinId="21" hidden="1"/>
    <cellStyle name="Dane wyjściowe" xfId="45343" builtinId="21" hidden="1"/>
    <cellStyle name="Dane wyjściowe" xfId="45383" builtinId="21" hidden="1"/>
    <cellStyle name="Dane wyjściowe" xfId="45421" builtinId="21" hidden="1"/>
    <cellStyle name="Dane wyjściowe" xfId="45461" builtinId="21" hidden="1"/>
    <cellStyle name="Dane wyjściowe" xfId="45500" builtinId="21" hidden="1"/>
    <cellStyle name="Dane wyjściowe" xfId="45540" builtinId="21" hidden="1"/>
    <cellStyle name="Dane wyjściowe" xfId="45580" builtinId="21" hidden="1"/>
    <cellStyle name="Dane wyjściowe" xfId="45619" builtinId="21" hidden="1"/>
    <cellStyle name="Dane wyjściowe" xfId="45659" builtinId="21" hidden="1"/>
    <cellStyle name="Dane wyjściowe" xfId="45698" builtinId="21" hidden="1"/>
    <cellStyle name="Dane wyjściowe" xfId="45738" builtinId="21" hidden="1"/>
    <cellStyle name="Dane wyjściowe" xfId="45777" builtinId="21" hidden="1"/>
    <cellStyle name="Dobry" xfId="6" builtinId="26" hidden="1"/>
    <cellStyle name="Dobry" xfId="65" builtinId="26" hidden="1"/>
    <cellStyle name="Dobry" xfId="77" builtinId="26" hidden="1"/>
    <cellStyle name="Dobry" xfId="112" builtinId="26" hidden="1"/>
    <cellStyle name="Dobry" xfId="150" builtinId="26" hidden="1"/>
    <cellStyle name="Dobry" xfId="190" builtinId="26" hidden="1"/>
    <cellStyle name="Dobry" xfId="229" builtinId="26" hidden="1"/>
    <cellStyle name="Dobry" xfId="269" builtinId="26" hidden="1"/>
    <cellStyle name="Dobry" xfId="309" builtinId="26" hidden="1"/>
    <cellStyle name="Dobry" xfId="349" builtinId="26" hidden="1"/>
    <cellStyle name="Dobry" xfId="387" builtinId="26" hidden="1"/>
    <cellStyle name="Dobry" xfId="427" builtinId="26" hidden="1"/>
    <cellStyle name="Dobry" xfId="466" builtinId="26" hidden="1"/>
    <cellStyle name="Dobry" xfId="506" builtinId="26" hidden="1"/>
    <cellStyle name="Dobry" xfId="546" builtinId="26" hidden="1"/>
    <cellStyle name="Dobry" xfId="585" builtinId="26" hidden="1"/>
    <cellStyle name="Dobry" xfId="625" builtinId="26" hidden="1"/>
    <cellStyle name="Dobry" xfId="664" builtinId="26" hidden="1"/>
    <cellStyle name="Dobry" xfId="704" builtinId="26" hidden="1"/>
    <cellStyle name="Dobry" xfId="743" builtinId="26" hidden="1"/>
    <cellStyle name="Dobry" xfId="782" builtinId="26" hidden="1"/>
    <cellStyle name="Dobry" xfId="941" builtinId="26" hidden="1"/>
    <cellStyle name="Dobry" xfId="981" builtinId="26" hidden="1"/>
    <cellStyle name="Dobry" xfId="1021" builtinId="26" hidden="1"/>
    <cellStyle name="Dobry" xfId="1059" builtinId="26" hidden="1"/>
    <cellStyle name="Dobry" xfId="1099" builtinId="26" hidden="1"/>
    <cellStyle name="Dobry" xfId="1138" builtinId="26" hidden="1"/>
    <cellStyle name="Dobry" xfId="1178" builtinId="26" hidden="1"/>
    <cellStyle name="Dobry" xfId="1218" builtinId="26" hidden="1"/>
    <cellStyle name="Dobry" xfId="1258" builtinId="26" hidden="1"/>
    <cellStyle name="Dobry" xfId="1296" builtinId="26" hidden="1"/>
    <cellStyle name="Dobry" xfId="1336" builtinId="26" hidden="1"/>
    <cellStyle name="Dobry" xfId="1375" builtinId="26" hidden="1"/>
    <cellStyle name="Dobry" xfId="1415" builtinId="26" hidden="1"/>
    <cellStyle name="Dobry" xfId="1455" builtinId="26" hidden="1"/>
    <cellStyle name="Dobry" xfId="1494" builtinId="26" hidden="1"/>
    <cellStyle name="Dobry" xfId="1535" builtinId="26" hidden="1"/>
    <cellStyle name="Dobry" xfId="1574" builtinId="26" hidden="1"/>
    <cellStyle name="Dobry" xfId="1614" builtinId="26" hidden="1"/>
    <cellStyle name="Dobry" xfId="1653" builtinId="26" hidden="1"/>
    <cellStyle name="Dobry" xfId="930" builtinId="26" hidden="1"/>
    <cellStyle name="Dobry" xfId="826" builtinId="26" hidden="1"/>
    <cellStyle name="Dobry" xfId="1726" builtinId="26" hidden="1"/>
    <cellStyle name="Dobry" xfId="1766" builtinId="26" hidden="1"/>
    <cellStyle name="Dobry" xfId="1804" builtinId="26" hidden="1"/>
    <cellStyle name="Dobry" xfId="1844" builtinId="26" hidden="1"/>
    <cellStyle name="Dobry" xfId="1883" builtinId="26" hidden="1"/>
    <cellStyle name="Dobry" xfId="1923" builtinId="26" hidden="1"/>
    <cellStyle name="Dobry" xfId="1963" builtinId="26" hidden="1"/>
    <cellStyle name="Dobry" xfId="2003" builtinId="26" hidden="1"/>
    <cellStyle name="Dobry" xfId="2041" builtinId="26" hidden="1"/>
    <cellStyle name="Dobry" xfId="2081" builtinId="26" hidden="1"/>
    <cellStyle name="Dobry" xfId="2120" builtinId="26" hidden="1"/>
    <cellStyle name="Dobry" xfId="2160" builtinId="26" hidden="1"/>
    <cellStyle name="Dobry" xfId="2200" builtinId="26" hidden="1"/>
    <cellStyle name="Dobry" xfId="2239" builtinId="26" hidden="1"/>
    <cellStyle name="Dobry" xfId="2279" builtinId="26" hidden="1"/>
    <cellStyle name="Dobry" xfId="2318" builtinId="26" hidden="1"/>
    <cellStyle name="Dobry" xfId="2358" builtinId="26" hidden="1"/>
    <cellStyle name="Dobry" xfId="2397" builtinId="26" hidden="1"/>
    <cellStyle name="Dobry" xfId="837" builtinId="26" hidden="1"/>
    <cellStyle name="Dobry" xfId="873" builtinId="26" hidden="1"/>
    <cellStyle name="Dobry" xfId="2442" builtinId="26" hidden="1"/>
    <cellStyle name="Dobry" xfId="2482" builtinId="26" hidden="1"/>
    <cellStyle name="Dobry" xfId="2520" builtinId="26" hidden="1"/>
    <cellStyle name="Dobry" xfId="2560" builtinId="26" hidden="1"/>
    <cellStyle name="Dobry" xfId="2599" builtinId="26" hidden="1"/>
    <cellStyle name="Dobry" xfId="2639" builtinId="26" hidden="1"/>
    <cellStyle name="Dobry" xfId="2679" builtinId="26" hidden="1"/>
    <cellStyle name="Dobry" xfId="2719" builtinId="26" hidden="1"/>
    <cellStyle name="Dobry" xfId="2757" builtinId="26" hidden="1"/>
    <cellStyle name="Dobry" xfId="2797" builtinId="26" hidden="1"/>
    <cellStyle name="Dobry" xfId="2836" builtinId="26" hidden="1"/>
    <cellStyle name="Dobry" xfId="2876" builtinId="26" hidden="1"/>
    <cellStyle name="Dobry" xfId="2916" builtinId="26" hidden="1"/>
    <cellStyle name="Dobry" xfId="2955" builtinId="26" hidden="1"/>
    <cellStyle name="Dobry" xfId="2995" builtinId="26" hidden="1"/>
    <cellStyle name="Dobry" xfId="3034" builtinId="26" hidden="1"/>
    <cellStyle name="Dobry" xfId="3074" builtinId="26" hidden="1"/>
    <cellStyle name="Dobry" xfId="3113" builtinId="26" hidden="1"/>
    <cellStyle name="Dobry" xfId="3152" builtinId="26" hidden="1"/>
    <cellStyle name="Dobry" xfId="3345" builtinId="26" hidden="1"/>
    <cellStyle name="Dobry" xfId="3389" builtinId="26" hidden="1"/>
    <cellStyle name="Dobry" xfId="3429" builtinId="26" hidden="1"/>
    <cellStyle name="Dobry" xfId="3467" builtinId="26" hidden="1"/>
    <cellStyle name="Dobry" xfId="3507" builtinId="26" hidden="1"/>
    <cellStyle name="Dobry" xfId="3546" builtinId="26" hidden="1"/>
    <cellStyle name="Dobry" xfId="3586" builtinId="26" hidden="1"/>
    <cellStyle name="Dobry" xfId="3626" builtinId="26" hidden="1"/>
    <cellStyle name="Dobry" xfId="3666" builtinId="26" hidden="1"/>
    <cellStyle name="Dobry" xfId="3704" builtinId="26" hidden="1"/>
    <cellStyle name="Dobry" xfId="3744" builtinId="26" hidden="1"/>
    <cellStyle name="Dobry" xfId="3787" builtinId="26" hidden="1"/>
    <cellStyle name="Dobry" xfId="3827" builtinId="26" hidden="1"/>
    <cellStyle name="Dobry" xfId="3867" builtinId="26" hidden="1"/>
    <cellStyle name="Dobry" xfId="3906" builtinId="26" hidden="1"/>
    <cellStyle name="Dobry" xfId="3947" builtinId="26" hidden="1"/>
    <cellStyle name="Dobry" xfId="3986" builtinId="26" hidden="1"/>
    <cellStyle name="Dobry" xfId="4026" builtinId="26" hidden="1"/>
    <cellStyle name="Dobry" xfId="4065" builtinId="26" hidden="1"/>
    <cellStyle name="Dobry" xfId="4122" builtinId="26" hidden="1"/>
    <cellStyle name="Dobry" xfId="4281" builtinId="26" hidden="1"/>
    <cellStyle name="Dobry" xfId="4325" builtinId="26" hidden="1"/>
    <cellStyle name="Dobry" xfId="4365" builtinId="26" hidden="1"/>
    <cellStyle name="Dobry" xfId="4403" builtinId="26" hidden="1"/>
    <cellStyle name="Dobry" xfId="4443" builtinId="26" hidden="1"/>
    <cellStyle name="Dobry" xfId="4482" builtinId="26" hidden="1"/>
    <cellStyle name="Dobry" xfId="4522" builtinId="26" hidden="1"/>
    <cellStyle name="Dobry" xfId="4562" builtinId="26" hidden="1"/>
    <cellStyle name="Dobry" xfId="4602" builtinId="26" hidden="1"/>
    <cellStyle name="Dobry" xfId="4640" builtinId="26" hidden="1"/>
    <cellStyle name="Dobry" xfId="4680" builtinId="26" hidden="1"/>
    <cellStyle name="Dobry" xfId="4723" builtinId="26" hidden="1"/>
    <cellStyle name="Dobry" xfId="4763" builtinId="26" hidden="1"/>
    <cellStyle name="Dobry" xfId="4803" builtinId="26" hidden="1"/>
    <cellStyle name="Dobry" xfId="4842" builtinId="26" hidden="1"/>
    <cellStyle name="Dobry" xfId="4883" builtinId="26" hidden="1"/>
    <cellStyle name="Dobry" xfId="4922" builtinId="26" hidden="1"/>
    <cellStyle name="Dobry" xfId="4962" builtinId="26" hidden="1"/>
    <cellStyle name="Dobry" xfId="5001" builtinId="26" hidden="1"/>
    <cellStyle name="Dobry" xfId="4270" builtinId="26" hidden="1"/>
    <cellStyle name="Dobry" xfId="4166" builtinId="26" hidden="1"/>
    <cellStyle name="Dobry" xfId="5074" builtinId="26" hidden="1"/>
    <cellStyle name="Dobry" xfId="5114" builtinId="26" hidden="1"/>
    <cellStyle name="Dobry" xfId="5152" builtinId="26" hidden="1"/>
    <cellStyle name="Dobry" xfId="5192" builtinId="26" hidden="1"/>
    <cellStyle name="Dobry" xfId="5231" builtinId="26" hidden="1"/>
    <cellStyle name="Dobry" xfId="5271" builtinId="26" hidden="1"/>
    <cellStyle name="Dobry" xfId="5311" builtinId="26" hidden="1"/>
    <cellStyle name="Dobry" xfId="5351" builtinId="26" hidden="1"/>
    <cellStyle name="Dobry" xfId="5389" builtinId="26" hidden="1"/>
    <cellStyle name="Dobry" xfId="5429" builtinId="26" hidden="1"/>
    <cellStyle name="Dobry" xfId="5468" builtinId="26" hidden="1"/>
    <cellStyle name="Dobry" xfId="5508" builtinId="26" hidden="1"/>
    <cellStyle name="Dobry" xfId="5548" builtinId="26" hidden="1"/>
    <cellStyle name="Dobry" xfId="5587" builtinId="26" hidden="1"/>
    <cellStyle name="Dobry" xfId="5627" builtinId="26" hidden="1"/>
    <cellStyle name="Dobry" xfId="5666" builtinId="26" hidden="1"/>
    <cellStyle name="Dobry" xfId="5706" builtinId="26" hidden="1"/>
    <cellStyle name="Dobry" xfId="5745" builtinId="26" hidden="1"/>
    <cellStyle name="Dobry" xfId="4177" builtinId="26" hidden="1"/>
    <cellStyle name="Dobry" xfId="4213" builtinId="26" hidden="1"/>
    <cellStyle name="Dobry" xfId="5790" builtinId="26" hidden="1"/>
    <cellStyle name="Dobry" xfId="5830" builtinId="26" hidden="1"/>
    <cellStyle name="Dobry" xfId="5868" builtinId="26" hidden="1"/>
    <cellStyle name="Dobry" xfId="5908" builtinId="26" hidden="1"/>
    <cellStyle name="Dobry" xfId="5947" builtinId="26" hidden="1"/>
    <cellStyle name="Dobry" xfId="5987" builtinId="26" hidden="1"/>
    <cellStyle name="Dobry" xfId="6027" builtinId="26" hidden="1"/>
    <cellStyle name="Dobry" xfId="6067" builtinId="26" hidden="1"/>
    <cellStyle name="Dobry" xfId="6105" builtinId="26" hidden="1"/>
    <cellStyle name="Dobry" xfId="6145" builtinId="26" hidden="1"/>
    <cellStyle name="Dobry" xfId="6184" builtinId="26" hidden="1"/>
    <cellStyle name="Dobry" xfId="6224" builtinId="26" hidden="1"/>
    <cellStyle name="Dobry" xfId="6264" builtinId="26" hidden="1"/>
    <cellStyle name="Dobry" xfId="6303" builtinId="26" hidden="1"/>
    <cellStyle name="Dobry" xfId="6343" builtinId="26" hidden="1"/>
    <cellStyle name="Dobry" xfId="6382" builtinId="26" hidden="1"/>
    <cellStyle name="Dobry" xfId="6422" builtinId="26" hidden="1"/>
    <cellStyle name="Dobry" xfId="6461" builtinId="26" hidden="1"/>
    <cellStyle name="Dobry" xfId="3334" builtinId="26" hidden="1"/>
    <cellStyle name="Dobry" xfId="3206" builtinId="26" hidden="1"/>
    <cellStyle name="Dobry" xfId="6516" builtinId="26" hidden="1"/>
    <cellStyle name="Dobry" xfId="6556" builtinId="26" hidden="1"/>
    <cellStyle name="Dobry" xfId="6594" builtinId="26" hidden="1"/>
    <cellStyle name="Dobry" xfId="6634" builtinId="26" hidden="1"/>
    <cellStyle name="Dobry" xfId="6673" builtinId="26" hidden="1"/>
    <cellStyle name="Dobry" xfId="6713" builtinId="26" hidden="1"/>
    <cellStyle name="Dobry" xfId="6753" builtinId="26" hidden="1"/>
    <cellStyle name="Dobry" xfId="6793" builtinId="26" hidden="1"/>
    <cellStyle name="Dobry" xfId="6831" builtinId="26" hidden="1"/>
    <cellStyle name="Dobry" xfId="6871" builtinId="26" hidden="1"/>
    <cellStyle name="Dobry" xfId="6912" builtinId="26" hidden="1"/>
    <cellStyle name="Dobry" xfId="6952" builtinId="26" hidden="1"/>
    <cellStyle name="Dobry" xfId="6992" builtinId="26" hidden="1"/>
    <cellStyle name="Dobry" xfId="7031" builtinId="26" hidden="1"/>
    <cellStyle name="Dobry" xfId="7072" builtinId="26" hidden="1"/>
    <cellStyle name="Dobry" xfId="7111" builtinId="26" hidden="1"/>
    <cellStyle name="Dobry" xfId="7151" builtinId="26" hidden="1"/>
    <cellStyle name="Dobry" xfId="7190" builtinId="26" hidden="1"/>
    <cellStyle name="Dobry" xfId="7240" builtinId="26" hidden="1"/>
    <cellStyle name="Dobry" xfId="7399" builtinId="26" hidden="1"/>
    <cellStyle name="Dobry" xfId="7441" builtinId="26" hidden="1"/>
    <cellStyle name="Dobry" xfId="7481" builtinId="26" hidden="1"/>
    <cellStyle name="Dobry" xfId="7519" builtinId="26" hidden="1"/>
    <cellStyle name="Dobry" xfId="7559" builtinId="26" hidden="1"/>
    <cellStyle name="Dobry" xfId="7598" builtinId="26" hidden="1"/>
    <cellStyle name="Dobry" xfId="7638" builtinId="26" hidden="1"/>
    <cellStyle name="Dobry" xfId="7678" builtinId="26" hidden="1"/>
    <cellStyle name="Dobry" xfId="7718" builtinId="26" hidden="1"/>
    <cellStyle name="Dobry" xfId="7756" builtinId="26" hidden="1"/>
    <cellStyle name="Dobry" xfId="7796" builtinId="26" hidden="1"/>
    <cellStyle name="Dobry" xfId="7837" builtinId="26" hidden="1"/>
    <cellStyle name="Dobry" xfId="7877" builtinId="26" hidden="1"/>
    <cellStyle name="Dobry" xfId="7917" builtinId="26" hidden="1"/>
    <cellStyle name="Dobry" xfId="7956" builtinId="26" hidden="1"/>
    <cellStyle name="Dobry" xfId="7997" builtinId="26" hidden="1"/>
    <cellStyle name="Dobry" xfId="8036" builtinId="26" hidden="1"/>
    <cellStyle name="Dobry" xfId="8076" builtinId="26" hidden="1"/>
    <cellStyle name="Dobry" xfId="8115" builtinId="26" hidden="1"/>
    <cellStyle name="Dobry" xfId="7388" builtinId="26" hidden="1"/>
    <cellStyle name="Dobry" xfId="7284" builtinId="26" hidden="1"/>
    <cellStyle name="Dobry" xfId="8188" builtinId="26" hidden="1"/>
    <cellStyle name="Dobry" xfId="8228" builtinId="26" hidden="1"/>
    <cellStyle name="Dobry" xfId="8266" builtinId="26" hidden="1"/>
    <cellStyle name="Dobry" xfId="8306" builtinId="26" hidden="1"/>
    <cellStyle name="Dobry" xfId="8345" builtinId="26" hidden="1"/>
    <cellStyle name="Dobry" xfId="8385" builtinId="26" hidden="1"/>
    <cellStyle name="Dobry" xfId="8425" builtinId="26" hidden="1"/>
    <cellStyle name="Dobry" xfId="8465" builtinId="26" hidden="1"/>
    <cellStyle name="Dobry" xfId="8503" builtinId="26" hidden="1"/>
    <cellStyle name="Dobry" xfId="8543" builtinId="26" hidden="1"/>
    <cellStyle name="Dobry" xfId="8582" builtinId="26" hidden="1"/>
    <cellStyle name="Dobry" xfId="8622" builtinId="26" hidden="1"/>
    <cellStyle name="Dobry" xfId="8662" builtinId="26" hidden="1"/>
    <cellStyle name="Dobry" xfId="8701" builtinId="26" hidden="1"/>
    <cellStyle name="Dobry" xfId="8741" builtinId="26" hidden="1"/>
    <cellStyle name="Dobry" xfId="8780" builtinId="26" hidden="1"/>
    <cellStyle name="Dobry" xfId="8820" builtinId="26" hidden="1"/>
    <cellStyle name="Dobry" xfId="8859" builtinId="26" hidden="1"/>
    <cellStyle name="Dobry" xfId="7295" builtinId="26" hidden="1"/>
    <cellStyle name="Dobry" xfId="7331" builtinId="26" hidden="1"/>
    <cellStyle name="Dobry" xfId="8904" builtinId="26" hidden="1"/>
    <cellStyle name="Dobry" xfId="8944" builtinId="26" hidden="1"/>
    <cellStyle name="Dobry" xfId="8982" builtinId="26" hidden="1"/>
    <cellStyle name="Dobry" xfId="9022" builtinId="26" hidden="1"/>
    <cellStyle name="Dobry" xfId="9061" builtinId="26" hidden="1"/>
    <cellStyle name="Dobry" xfId="9101" builtinId="26" hidden="1"/>
    <cellStyle name="Dobry" xfId="9141" builtinId="26" hidden="1"/>
    <cellStyle name="Dobry" xfId="9181" builtinId="26" hidden="1"/>
    <cellStyle name="Dobry" xfId="9219" builtinId="26" hidden="1"/>
    <cellStyle name="Dobry" xfId="9259" builtinId="26" hidden="1"/>
    <cellStyle name="Dobry" xfId="9298" builtinId="26" hidden="1"/>
    <cellStyle name="Dobry" xfId="9338" builtinId="26" hidden="1"/>
    <cellStyle name="Dobry" xfId="9378" builtinId="26" hidden="1"/>
    <cellStyle name="Dobry" xfId="9417" builtinId="26" hidden="1"/>
    <cellStyle name="Dobry" xfId="9457" builtinId="26" hidden="1"/>
    <cellStyle name="Dobry" xfId="9496" builtinId="26" hidden="1"/>
    <cellStyle name="Dobry" xfId="9536" builtinId="26" hidden="1"/>
    <cellStyle name="Dobry" xfId="9575" builtinId="26" hidden="1"/>
    <cellStyle name="Dobry" xfId="3301" builtinId="26" hidden="1"/>
    <cellStyle name="Dobry" xfId="9616" builtinId="26" hidden="1"/>
    <cellStyle name="Dobry" xfId="9656" builtinId="26" hidden="1"/>
    <cellStyle name="Dobry" xfId="9696" builtinId="26" hidden="1"/>
    <cellStyle name="Dobry" xfId="9734" builtinId="26" hidden="1"/>
    <cellStyle name="Dobry" xfId="9774" builtinId="26" hidden="1"/>
    <cellStyle name="Dobry" xfId="9813" builtinId="26" hidden="1"/>
    <cellStyle name="Dobry" xfId="9853" builtinId="26" hidden="1"/>
    <cellStyle name="Dobry" xfId="9893" builtinId="26" hidden="1"/>
    <cellStyle name="Dobry" xfId="9933" builtinId="26" hidden="1"/>
    <cellStyle name="Dobry" xfId="9971" builtinId="26" hidden="1"/>
    <cellStyle name="Dobry" xfId="10011" builtinId="26" hidden="1"/>
    <cellStyle name="Dobry" xfId="10050" builtinId="26" hidden="1"/>
    <cellStyle name="Dobry" xfId="10090" builtinId="26" hidden="1"/>
    <cellStyle name="Dobry" xfId="10130" builtinId="26" hidden="1"/>
    <cellStyle name="Dobry" xfId="10169" builtinId="26" hidden="1"/>
    <cellStyle name="Dobry" xfId="10209" builtinId="26" hidden="1"/>
    <cellStyle name="Dobry" xfId="10248" builtinId="26" hidden="1"/>
    <cellStyle name="Dobry" xfId="10288" builtinId="26" hidden="1"/>
    <cellStyle name="Dobry" xfId="10327" builtinId="26" hidden="1"/>
    <cellStyle name="Dobry" xfId="10366" builtinId="26" hidden="1"/>
    <cellStyle name="Dobry" xfId="10525" builtinId="26" hidden="1"/>
    <cellStyle name="Dobry" xfId="10565" builtinId="26" hidden="1"/>
    <cellStyle name="Dobry" xfId="10605" builtinId="26" hidden="1"/>
    <cellStyle name="Dobry" xfId="10643" builtinId="26" hidden="1"/>
    <cellStyle name="Dobry" xfId="10683" builtinId="26" hidden="1"/>
    <cellStyle name="Dobry" xfId="10722" builtinId="26" hidden="1"/>
    <cellStyle name="Dobry" xfId="10762" builtinId="26" hidden="1"/>
    <cellStyle name="Dobry" xfId="10802" builtinId="26" hidden="1"/>
    <cellStyle name="Dobry" xfId="10842" builtinId="26" hidden="1"/>
    <cellStyle name="Dobry" xfId="10880" builtinId="26" hidden="1"/>
    <cellStyle name="Dobry" xfId="10920" builtinId="26" hidden="1"/>
    <cellStyle name="Dobry" xfId="10959" builtinId="26" hidden="1"/>
    <cellStyle name="Dobry" xfId="10999" builtinId="26" hidden="1"/>
    <cellStyle name="Dobry" xfId="11039" builtinId="26" hidden="1"/>
    <cellStyle name="Dobry" xfId="11078" builtinId="26" hidden="1"/>
    <cellStyle name="Dobry" xfId="11119" builtinId="26" hidden="1"/>
    <cellStyle name="Dobry" xfId="11158" builtinId="26" hidden="1"/>
    <cellStyle name="Dobry" xfId="11198" builtinId="26" hidden="1"/>
    <cellStyle name="Dobry" xfId="11237" builtinId="26" hidden="1"/>
    <cellStyle name="Dobry" xfId="10514" builtinId="26" hidden="1"/>
    <cellStyle name="Dobry" xfId="10410" builtinId="26" hidden="1"/>
    <cellStyle name="Dobry" xfId="11310" builtinId="26" hidden="1"/>
    <cellStyle name="Dobry" xfId="11350" builtinId="26" hidden="1"/>
    <cellStyle name="Dobry" xfId="11388" builtinId="26" hidden="1"/>
    <cellStyle name="Dobry" xfId="11428" builtinId="26" hidden="1"/>
    <cellStyle name="Dobry" xfId="11467" builtinId="26" hidden="1"/>
    <cellStyle name="Dobry" xfId="11507" builtinId="26" hidden="1"/>
    <cellStyle name="Dobry" xfId="11547" builtinId="26" hidden="1"/>
    <cellStyle name="Dobry" xfId="11587" builtinId="26" hidden="1"/>
    <cellStyle name="Dobry" xfId="11625" builtinId="26" hidden="1"/>
    <cellStyle name="Dobry" xfId="11665" builtinId="26" hidden="1"/>
    <cellStyle name="Dobry" xfId="11704" builtinId="26" hidden="1"/>
    <cellStyle name="Dobry" xfId="11744" builtinId="26" hidden="1"/>
    <cellStyle name="Dobry" xfId="11784" builtinId="26" hidden="1"/>
    <cellStyle name="Dobry" xfId="11823" builtinId="26" hidden="1"/>
    <cellStyle name="Dobry" xfId="11863" builtinId="26" hidden="1"/>
    <cellStyle name="Dobry" xfId="11902" builtinId="26" hidden="1"/>
    <cellStyle name="Dobry" xfId="11942" builtinId="26" hidden="1"/>
    <cellStyle name="Dobry" xfId="11981" builtinId="26" hidden="1"/>
    <cellStyle name="Dobry" xfId="10421" builtinId="26" hidden="1"/>
    <cellStyle name="Dobry" xfId="10457" builtinId="26" hidden="1"/>
    <cellStyle name="Dobry" xfId="12026" builtinId="26" hidden="1"/>
    <cellStyle name="Dobry" xfId="12066" builtinId="26" hidden="1"/>
    <cellStyle name="Dobry" xfId="12104" builtinId="26" hidden="1"/>
    <cellStyle name="Dobry" xfId="12144" builtinId="26" hidden="1"/>
    <cellStyle name="Dobry" xfId="12183" builtinId="26" hidden="1"/>
    <cellStyle name="Dobry" xfId="12223" builtinId="26" hidden="1"/>
    <cellStyle name="Dobry" xfId="12263" builtinId="26" hidden="1"/>
    <cellStyle name="Dobry" xfId="12303" builtinId="26" hidden="1"/>
    <cellStyle name="Dobry" xfId="12341" builtinId="26" hidden="1"/>
    <cellStyle name="Dobry" xfId="12381" builtinId="26" hidden="1"/>
    <cellStyle name="Dobry" xfId="12420" builtinId="26" hidden="1"/>
    <cellStyle name="Dobry" xfId="12460" builtinId="26" hidden="1"/>
    <cellStyle name="Dobry" xfId="12500" builtinId="26" hidden="1"/>
    <cellStyle name="Dobry" xfId="12539" builtinId="26" hidden="1"/>
    <cellStyle name="Dobry" xfId="12579" builtinId="26" hidden="1"/>
    <cellStyle name="Dobry" xfId="12618" builtinId="26" hidden="1"/>
    <cellStyle name="Dobry" xfId="12658" builtinId="26" hidden="1"/>
    <cellStyle name="Dobry" xfId="12697" builtinId="26" hidden="1"/>
    <cellStyle name="Dobry" xfId="12736" builtinId="26" hidden="1"/>
    <cellStyle name="Dobry" xfId="12776" builtinId="26" hidden="1"/>
    <cellStyle name="Dobry" xfId="12816" builtinId="26" hidden="1"/>
    <cellStyle name="Dobry" xfId="12856" builtinId="26" hidden="1"/>
    <cellStyle name="Dobry" xfId="12894" builtinId="26" hidden="1"/>
    <cellStyle name="Dobry" xfId="12934" builtinId="26" hidden="1"/>
    <cellStyle name="Dobry" xfId="12973" builtinId="26" hidden="1"/>
    <cellStyle name="Dobry" xfId="13013" builtinId="26" hidden="1"/>
    <cellStyle name="Dobry" xfId="13053" builtinId="26" hidden="1"/>
    <cellStyle name="Dobry" xfId="13093" builtinId="26" hidden="1"/>
    <cellStyle name="Dobry" xfId="13131" builtinId="26" hidden="1"/>
    <cellStyle name="Dobry" xfId="13171" builtinId="26" hidden="1"/>
    <cellStyle name="Dobry" xfId="13210" builtinId="26" hidden="1"/>
    <cellStyle name="Dobry" xfId="13250" builtinId="26" hidden="1"/>
    <cellStyle name="Dobry" xfId="13290" builtinId="26" hidden="1"/>
    <cellStyle name="Dobry" xfId="13329" builtinId="26" hidden="1"/>
    <cellStyle name="Dobry" xfId="13369" builtinId="26" hidden="1"/>
    <cellStyle name="Dobry" xfId="13408" builtinId="26" hidden="1"/>
    <cellStyle name="Dobry" xfId="13448" builtinId="26" hidden="1"/>
    <cellStyle name="Dobry" xfId="13487" builtinId="26" hidden="1"/>
    <cellStyle name="Dobry" xfId="13526" builtinId="26" hidden="1"/>
    <cellStyle name="Dobry" xfId="13685" builtinId="26" hidden="1"/>
    <cellStyle name="Dobry" xfId="13725" builtinId="26" hidden="1"/>
    <cellStyle name="Dobry" xfId="13765" builtinId="26" hidden="1"/>
    <cellStyle name="Dobry" xfId="13803" builtinId="26" hidden="1"/>
    <cellStyle name="Dobry" xfId="13843" builtinId="26" hidden="1"/>
    <cellStyle name="Dobry" xfId="13882" builtinId="26" hidden="1"/>
    <cellStyle name="Dobry" xfId="13922" builtinId="26" hidden="1"/>
    <cellStyle name="Dobry" xfId="13962" builtinId="26" hidden="1"/>
    <cellStyle name="Dobry" xfId="14002" builtinId="26" hidden="1"/>
    <cellStyle name="Dobry" xfId="14040" builtinId="26" hidden="1"/>
    <cellStyle name="Dobry" xfId="14080" builtinId="26" hidden="1"/>
    <cellStyle name="Dobry" xfId="14119" builtinId="26" hidden="1"/>
    <cellStyle name="Dobry" xfId="14159" builtinId="26" hidden="1"/>
    <cellStyle name="Dobry" xfId="14199" builtinId="26" hidden="1"/>
    <cellStyle name="Dobry" xfId="14238" builtinId="26" hidden="1"/>
    <cellStyle name="Dobry" xfId="14279" builtinId="26" hidden="1"/>
    <cellStyle name="Dobry" xfId="14318" builtinId="26" hidden="1"/>
    <cellStyle name="Dobry" xfId="14358" builtinId="26" hidden="1"/>
    <cellStyle name="Dobry" xfId="14397" builtinId="26" hidden="1"/>
    <cellStyle name="Dobry" xfId="13674" builtinId="26" hidden="1"/>
    <cellStyle name="Dobry" xfId="13570" builtinId="26" hidden="1"/>
    <cellStyle name="Dobry" xfId="14470" builtinId="26" hidden="1"/>
    <cellStyle name="Dobry" xfId="14510" builtinId="26" hidden="1"/>
    <cellStyle name="Dobry" xfId="14548" builtinId="26" hidden="1"/>
    <cellStyle name="Dobry" xfId="14588" builtinId="26" hidden="1"/>
    <cellStyle name="Dobry" xfId="14627" builtinId="26" hidden="1"/>
    <cellStyle name="Dobry" xfId="14667" builtinId="26" hidden="1"/>
    <cellStyle name="Dobry" xfId="14707" builtinId="26" hidden="1"/>
    <cellStyle name="Dobry" xfId="14747" builtinId="26" hidden="1"/>
    <cellStyle name="Dobry" xfId="14785" builtinId="26" hidden="1"/>
    <cellStyle name="Dobry" xfId="14825" builtinId="26" hidden="1"/>
    <cellStyle name="Dobry" xfId="14864" builtinId="26" hidden="1"/>
    <cellStyle name="Dobry" xfId="14904" builtinId="26" hidden="1"/>
    <cellStyle name="Dobry" xfId="14944" builtinId="26" hidden="1"/>
    <cellStyle name="Dobry" xfId="14983" builtinId="26" hidden="1"/>
    <cellStyle name="Dobry" xfId="15023" builtinId="26" hidden="1"/>
    <cellStyle name="Dobry" xfId="15062" builtinId="26" hidden="1"/>
    <cellStyle name="Dobry" xfId="15102" builtinId="26" hidden="1"/>
    <cellStyle name="Dobry" xfId="15141" builtinId="26" hidden="1"/>
    <cellStyle name="Dobry" xfId="13581" builtinId="26" hidden="1"/>
    <cellStyle name="Dobry" xfId="13617" builtinId="26" hidden="1"/>
    <cellStyle name="Dobry" xfId="15186" builtinId="26" hidden="1"/>
    <cellStyle name="Dobry" xfId="15226" builtinId="26" hidden="1"/>
    <cellStyle name="Dobry" xfId="15264" builtinId="26" hidden="1"/>
    <cellStyle name="Dobry" xfId="15304" builtinId="26" hidden="1"/>
    <cellStyle name="Dobry" xfId="15343" builtinId="26" hidden="1"/>
    <cellStyle name="Dobry" xfId="15383" builtinId="26" hidden="1"/>
    <cellStyle name="Dobry" xfId="15423" builtinId="26" hidden="1"/>
    <cellStyle name="Dobry" xfId="15463" builtinId="26" hidden="1"/>
    <cellStyle name="Dobry" xfId="15501" builtinId="26" hidden="1"/>
    <cellStyle name="Dobry" xfId="15541" builtinId="26" hidden="1"/>
    <cellStyle name="Dobry" xfId="15580" builtinId="26" hidden="1"/>
    <cellStyle name="Dobry" xfId="15620" builtinId="26" hidden="1"/>
    <cellStyle name="Dobry" xfId="15660" builtinId="26" hidden="1"/>
    <cellStyle name="Dobry" xfId="15699" builtinId="26" hidden="1"/>
    <cellStyle name="Dobry" xfId="15739" builtinId="26" hidden="1"/>
    <cellStyle name="Dobry" xfId="15778" builtinId="26" hidden="1"/>
    <cellStyle name="Dobry" xfId="15818" builtinId="26" hidden="1"/>
    <cellStyle name="Dobry" xfId="15857" builtinId="26" hidden="1"/>
    <cellStyle name="Dobry" xfId="3217" builtinId="26" hidden="1"/>
    <cellStyle name="Dobry" xfId="3269" builtinId="26" hidden="1"/>
    <cellStyle name="Dobry" xfId="15910" builtinId="26" hidden="1"/>
    <cellStyle name="Dobry" xfId="15950" builtinId="26" hidden="1"/>
    <cellStyle name="Dobry" xfId="15988" builtinId="26" hidden="1"/>
    <cellStyle name="Dobry" xfId="16028" builtinId="26" hidden="1"/>
    <cellStyle name="Dobry" xfId="16067" builtinId="26" hidden="1"/>
    <cellStyle name="Dobry" xfId="16107" builtinId="26" hidden="1"/>
    <cellStyle name="Dobry" xfId="16147" builtinId="26" hidden="1"/>
    <cellStyle name="Dobry" xfId="16187" builtinId="26" hidden="1"/>
    <cellStyle name="Dobry" xfId="16225" builtinId="26" hidden="1"/>
    <cellStyle name="Dobry" xfId="16265" builtinId="26" hidden="1"/>
    <cellStyle name="Dobry" xfId="16304" builtinId="26" hidden="1"/>
    <cellStyle name="Dobry" xfId="16344" builtinId="26" hidden="1"/>
    <cellStyle name="Dobry" xfId="16384" builtinId="26" hidden="1"/>
    <cellStyle name="Dobry" xfId="16423" builtinId="26" hidden="1"/>
    <cellStyle name="Dobry" xfId="16463" builtinId="26" hidden="1"/>
    <cellStyle name="Dobry" xfId="16502" builtinId="26" hidden="1"/>
    <cellStyle name="Dobry" xfId="16542" builtinId="26" hidden="1"/>
    <cellStyle name="Dobry" xfId="16581" builtinId="26" hidden="1"/>
    <cellStyle name="Dobry" xfId="16620" builtinId="26" hidden="1"/>
    <cellStyle name="Dobry" xfId="16779" builtinId="26" hidden="1"/>
    <cellStyle name="Dobry" xfId="16819" builtinId="26" hidden="1"/>
    <cellStyle name="Dobry" xfId="16859" builtinId="26" hidden="1"/>
    <cellStyle name="Dobry" xfId="16897" builtinId="26" hidden="1"/>
    <cellStyle name="Dobry" xfId="16937" builtinId="26" hidden="1"/>
    <cellStyle name="Dobry" xfId="16976" builtinId="26" hidden="1"/>
    <cellStyle name="Dobry" xfId="17016" builtinId="26" hidden="1"/>
    <cellStyle name="Dobry" xfId="17056" builtinId="26" hidden="1"/>
    <cellStyle name="Dobry" xfId="17096" builtinId="26" hidden="1"/>
    <cellStyle name="Dobry" xfId="17134" builtinId="26" hidden="1"/>
    <cellStyle name="Dobry" xfId="17174" builtinId="26" hidden="1"/>
    <cellStyle name="Dobry" xfId="17213" builtinId="26" hidden="1"/>
    <cellStyle name="Dobry" xfId="17253" builtinId="26" hidden="1"/>
    <cellStyle name="Dobry" xfId="17293" builtinId="26" hidden="1"/>
    <cellStyle name="Dobry" xfId="17332" builtinId="26" hidden="1"/>
    <cellStyle name="Dobry" xfId="17373" builtinId="26" hidden="1"/>
    <cellStyle name="Dobry" xfId="17412" builtinId="26" hidden="1"/>
    <cellStyle name="Dobry" xfId="17452" builtinId="26" hidden="1"/>
    <cellStyle name="Dobry" xfId="17491" builtinId="26" hidden="1"/>
    <cellStyle name="Dobry" xfId="16768" builtinId="26" hidden="1"/>
    <cellStyle name="Dobry" xfId="16664" builtinId="26" hidden="1"/>
    <cellStyle name="Dobry" xfId="17564" builtinId="26" hidden="1"/>
    <cellStyle name="Dobry" xfId="17604" builtinId="26" hidden="1"/>
    <cellStyle name="Dobry" xfId="17642" builtinId="26" hidden="1"/>
    <cellStyle name="Dobry" xfId="17682" builtinId="26" hidden="1"/>
    <cellStyle name="Dobry" xfId="17721" builtinId="26" hidden="1"/>
    <cellStyle name="Dobry" xfId="17761" builtinId="26" hidden="1"/>
    <cellStyle name="Dobry" xfId="17801" builtinId="26" hidden="1"/>
    <cellStyle name="Dobry" xfId="17841" builtinId="26" hidden="1"/>
    <cellStyle name="Dobry" xfId="17879" builtinId="26" hidden="1"/>
    <cellStyle name="Dobry" xfId="17919" builtinId="26" hidden="1"/>
    <cellStyle name="Dobry" xfId="17958" builtinId="26" hidden="1"/>
    <cellStyle name="Dobry" xfId="17998" builtinId="26" hidden="1"/>
    <cellStyle name="Dobry" xfId="18038" builtinId="26" hidden="1"/>
    <cellStyle name="Dobry" xfId="18077" builtinId="26" hidden="1"/>
    <cellStyle name="Dobry" xfId="18117" builtinId="26" hidden="1"/>
    <cellStyle name="Dobry" xfId="18156" builtinId="26" hidden="1"/>
    <cellStyle name="Dobry" xfId="18196" builtinId="26" hidden="1"/>
    <cellStyle name="Dobry" xfId="18235" builtinId="26" hidden="1"/>
    <cellStyle name="Dobry" xfId="16675" builtinId="26" hidden="1"/>
    <cellStyle name="Dobry" xfId="16711" builtinId="26" hidden="1"/>
    <cellStyle name="Dobry" xfId="18280" builtinId="26" hidden="1"/>
    <cellStyle name="Dobry" xfId="18320" builtinId="26" hidden="1"/>
    <cellStyle name="Dobry" xfId="18358" builtinId="26" hidden="1"/>
    <cellStyle name="Dobry" xfId="18398" builtinId="26" hidden="1"/>
    <cellStyle name="Dobry" xfId="18437" builtinId="26" hidden="1"/>
    <cellStyle name="Dobry" xfId="18477" builtinId="26" hidden="1"/>
    <cellStyle name="Dobry" xfId="18517" builtinId="26" hidden="1"/>
    <cellStyle name="Dobry" xfId="18557" builtinId="26" hidden="1"/>
    <cellStyle name="Dobry" xfId="18595" builtinId="26" hidden="1"/>
    <cellStyle name="Dobry" xfId="18635" builtinId="26" hidden="1"/>
    <cellStyle name="Dobry" xfId="18674" builtinId="26" hidden="1"/>
    <cellStyle name="Dobry" xfId="18714" builtinId="26" hidden="1"/>
    <cellStyle name="Dobry" xfId="18754" builtinId="26" hidden="1"/>
    <cellStyle name="Dobry" xfId="18793" builtinId="26" hidden="1"/>
    <cellStyle name="Dobry" xfId="18833" builtinId="26" hidden="1"/>
    <cellStyle name="Dobry" xfId="18872" builtinId="26" hidden="1"/>
    <cellStyle name="Dobry" xfId="18912" builtinId="26" hidden="1"/>
    <cellStyle name="Dobry" xfId="18951" builtinId="26" hidden="1"/>
    <cellStyle name="Dobry" xfId="3244" builtinId="26" hidden="1"/>
    <cellStyle name="Dobry" xfId="19073" builtinId="26" hidden="1"/>
    <cellStyle name="Dobry" xfId="19113" builtinId="26" hidden="1"/>
    <cellStyle name="Dobry" xfId="19153" builtinId="26" hidden="1"/>
    <cellStyle name="Dobry" xfId="19191" builtinId="26" hidden="1"/>
    <cellStyle name="Dobry" xfId="19231" builtinId="26" hidden="1"/>
    <cellStyle name="Dobry" xfId="19270" builtinId="26" hidden="1"/>
    <cellStyle name="Dobry" xfId="19310" builtinId="26" hidden="1"/>
    <cellStyle name="Dobry" xfId="19350" builtinId="26" hidden="1"/>
    <cellStyle name="Dobry" xfId="19390" builtinId="26" hidden="1"/>
    <cellStyle name="Dobry" xfId="19428" builtinId="26" hidden="1"/>
    <cellStyle name="Dobry" xfId="19468" builtinId="26" hidden="1"/>
    <cellStyle name="Dobry" xfId="19507" builtinId="26" hidden="1"/>
    <cellStyle name="Dobry" xfId="19547" builtinId="26" hidden="1"/>
    <cellStyle name="Dobry" xfId="19587" builtinId="26" hidden="1"/>
    <cellStyle name="Dobry" xfId="19626" builtinId="26" hidden="1"/>
    <cellStyle name="Dobry" xfId="19666" builtinId="26" hidden="1"/>
    <cellStyle name="Dobry" xfId="19705" builtinId="26" hidden="1"/>
    <cellStyle name="Dobry" xfId="19745" builtinId="26" hidden="1"/>
    <cellStyle name="Dobry" xfId="19784" builtinId="26" hidden="1"/>
    <cellStyle name="Dobry" xfId="19835" builtinId="26" hidden="1"/>
    <cellStyle name="Dobry" xfId="19994" builtinId="26" hidden="1"/>
    <cellStyle name="Dobry" xfId="20034" builtinId="26" hidden="1"/>
    <cellStyle name="Dobry" xfId="20074" builtinId="26" hidden="1"/>
    <cellStyle name="Dobry" xfId="20112" builtinId="26" hidden="1"/>
    <cellStyle name="Dobry" xfId="20152" builtinId="26" hidden="1"/>
    <cellStyle name="Dobry" xfId="20191" builtinId="26" hidden="1"/>
    <cellStyle name="Dobry" xfId="20231" builtinId="26" hidden="1"/>
    <cellStyle name="Dobry" xfId="20271" builtinId="26" hidden="1"/>
    <cellStyle name="Dobry" xfId="20311" builtinId="26" hidden="1"/>
    <cellStyle name="Dobry" xfId="20349" builtinId="26" hidden="1"/>
    <cellStyle name="Dobry" xfId="20389" builtinId="26" hidden="1"/>
    <cellStyle name="Dobry" xfId="20428" builtinId="26" hidden="1"/>
    <cellStyle name="Dobry" xfId="20468" builtinId="26" hidden="1"/>
    <cellStyle name="Dobry" xfId="20508" builtinId="26" hidden="1"/>
    <cellStyle name="Dobry" xfId="20547" builtinId="26" hidden="1"/>
    <cellStyle name="Dobry" xfId="20588" builtinId="26" hidden="1"/>
    <cellStyle name="Dobry" xfId="20627" builtinId="26" hidden="1"/>
    <cellStyle name="Dobry" xfId="20667" builtinId="26" hidden="1"/>
    <cellStyle name="Dobry" xfId="20706" builtinId="26" hidden="1"/>
    <cellStyle name="Dobry" xfId="19983" builtinId="26" hidden="1"/>
    <cellStyle name="Dobry" xfId="19879" builtinId="26" hidden="1"/>
    <cellStyle name="Dobry" xfId="20779" builtinId="26" hidden="1"/>
    <cellStyle name="Dobry" xfId="20819" builtinId="26" hidden="1"/>
    <cellStyle name="Dobry" xfId="20857" builtinId="26" hidden="1"/>
    <cellStyle name="Dobry" xfId="20897" builtinId="26" hidden="1"/>
    <cellStyle name="Dobry" xfId="20936" builtinId="26" hidden="1"/>
    <cellStyle name="Dobry" xfId="20976" builtinId="26" hidden="1"/>
    <cellStyle name="Dobry" xfId="21016" builtinId="26" hidden="1"/>
    <cellStyle name="Dobry" xfId="21056" builtinId="26" hidden="1"/>
    <cellStyle name="Dobry" xfId="21094" builtinId="26" hidden="1"/>
    <cellStyle name="Dobry" xfId="21134" builtinId="26" hidden="1"/>
    <cellStyle name="Dobry" xfId="21173" builtinId="26" hidden="1"/>
    <cellStyle name="Dobry" xfId="21213" builtinId="26" hidden="1"/>
    <cellStyle name="Dobry" xfId="21253" builtinId="26" hidden="1"/>
    <cellStyle name="Dobry" xfId="21292" builtinId="26" hidden="1"/>
    <cellStyle name="Dobry" xfId="21332" builtinId="26" hidden="1"/>
    <cellStyle name="Dobry" xfId="21371" builtinId="26" hidden="1"/>
    <cellStyle name="Dobry" xfId="21411" builtinId="26" hidden="1"/>
    <cellStyle name="Dobry" xfId="21450" builtinId="26" hidden="1"/>
    <cellStyle name="Dobry" xfId="19890" builtinId="26" hidden="1"/>
    <cellStyle name="Dobry" xfId="19926" builtinId="26" hidden="1"/>
    <cellStyle name="Dobry" xfId="21495" builtinId="26" hidden="1"/>
    <cellStyle name="Dobry" xfId="21535" builtinId="26" hidden="1"/>
    <cellStyle name="Dobry" xfId="21573" builtinId="26" hidden="1"/>
    <cellStyle name="Dobry" xfId="21613" builtinId="26" hidden="1"/>
    <cellStyle name="Dobry" xfId="21652" builtinId="26" hidden="1"/>
    <cellStyle name="Dobry" xfId="21692" builtinId="26" hidden="1"/>
    <cellStyle name="Dobry" xfId="21732" builtinId="26" hidden="1"/>
    <cellStyle name="Dobry" xfId="21772" builtinId="26" hidden="1"/>
    <cellStyle name="Dobry" xfId="21810" builtinId="26" hidden="1"/>
    <cellStyle name="Dobry" xfId="21850" builtinId="26" hidden="1"/>
    <cellStyle name="Dobry" xfId="21889" builtinId="26" hidden="1"/>
    <cellStyle name="Dobry" xfId="21929" builtinId="26" hidden="1"/>
    <cellStyle name="Dobry" xfId="21969" builtinId="26" hidden="1"/>
    <cellStyle name="Dobry" xfId="22008" builtinId="26" hidden="1"/>
    <cellStyle name="Dobry" xfId="22048" builtinId="26" hidden="1"/>
    <cellStyle name="Dobry" xfId="22087" builtinId="26" hidden="1"/>
    <cellStyle name="Dobry" xfId="22127" builtinId="26" hidden="1"/>
    <cellStyle name="Dobry" xfId="22166" builtinId="26" hidden="1"/>
    <cellStyle name="Dobry" xfId="22205" builtinId="26" hidden="1"/>
    <cellStyle name="Dobry" xfId="22245" builtinId="26" hidden="1"/>
    <cellStyle name="Dobry" xfId="22285" builtinId="26" hidden="1"/>
    <cellStyle name="Dobry" xfId="22325" builtinId="26" hidden="1"/>
    <cellStyle name="Dobry" xfId="22363" builtinId="26" hidden="1"/>
    <cellStyle name="Dobry" xfId="22403" builtinId="26" hidden="1"/>
    <cellStyle name="Dobry" xfId="22442" builtinId="26" hidden="1"/>
    <cellStyle name="Dobry" xfId="22482" builtinId="26" hidden="1"/>
    <cellStyle name="Dobry" xfId="22522" builtinId="26" hidden="1"/>
    <cellStyle name="Dobry" xfId="22562" builtinId="26" hidden="1"/>
    <cellStyle name="Dobry" xfId="22600" builtinId="26" hidden="1"/>
    <cellStyle name="Dobry" xfId="22640" builtinId="26" hidden="1"/>
    <cellStyle name="Dobry" xfId="22679" builtinId="26" hidden="1"/>
    <cellStyle name="Dobry" xfId="22719" builtinId="26" hidden="1"/>
    <cellStyle name="Dobry" xfId="22759" builtinId="26" hidden="1"/>
    <cellStyle name="Dobry" xfId="22798" builtinId="26" hidden="1"/>
    <cellStyle name="Dobry" xfId="22838" builtinId="26" hidden="1"/>
    <cellStyle name="Dobry" xfId="22877" builtinId="26" hidden="1"/>
    <cellStyle name="Dobry" xfId="22917" builtinId="26" hidden="1"/>
    <cellStyle name="Dobry" xfId="22956" builtinId="26" hidden="1"/>
    <cellStyle name="Dobry" xfId="22995" builtinId="26" hidden="1"/>
    <cellStyle name="Dobry" xfId="23154" builtinId="26" hidden="1"/>
    <cellStyle name="Dobry" xfId="23194" builtinId="26" hidden="1"/>
    <cellStyle name="Dobry" xfId="23234" builtinId="26" hidden="1"/>
    <cellStyle name="Dobry" xfId="23272" builtinId="26" hidden="1"/>
    <cellStyle name="Dobry" xfId="23312" builtinId="26" hidden="1"/>
    <cellStyle name="Dobry" xfId="23351" builtinId="26" hidden="1"/>
    <cellStyle name="Dobry" xfId="23391" builtinId="26" hidden="1"/>
    <cellStyle name="Dobry" xfId="23431" builtinId="26" hidden="1"/>
    <cellStyle name="Dobry" xfId="23471" builtinId="26" hidden="1"/>
    <cellStyle name="Dobry" xfId="23509" builtinId="26" hidden="1"/>
    <cellStyle name="Dobry" xfId="23549" builtinId="26" hidden="1"/>
    <cellStyle name="Dobry" xfId="23588" builtinId="26" hidden="1"/>
    <cellStyle name="Dobry" xfId="23628" builtinId="26" hidden="1"/>
    <cellStyle name="Dobry" xfId="23668" builtinId="26" hidden="1"/>
    <cellStyle name="Dobry" xfId="23707" builtinId="26" hidden="1"/>
    <cellStyle name="Dobry" xfId="23748" builtinId="26" hidden="1"/>
    <cellStyle name="Dobry" xfId="23787" builtinId="26" hidden="1"/>
    <cellStyle name="Dobry" xfId="23827" builtinId="26" hidden="1"/>
    <cellStyle name="Dobry" xfId="23866" builtinId="26" hidden="1"/>
    <cellStyle name="Dobry" xfId="23143" builtinId="26" hidden="1"/>
    <cellStyle name="Dobry" xfId="23039" builtinId="26" hidden="1"/>
    <cellStyle name="Dobry" xfId="23939" builtinId="26" hidden="1"/>
    <cellStyle name="Dobry" xfId="23979" builtinId="26" hidden="1"/>
    <cellStyle name="Dobry" xfId="24017" builtinId="26" hidden="1"/>
    <cellStyle name="Dobry" xfId="24057" builtinId="26" hidden="1"/>
    <cellStyle name="Dobry" xfId="24096" builtinId="26" hidden="1"/>
    <cellStyle name="Dobry" xfId="24136" builtinId="26" hidden="1"/>
    <cellStyle name="Dobry" xfId="24176" builtinId="26" hidden="1"/>
    <cellStyle name="Dobry" xfId="24216" builtinId="26" hidden="1"/>
    <cellStyle name="Dobry" xfId="24254" builtinId="26" hidden="1"/>
    <cellStyle name="Dobry" xfId="24294" builtinId="26" hidden="1"/>
    <cellStyle name="Dobry" xfId="24333" builtinId="26" hidden="1"/>
    <cellStyle name="Dobry" xfId="24373" builtinId="26" hidden="1"/>
    <cellStyle name="Dobry" xfId="24413" builtinId="26" hidden="1"/>
    <cellStyle name="Dobry" xfId="24452" builtinId="26" hidden="1"/>
    <cellStyle name="Dobry" xfId="24492" builtinId="26" hidden="1"/>
    <cellStyle name="Dobry" xfId="24531" builtinId="26" hidden="1"/>
    <cellStyle name="Dobry" xfId="24571" builtinId="26" hidden="1"/>
    <cellStyle name="Dobry" xfId="24610" builtinId="26" hidden="1"/>
    <cellStyle name="Dobry" xfId="23050" builtinId="26" hidden="1"/>
    <cellStyle name="Dobry" xfId="23086" builtinId="26" hidden="1"/>
    <cellStyle name="Dobry" xfId="24655" builtinId="26" hidden="1"/>
    <cellStyle name="Dobry" xfId="24695" builtinId="26" hidden="1"/>
    <cellStyle name="Dobry" xfId="24733" builtinId="26" hidden="1"/>
    <cellStyle name="Dobry" xfId="24773" builtinId="26" hidden="1"/>
    <cellStyle name="Dobry" xfId="24812" builtinId="26" hidden="1"/>
    <cellStyle name="Dobry" xfId="24852" builtinId="26" hidden="1"/>
    <cellStyle name="Dobry" xfId="24892" builtinId="26" hidden="1"/>
    <cellStyle name="Dobry" xfId="24932" builtinId="26" hidden="1"/>
    <cellStyle name="Dobry" xfId="24970" builtinId="26" hidden="1"/>
    <cellStyle name="Dobry" xfId="25010" builtinId="26" hidden="1"/>
    <cellStyle name="Dobry" xfId="25049" builtinId="26" hidden="1"/>
    <cellStyle name="Dobry" xfId="25089" builtinId="26" hidden="1"/>
    <cellStyle name="Dobry" xfId="25129" builtinId="26" hidden="1"/>
    <cellStyle name="Dobry" xfId="25168" builtinId="26" hidden="1"/>
    <cellStyle name="Dobry" xfId="25208" builtinId="26" hidden="1"/>
    <cellStyle name="Dobry" xfId="25247" builtinId="26" hidden="1"/>
    <cellStyle name="Dobry" xfId="25287" builtinId="26" hidden="1"/>
    <cellStyle name="Dobry" xfId="25326" builtinId="26" hidden="1"/>
    <cellStyle name="Dobry" xfId="19062" builtinId="26" hidden="1"/>
    <cellStyle name="Dobry" xfId="19824" builtinId="26" hidden="1"/>
    <cellStyle name="Dobry" xfId="18993" builtinId="26" hidden="1"/>
    <cellStyle name="Dobry" xfId="25392" builtinId="26" hidden="1"/>
    <cellStyle name="Dobry" xfId="25430" builtinId="26" hidden="1"/>
    <cellStyle name="Dobry" xfId="25470" builtinId="26" hidden="1"/>
    <cellStyle name="Dobry" xfId="25509" builtinId="26" hidden="1"/>
    <cellStyle name="Dobry" xfId="25549" builtinId="26" hidden="1"/>
    <cellStyle name="Dobry" xfId="25589" builtinId="26" hidden="1"/>
    <cellStyle name="Dobry" xfId="25629" builtinId="26" hidden="1"/>
    <cellStyle name="Dobry" xfId="25667" builtinId="26" hidden="1"/>
    <cellStyle name="Dobry" xfId="25707" builtinId="26" hidden="1"/>
    <cellStyle name="Dobry" xfId="25746" builtinId="26" hidden="1"/>
    <cellStyle name="Dobry" xfId="25786" builtinId="26" hidden="1"/>
    <cellStyle name="Dobry" xfId="25826" builtinId="26" hidden="1"/>
    <cellStyle name="Dobry" xfId="25865" builtinId="26" hidden="1"/>
    <cellStyle name="Dobry" xfId="25905" builtinId="26" hidden="1"/>
    <cellStyle name="Dobry" xfId="25944" builtinId="26" hidden="1"/>
    <cellStyle name="Dobry" xfId="25984" builtinId="26" hidden="1"/>
    <cellStyle name="Dobry" xfId="26023" builtinId="26" hidden="1"/>
    <cellStyle name="Dobry" xfId="26062" builtinId="26" hidden="1"/>
    <cellStyle name="Dobry" xfId="26221" builtinId="26" hidden="1"/>
    <cellStyle name="Dobry" xfId="26261" builtinId="26" hidden="1"/>
    <cellStyle name="Dobry" xfId="26301" builtinId="26" hidden="1"/>
    <cellStyle name="Dobry" xfId="26339" builtinId="26" hidden="1"/>
    <cellStyle name="Dobry" xfId="26379" builtinId="26" hidden="1"/>
    <cellStyle name="Dobry" xfId="26418" builtinId="26" hidden="1"/>
    <cellStyle name="Dobry" xfId="26458" builtinId="26" hidden="1"/>
    <cellStyle name="Dobry" xfId="26498" builtinId="26" hidden="1"/>
    <cellStyle name="Dobry" xfId="26538" builtinId="26" hidden="1"/>
    <cellStyle name="Dobry" xfId="26576" builtinId="26" hidden="1"/>
    <cellStyle name="Dobry" xfId="26616" builtinId="26" hidden="1"/>
    <cellStyle name="Dobry" xfId="26655" builtinId="26" hidden="1"/>
    <cellStyle name="Dobry" xfId="26695" builtinId="26" hidden="1"/>
    <cellStyle name="Dobry" xfId="26735" builtinId="26" hidden="1"/>
    <cellStyle name="Dobry" xfId="26774" builtinId="26" hidden="1"/>
    <cellStyle name="Dobry" xfId="26815" builtinId="26" hidden="1"/>
    <cellStyle name="Dobry" xfId="26854" builtinId="26" hidden="1"/>
    <cellStyle name="Dobry" xfId="26894" builtinId="26" hidden="1"/>
    <cellStyle name="Dobry" xfId="26933" builtinId="26" hidden="1"/>
    <cellStyle name="Dobry" xfId="26210" builtinId="26" hidden="1"/>
    <cellStyle name="Dobry" xfId="26106" builtinId="26" hidden="1"/>
    <cellStyle name="Dobry" xfId="27006" builtinId="26" hidden="1"/>
    <cellStyle name="Dobry" xfId="27046" builtinId="26" hidden="1"/>
    <cellStyle name="Dobry" xfId="27084" builtinId="26" hidden="1"/>
    <cellStyle name="Dobry" xfId="27124" builtinId="26" hidden="1"/>
    <cellStyle name="Dobry" xfId="27163" builtinId="26" hidden="1"/>
    <cellStyle name="Dobry" xfId="27203" builtinId="26" hidden="1"/>
    <cellStyle name="Dobry" xfId="27243" builtinId="26" hidden="1"/>
    <cellStyle name="Dobry" xfId="27283" builtinId="26" hidden="1"/>
    <cellStyle name="Dobry" xfId="27321" builtinId="26" hidden="1"/>
    <cellStyle name="Dobry" xfId="27361" builtinId="26" hidden="1"/>
    <cellStyle name="Dobry" xfId="27400" builtinId="26" hidden="1"/>
    <cellStyle name="Dobry" xfId="27440" builtinId="26" hidden="1"/>
    <cellStyle name="Dobry" xfId="27480" builtinId="26" hidden="1"/>
    <cellStyle name="Dobry" xfId="27519" builtinId="26" hidden="1"/>
    <cellStyle name="Dobry" xfId="27559" builtinId="26" hidden="1"/>
    <cellStyle name="Dobry" xfId="27598" builtinId="26" hidden="1"/>
    <cellStyle name="Dobry" xfId="27638" builtinId="26" hidden="1"/>
    <cellStyle name="Dobry" xfId="27677" builtinId="26" hidden="1"/>
    <cellStyle name="Dobry" xfId="26117" builtinId="26" hidden="1"/>
    <cellStyle name="Dobry" xfId="26153" builtinId="26" hidden="1"/>
    <cellStyle name="Dobry" xfId="27722" builtinId="26" hidden="1"/>
    <cellStyle name="Dobry" xfId="27762" builtinId="26" hidden="1"/>
    <cellStyle name="Dobry" xfId="27800" builtinId="26" hidden="1"/>
    <cellStyle name="Dobry" xfId="27840" builtinId="26" hidden="1"/>
    <cellStyle name="Dobry" xfId="27879" builtinId="26" hidden="1"/>
    <cellStyle name="Dobry" xfId="27919" builtinId="26" hidden="1"/>
    <cellStyle name="Dobry" xfId="27959" builtinId="26" hidden="1"/>
    <cellStyle name="Dobry" xfId="27999" builtinId="26" hidden="1"/>
    <cellStyle name="Dobry" xfId="28037" builtinId="26" hidden="1"/>
    <cellStyle name="Dobry" xfId="28077" builtinId="26" hidden="1"/>
    <cellStyle name="Dobry" xfId="28116" builtinId="26" hidden="1"/>
    <cellStyle name="Dobry" xfId="28156" builtinId="26" hidden="1"/>
    <cellStyle name="Dobry" xfId="28196" builtinId="26" hidden="1"/>
    <cellStyle name="Dobry" xfId="28235" builtinId="26" hidden="1"/>
    <cellStyle name="Dobry" xfId="28275" builtinId="26" hidden="1"/>
    <cellStyle name="Dobry" xfId="28314" builtinId="26" hidden="1"/>
    <cellStyle name="Dobry" xfId="28354" builtinId="26" hidden="1"/>
    <cellStyle name="Dobry" xfId="28393" builtinId="26" hidden="1"/>
    <cellStyle name="Dobry" xfId="28432" builtinId="26" hidden="1"/>
    <cellStyle name="Dobry" xfId="28556" builtinId="26" hidden="1"/>
    <cellStyle name="Dobry" xfId="28598" builtinId="26" hidden="1"/>
    <cellStyle name="Dobry" xfId="28638" builtinId="26" hidden="1"/>
    <cellStyle name="Dobry" xfId="28676" builtinId="26" hidden="1"/>
    <cellStyle name="Dobry" xfId="28716" builtinId="26" hidden="1"/>
    <cellStyle name="Dobry" xfId="28755" builtinId="26" hidden="1"/>
    <cellStyle name="Dobry" xfId="28795" builtinId="26" hidden="1"/>
    <cellStyle name="Dobry" xfId="28835" builtinId="26" hidden="1"/>
    <cellStyle name="Dobry" xfId="28875" builtinId="26" hidden="1"/>
    <cellStyle name="Dobry" xfId="28913" builtinId="26" hidden="1"/>
    <cellStyle name="Dobry" xfId="28953" builtinId="26" hidden="1"/>
    <cellStyle name="Dobry" xfId="28994" builtinId="26" hidden="1"/>
    <cellStyle name="Dobry" xfId="29034" builtinId="26" hidden="1"/>
    <cellStyle name="Dobry" xfId="29074" builtinId="26" hidden="1"/>
    <cellStyle name="Dobry" xfId="29113" builtinId="26" hidden="1"/>
    <cellStyle name="Dobry" xfId="29154" builtinId="26" hidden="1"/>
    <cellStyle name="Dobry" xfId="29193" builtinId="26" hidden="1"/>
    <cellStyle name="Dobry" xfId="29233" builtinId="26" hidden="1"/>
    <cellStyle name="Dobry" xfId="29272" builtinId="26" hidden="1"/>
    <cellStyle name="Dobry" xfId="29322" builtinId="26" hidden="1"/>
    <cellStyle name="Dobry" xfId="29481" builtinId="26" hidden="1"/>
    <cellStyle name="Dobry" xfId="29523" builtinId="26" hidden="1"/>
    <cellStyle name="Dobry" xfId="29563" builtinId="26" hidden="1"/>
    <cellStyle name="Dobry" xfId="29601" builtinId="26" hidden="1"/>
    <cellStyle name="Dobry" xfId="29641" builtinId="26" hidden="1"/>
    <cellStyle name="Dobry" xfId="29680" builtinId="26" hidden="1"/>
    <cellStyle name="Dobry" xfId="29720" builtinId="26" hidden="1"/>
    <cellStyle name="Dobry" xfId="29760" builtinId="26" hidden="1"/>
    <cellStyle name="Dobry" xfId="29800" builtinId="26" hidden="1"/>
    <cellStyle name="Dobry" xfId="29838" builtinId="26" hidden="1"/>
    <cellStyle name="Dobry" xfId="29878" builtinId="26" hidden="1"/>
    <cellStyle name="Dobry" xfId="29919" builtinId="26" hidden="1"/>
    <cellStyle name="Dobry" xfId="29959" builtinId="26" hidden="1"/>
    <cellStyle name="Dobry" xfId="29999" builtinId="26" hidden="1"/>
    <cellStyle name="Dobry" xfId="30038" builtinId="26" hidden="1"/>
    <cellStyle name="Dobry" xfId="30079" builtinId="26" hidden="1"/>
    <cellStyle name="Dobry" xfId="30118" builtinId="26" hidden="1"/>
    <cellStyle name="Dobry" xfId="30158" builtinId="26" hidden="1"/>
    <cellStyle name="Dobry" xfId="30197" builtinId="26" hidden="1"/>
    <cellStyle name="Dobry" xfId="29470" builtinId="26" hidden="1"/>
    <cellStyle name="Dobry" xfId="29366" builtinId="26" hidden="1"/>
    <cellStyle name="Dobry" xfId="30270" builtinId="26" hidden="1"/>
    <cellStyle name="Dobry" xfId="30310" builtinId="26" hidden="1"/>
    <cellStyle name="Dobry" xfId="30348" builtinId="26" hidden="1"/>
    <cellStyle name="Dobry" xfId="30388" builtinId="26" hidden="1"/>
    <cellStyle name="Dobry" xfId="30427" builtinId="26" hidden="1"/>
    <cellStyle name="Dobry" xfId="30467" builtinId="26" hidden="1"/>
    <cellStyle name="Dobry" xfId="30507" builtinId="26" hidden="1"/>
    <cellStyle name="Dobry" xfId="30547" builtinId="26" hidden="1"/>
    <cellStyle name="Dobry" xfId="30585" builtinId="26" hidden="1"/>
    <cellStyle name="Dobry" xfId="30625" builtinId="26" hidden="1"/>
    <cellStyle name="Dobry" xfId="30664" builtinId="26" hidden="1"/>
    <cellStyle name="Dobry" xfId="30704" builtinId="26" hidden="1"/>
    <cellStyle name="Dobry" xfId="30744" builtinId="26" hidden="1"/>
    <cellStyle name="Dobry" xfId="30783" builtinId="26" hidden="1"/>
    <cellStyle name="Dobry" xfId="30823" builtinId="26" hidden="1"/>
    <cellStyle name="Dobry" xfId="30862" builtinId="26" hidden="1"/>
    <cellStyle name="Dobry" xfId="30902" builtinId="26" hidden="1"/>
    <cellStyle name="Dobry" xfId="30941" builtinId="26" hidden="1"/>
    <cellStyle name="Dobry" xfId="29377" builtinId="26" hidden="1"/>
    <cellStyle name="Dobry" xfId="29413" builtinId="26" hidden="1"/>
    <cellStyle name="Dobry" xfId="30986" builtinId="26" hidden="1"/>
    <cellStyle name="Dobry" xfId="31026" builtinId="26" hidden="1"/>
    <cellStyle name="Dobry" xfId="31064" builtinId="26" hidden="1"/>
    <cellStyle name="Dobry" xfId="31104" builtinId="26" hidden="1"/>
    <cellStyle name="Dobry" xfId="31143" builtinId="26" hidden="1"/>
    <cellStyle name="Dobry" xfId="31183" builtinId="26" hidden="1"/>
    <cellStyle name="Dobry" xfId="31223" builtinId="26" hidden="1"/>
    <cellStyle name="Dobry" xfId="31263" builtinId="26" hidden="1"/>
    <cellStyle name="Dobry" xfId="31301" builtinId="26" hidden="1"/>
    <cellStyle name="Dobry" xfId="31341" builtinId="26" hidden="1"/>
    <cellStyle name="Dobry" xfId="31380" builtinId="26" hidden="1"/>
    <cellStyle name="Dobry" xfId="31420" builtinId="26" hidden="1"/>
    <cellStyle name="Dobry" xfId="31460" builtinId="26" hidden="1"/>
    <cellStyle name="Dobry" xfId="31499" builtinId="26" hidden="1"/>
    <cellStyle name="Dobry" xfId="31539" builtinId="26" hidden="1"/>
    <cellStyle name="Dobry" xfId="31578" builtinId="26" hidden="1"/>
    <cellStyle name="Dobry" xfId="31618" builtinId="26" hidden="1"/>
    <cellStyle name="Dobry" xfId="31657" builtinId="26" hidden="1"/>
    <cellStyle name="Dobry" xfId="28545" builtinId="26" hidden="1"/>
    <cellStyle name="Dobry" xfId="28486" builtinId="26" hidden="1"/>
    <cellStyle name="Dobry" xfId="31710" builtinId="26" hidden="1"/>
    <cellStyle name="Dobry" xfId="31750" builtinId="26" hidden="1"/>
    <cellStyle name="Dobry" xfId="31788" builtinId="26" hidden="1"/>
    <cellStyle name="Dobry" xfId="31828" builtinId="26" hidden="1"/>
    <cellStyle name="Dobry" xfId="31867" builtinId="26" hidden="1"/>
    <cellStyle name="Dobry" xfId="31907" builtinId="26" hidden="1"/>
    <cellStyle name="Dobry" xfId="31947" builtinId="26" hidden="1"/>
    <cellStyle name="Dobry" xfId="31987" builtinId="26" hidden="1"/>
    <cellStyle name="Dobry" xfId="32025" builtinId="26" hidden="1"/>
    <cellStyle name="Dobry" xfId="32065" builtinId="26" hidden="1"/>
    <cellStyle name="Dobry" xfId="32104" builtinId="26" hidden="1"/>
    <cellStyle name="Dobry" xfId="32144" builtinId="26" hidden="1"/>
    <cellStyle name="Dobry" xfId="32184" builtinId="26" hidden="1"/>
    <cellStyle name="Dobry" xfId="32223" builtinId="26" hidden="1"/>
    <cellStyle name="Dobry" xfId="32263" builtinId="26" hidden="1"/>
    <cellStyle name="Dobry" xfId="32302" builtinId="26" hidden="1"/>
    <cellStyle name="Dobry" xfId="32342" builtinId="26" hidden="1"/>
    <cellStyle name="Dobry" xfId="32381" builtinId="26" hidden="1"/>
    <cellStyle name="Dobry" xfId="32420" builtinId="26" hidden="1"/>
    <cellStyle name="Dobry" xfId="32579" builtinId="26" hidden="1"/>
    <cellStyle name="Dobry" xfId="32619" builtinId="26" hidden="1"/>
    <cellStyle name="Dobry" xfId="32659" builtinId="26" hidden="1"/>
    <cellStyle name="Dobry" xfId="32697" builtinId="26" hidden="1"/>
    <cellStyle name="Dobry" xfId="32737" builtinId="26" hidden="1"/>
    <cellStyle name="Dobry" xfId="32776" builtinId="26" hidden="1"/>
    <cellStyle name="Dobry" xfId="32816" builtinId="26" hidden="1"/>
    <cellStyle name="Dobry" xfId="32856" builtinId="26" hidden="1"/>
    <cellStyle name="Dobry" xfId="32896" builtinId="26" hidden="1"/>
    <cellStyle name="Dobry" xfId="32934" builtinId="26" hidden="1"/>
    <cellStyle name="Dobry" xfId="32974" builtinId="26" hidden="1"/>
    <cellStyle name="Dobry" xfId="33013" builtinId="26" hidden="1"/>
    <cellStyle name="Dobry" xfId="33053" builtinId="26" hidden="1"/>
    <cellStyle name="Dobry" xfId="33093" builtinId="26" hidden="1"/>
    <cellStyle name="Dobry" xfId="33132" builtinId="26" hidden="1"/>
    <cellStyle name="Dobry" xfId="33173" builtinId="26" hidden="1"/>
    <cellStyle name="Dobry" xfId="33212" builtinId="26" hidden="1"/>
    <cellStyle name="Dobry" xfId="33252" builtinId="26" hidden="1"/>
    <cellStyle name="Dobry" xfId="33291" builtinId="26" hidden="1"/>
    <cellStyle name="Dobry" xfId="32568" builtinId="26" hidden="1"/>
    <cellStyle name="Dobry" xfId="32464" builtinId="26" hidden="1"/>
    <cellStyle name="Dobry" xfId="33364" builtinId="26" hidden="1"/>
    <cellStyle name="Dobry" xfId="33404" builtinId="26" hidden="1"/>
    <cellStyle name="Dobry" xfId="33442" builtinId="26" hidden="1"/>
    <cellStyle name="Dobry" xfId="33482" builtinId="26" hidden="1"/>
    <cellStyle name="Dobry" xfId="33521" builtinId="26" hidden="1"/>
    <cellStyle name="Dobry" xfId="33561" builtinId="26" hidden="1"/>
    <cellStyle name="Dobry" xfId="33601" builtinId="26" hidden="1"/>
    <cellStyle name="Dobry" xfId="33641" builtinId="26" hidden="1"/>
    <cellStyle name="Dobry" xfId="33679" builtinId="26" hidden="1"/>
    <cellStyle name="Dobry" xfId="33719" builtinId="26" hidden="1"/>
    <cellStyle name="Dobry" xfId="33758" builtinId="26" hidden="1"/>
    <cellStyle name="Dobry" xfId="33798" builtinId="26" hidden="1"/>
    <cellStyle name="Dobry" xfId="33838" builtinId="26" hidden="1"/>
    <cellStyle name="Dobry" xfId="33877" builtinId="26" hidden="1"/>
    <cellStyle name="Dobry" xfId="33917" builtinId="26" hidden="1"/>
    <cellStyle name="Dobry" xfId="33956" builtinId="26" hidden="1"/>
    <cellStyle name="Dobry" xfId="33996" builtinId="26" hidden="1"/>
    <cellStyle name="Dobry" xfId="34035" builtinId="26" hidden="1"/>
    <cellStyle name="Dobry" xfId="32475" builtinId="26" hidden="1"/>
    <cellStyle name="Dobry" xfId="32511" builtinId="26" hidden="1"/>
    <cellStyle name="Dobry" xfId="34080" builtinId="26" hidden="1"/>
    <cellStyle name="Dobry" xfId="34120" builtinId="26" hidden="1"/>
    <cellStyle name="Dobry" xfId="34158" builtinId="26" hidden="1"/>
    <cellStyle name="Dobry" xfId="34198" builtinId="26" hidden="1"/>
    <cellStyle name="Dobry" xfId="34237" builtinId="26" hidden="1"/>
    <cellStyle name="Dobry" xfId="34277" builtinId="26" hidden="1"/>
    <cellStyle name="Dobry" xfId="34317" builtinId="26" hidden="1"/>
    <cellStyle name="Dobry" xfId="34357" builtinId="26" hidden="1"/>
    <cellStyle name="Dobry" xfId="34395" builtinId="26" hidden="1"/>
    <cellStyle name="Dobry" xfId="34435" builtinId="26" hidden="1"/>
    <cellStyle name="Dobry" xfId="34474" builtinId="26" hidden="1"/>
    <cellStyle name="Dobry" xfId="34514" builtinId="26" hidden="1"/>
    <cellStyle name="Dobry" xfId="34554" builtinId="26" hidden="1"/>
    <cellStyle name="Dobry" xfId="34593" builtinId="26" hidden="1"/>
    <cellStyle name="Dobry" xfId="34633" builtinId="26" hidden="1"/>
    <cellStyle name="Dobry" xfId="34672" builtinId="26" hidden="1"/>
    <cellStyle name="Dobry" xfId="34712" builtinId="26" hidden="1"/>
    <cellStyle name="Dobry" xfId="34751" builtinId="26" hidden="1"/>
    <cellStyle name="Dobry" xfId="28512" builtinId="26" hidden="1"/>
    <cellStyle name="Dobry" xfId="34792" builtinId="26" hidden="1"/>
    <cellStyle name="Dobry" xfId="34832" builtinId="26" hidden="1"/>
    <cellStyle name="Dobry" xfId="34872" builtinId="26" hidden="1"/>
    <cellStyle name="Dobry" xfId="34910" builtinId="26" hidden="1"/>
    <cellStyle name="Dobry" xfId="34950" builtinId="26" hidden="1"/>
    <cellStyle name="Dobry" xfId="34989" builtinId="26" hidden="1"/>
    <cellStyle name="Dobry" xfId="35029" builtinId="26" hidden="1"/>
    <cellStyle name="Dobry" xfId="35069" builtinId="26" hidden="1"/>
    <cellStyle name="Dobry" xfId="35109" builtinId="26" hidden="1"/>
    <cellStyle name="Dobry" xfId="35147" builtinId="26" hidden="1"/>
    <cellStyle name="Dobry" xfId="35187" builtinId="26" hidden="1"/>
    <cellStyle name="Dobry" xfId="35226" builtinId="26" hidden="1"/>
    <cellStyle name="Dobry" xfId="35266" builtinId="26" hidden="1"/>
    <cellStyle name="Dobry" xfId="35306" builtinId="26" hidden="1"/>
    <cellStyle name="Dobry" xfId="35345" builtinId="26" hidden="1"/>
    <cellStyle name="Dobry" xfId="35385" builtinId="26" hidden="1"/>
    <cellStyle name="Dobry" xfId="35424" builtinId="26" hidden="1"/>
    <cellStyle name="Dobry" xfId="35464" builtinId="26" hidden="1"/>
    <cellStyle name="Dobry" xfId="35503" builtinId="26" hidden="1"/>
    <cellStyle name="Dobry" xfId="35542" builtinId="26" hidden="1"/>
    <cellStyle name="Dobry" xfId="35701" builtinId="26" hidden="1"/>
    <cellStyle name="Dobry" xfId="35741" builtinId="26" hidden="1"/>
    <cellStyle name="Dobry" xfId="35781" builtinId="26" hidden="1"/>
    <cellStyle name="Dobry" xfId="35819" builtinId="26" hidden="1"/>
    <cellStyle name="Dobry" xfId="35859" builtinId="26" hidden="1"/>
    <cellStyle name="Dobry" xfId="35898" builtinId="26" hidden="1"/>
    <cellStyle name="Dobry" xfId="35938" builtinId="26" hidden="1"/>
    <cellStyle name="Dobry" xfId="35978" builtinId="26" hidden="1"/>
    <cellStyle name="Dobry" xfId="36018" builtinId="26" hidden="1"/>
    <cellStyle name="Dobry" xfId="36056" builtinId="26" hidden="1"/>
    <cellStyle name="Dobry" xfId="36096" builtinId="26" hidden="1"/>
    <cellStyle name="Dobry" xfId="36135" builtinId="26" hidden="1"/>
    <cellStyle name="Dobry" xfId="36175" builtinId="26" hidden="1"/>
    <cellStyle name="Dobry" xfId="36215" builtinId="26" hidden="1"/>
    <cellStyle name="Dobry" xfId="36254" builtinId="26" hidden="1"/>
    <cellStyle name="Dobry" xfId="36295" builtinId="26" hidden="1"/>
    <cellStyle name="Dobry" xfId="36334" builtinId="26" hidden="1"/>
    <cellStyle name="Dobry" xfId="36374" builtinId="26" hidden="1"/>
    <cellStyle name="Dobry" xfId="36413" builtinId="26" hidden="1"/>
    <cellStyle name="Dobry" xfId="35690" builtinId="26" hidden="1"/>
    <cellStyle name="Dobry" xfId="35586" builtinId="26" hidden="1"/>
    <cellStyle name="Dobry" xfId="36486" builtinId="26" hidden="1"/>
    <cellStyle name="Dobry" xfId="36526" builtinId="26" hidden="1"/>
    <cellStyle name="Dobry" xfId="36564" builtinId="26" hidden="1"/>
    <cellStyle name="Dobry" xfId="36604" builtinId="26" hidden="1"/>
    <cellStyle name="Dobry" xfId="36643" builtinId="26" hidden="1"/>
    <cellStyle name="Dobry" xfId="36683" builtinId="26" hidden="1"/>
    <cellStyle name="Dobry" xfId="36723" builtinId="26" hidden="1"/>
    <cellStyle name="Dobry" xfId="36763" builtinId="26" hidden="1"/>
    <cellStyle name="Dobry" xfId="36801" builtinId="26" hidden="1"/>
    <cellStyle name="Dobry" xfId="36841" builtinId="26" hidden="1"/>
    <cellStyle name="Dobry" xfId="36880" builtinId="26" hidden="1"/>
    <cellStyle name="Dobry" xfId="36920" builtinId="26" hidden="1"/>
    <cellStyle name="Dobry" xfId="36960" builtinId="26" hidden="1"/>
    <cellStyle name="Dobry" xfId="36999" builtinId="26" hidden="1"/>
    <cellStyle name="Dobry" xfId="37039" builtinId="26" hidden="1"/>
    <cellStyle name="Dobry" xfId="37078" builtinId="26" hidden="1"/>
    <cellStyle name="Dobry" xfId="37118" builtinId="26" hidden="1"/>
    <cellStyle name="Dobry" xfId="37157" builtinId="26" hidden="1"/>
    <cellStyle name="Dobry" xfId="35597" builtinId="26" hidden="1"/>
    <cellStyle name="Dobry" xfId="35633" builtinId="26" hidden="1"/>
    <cellStyle name="Dobry" xfId="37202" builtinId="26" hidden="1"/>
    <cellStyle name="Dobry" xfId="37242" builtinId="26" hidden="1"/>
    <cellStyle name="Dobry" xfId="37280" builtinId="26" hidden="1"/>
    <cellStyle name="Dobry" xfId="37320" builtinId="26" hidden="1"/>
    <cellStyle name="Dobry" xfId="37359" builtinId="26" hidden="1"/>
    <cellStyle name="Dobry" xfId="37399" builtinId="26" hidden="1"/>
    <cellStyle name="Dobry" xfId="37439" builtinId="26" hidden="1"/>
    <cellStyle name="Dobry" xfId="37479" builtinId="26" hidden="1"/>
    <cellStyle name="Dobry" xfId="37517" builtinId="26" hidden="1"/>
    <cellStyle name="Dobry" xfId="37557" builtinId="26" hidden="1"/>
    <cellStyle name="Dobry" xfId="37596" builtinId="26" hidden="1"/>
    <cellStyle name="Dobry" xfId="37636" builtinId="26" hidden="1"/>
    <cellStyle name="Dobry" xfId="37676" builtinId="26" hidden="1"/>
    <cellStyle name="Dobry" xfId="37715" builtinId="26" hidden="1"/>
    <cellStyle name="Dobry" xfId="37755" builtinId="26" hidden="1"/>
    <cellStyle name="Dobry" xfId="37794" builtinId="26" hidden="1"/>
    <cellStyle name="Dobry" xfId="37834" builtinId="26" hidden="1"/>
    <cellStyle name="Dobry" xfId="37873" builtinId="26" hidden="1"/>
    <cellStyle name="Dobry" xfId="37912" builtinId="26" hidden="1"/>
    <cellStyle name="Dobry" xfId="37952" builtinId="26" hidden="1"/>
    <cellStyle name="Dobry" xfId="37992" builtinId="26" hidden="1"/>
    <cellStyle name="Dobry" xfId="38032" builtinId="26" hidden="1"/>
    <cellStyle name="Dobry" xfId="38070" builtinId="26" hidden="1"/>
    <cellStyle name="Dobry" xfId="38110" builtinId="26" hidden="1"/>
    <cellStyle name="Dobry" xfId="38149" builtinId="26" hidden="1"/>
    <cellStyle name="Dobry" xfId="38189" builtinId="26" hidden="1"/>
    <cellStyle name="Dobry" xfId="38229" builtinId="26" hidden="1"/>
    <cellStyle name="Dobry" xfId="38269" builtinId="26" hidden="1"/>
    <cellStyle name="Dobry" xfId="38307" builtinId="26" hidden="1"/>
    <cellStyle name="Dobry" xfId="38347" builtinId="26" hidden="1"/>
    <cellStyle name="Dobry" xfId="38386" builtinId="26" hidden="1"/>
    <cellStyle name="Dobry" xfId="38426" builtinId="26" hidden="1"/>
    <cellStyle name="Dobry" xfId="38466" builtinId="26" hidden="1"/>
    <cellStyle name="Dobry" xfId="38505" builtinId="26" hidden="1"/>
    <cellStyle name="Dobry" xfId="38545" builtinId="26" hidden="1"/>
    <cellStyle name="Dobry" xfId="38584" builtinId="26" hidden="1"/>
    <cellStyle name="Dobry" xfId="38624" builtinId="26" hidden="1"/>
    <cellStyle name="Dobry" xfId="38663" builtinId="26" hidden="1"/>
    <cellStyle name="Dobry" xfId="38702" builtinId="26" hidden="1"/>
    <cellStyle name="Dobry" xfId="38861" builtinId="26" hidden="1"/>
    <cellStyle name="Dobry" xfId="38901" builtinId="26" hidden="1"/>
    <cellStyle name="Dobry" xfId="38941" builtinId="26" hidden="1"/>
    <cellStyle name="Dobry" xfId="38979" builtinId="26" hidden="1"/>
    <cellStyle name="Dobry" xfId="39019" builtinId="26" hidden="1"/>
    <cellStyle name="Dobry" xfId="39058" builtinId="26" hidden="1"/>
    <cellStyle name="Dobry" xfId="39098" builtinId="26" hidden="1"/>
    <cellStyle name="Dobry" xfId="39138" builtinId="26" hidden="1"/>
    <cellStyle name="Dobry" xfId="39178" builtinId="26" hidden="1"/>
    <cellStyle name="Dobry" xfId="39216" builtinId="26" hidden="1"/>
    <cellStyle name="Dobry" xfId="39256" builtinId="26" hidden="1"/>
    <cellStyle name="Dobry" xfId="39295" builtinId="26" hidden="1"/>
    <cellStyle name="Dobry" xfId="39335" builtinId="26" hidden="1"/>
    <cellStyle name="Dobry" xfId="39375" builtinId="26" hidden="1"/>
    <cellStyle name="Dobry" xfId="39414" builtinId="26" hidden="1"/>
    <cellStyle name="Dobry" xfId="39455" builtinId="26" hidden="1"/>
    <cellStyle name="Dobry" xfId="39494" builtinId="26" hidden="1"/>
    <cellStyle name="Dobry" xfId="39534" builtinId="26" hidden="1"/>
    <cellStyle name="Dobry" xfId="39573" builtinId="26" hidden="1"/>
    <cellStyle name="Dobry" xfId="38850" builtinId="26" hidden="1"/>
    <cellStyle name="Dobry" xfId="38746" builtinId="26" hidden="1"/>
    <cellStyle name="Dobry" xfId="39646" builtinId="26" hidden="1"/>
    <cellStyle name="Dobry" xfId="39686" builtinId="26" hidden="1"/>
    <cellStyle name="Dobry" xfId="39724" builtinId="26" hidden="1"/>
    <cellStyle name="Dobry" xfId="39764" builtinId="26" hidden="1"/>
    <cellStyle name="Dobry" xfId="39803" builtinId="26" hidden="1"/>
    <cellStyle name="Dobry" xfId="39843" builtinId="26" hidden="1"/>
    <cellStyle name="Dobry" xfId="39883" builtinId="26" hidden="1"/>
    <cellStyle name="Dobry" xfId="39923" builtinId="26" hidden="1"/>
    <cellStyle name="Dobry" xfId="39961" builtinId="26" hidden="1"/>
    <cellStyle name="Dobry" xfId="40001" builtinId="26" hidden="1"/>
    <cellStyle name="Dobry" xfId="40040" builtinId="26" hidden="1"/>
    <cellStyle name="Dobry" xfId="40080" builtinId="26" hidden="1"/>
    <cellStyle name="Dobry" xfId="40120" builtinId="26" hidden="1"/>
    <cellStyle name="Dobry" xfId="40159" builtinId="26" hidden="1"/>
    <cellStyle name="Dobry" xfId="40199" builtinId="26" hidden="1"/>
    <cellStyle name="Dobry" xfId="40238" builtinId="26" hidden="1"/>
    <cellStyle name="Dobry" xfId="40278" builtinId="26" hidden="1"/>
    <cellStyle name="Dobry" xfId="40317" builtinId="26" hidden="1"/>
    <cellStyle name="Dobry" xfId="38757" builtinId="26" hidden="1"/>
    <cellStyle name="Dobry" xfId="38793" builtinId="26" hidden="1"/>
    <cellStyle name="Dobry" xfId="40362" builtinId="26" hidden="1"/>
    <cellStyle name="Dobry" xfId="40402" builtinId="26" hidden="1"/>
    <cellStyle name="Dobry" xfId="40440" builtinId="26" hidden="1"/>
    <cellStyle name="Dobry" xfId="40480" builtinId="26" hidden="1"/>
    <cellStyle name="Dobry" xfId="40519" builtinId="26" hidden="1"/>
    <cellStyle name="Dobry" xfId="40559" builtinId="26" hidden="1"/>
    <cellStyle name="Dobry" xfId="40599" builtinId="26" hidden="1"/>
    <cellStyle name="Dobry" xfId="40639" builtinId="26" hidden="1"/>
    <cellStyle name="Dobry" xfId="40677" builtinId="26" hidden="1"/>
    <cellStyle name="Dobry" xfId="40717" builtinId="26" hidden="1"/>
    <cellStyle name="Dobry" xfId="40756" builtinId="26" hidden="1"/>
    <cellStyle name="Dobry" xfId="40796" builtinId="26" hidden="1"/>
    <cellStyle name="Dobry" xfId="40836" builtinId="26" hidden="1"/>
    <cellStyle name="Dobry" xfId="40875" builtinId="26" hidden="1"/>
    <cellStyle name="Dobry" xfId="40915" builtinId="26" hidden="1"/>
    <cellStyle name="Dobry" xfId="40954" builtinId="26" hidden="1"/>
    <cellStyle name="Dobry" xfId="40994" builtinId="26" hidden="1"/>
    <cellStyle name="Dobry" xfId="41033" builtinId="26" hidden="1"/>
    <cellStyle name="Dobry" xfId="41093" builtinId="26" hidden="1"/>
    <cellStyle name="Dobry" xfId="41151" builtinId="26" hidden="1"/>
    <cellStyle name="Dobry" xfId="41191" builtinId="26" hidden="1"/>
    <cellStyle name="Dobry" xfId="41231" builtinId="26" hidden="1"/>
    <cellStyle name="Dobry" xfId="41269" builtinId="26" hidden="1"/>
    <cellStyle name="Dobry" xfId="41309" builtinId="26" hidden="1"/>
    <cellStyle name="Dobry" xfId="41348" builtinId="26" hidden="1"/>
    <cellStyle name="Dobry" xfId="41388" builtinId="26" hidden="1"/>
    <cellStyle name="Dobry" xfId="41428" builtinId="26" hidden="1"/>
    <cellStyle name="Dobry" xfId="41468" builtinId="26" hidden="1"/>
    <cellStyle name="Dobry" xfId="41506" builtinId="26" hidden="1"/>
    <cellStyle name="Dobry" xfId="41546" builtinId="26" hidden="1"/>
    <cellStyle name="Dobry" xfId="41585" builtinId="26" hidden="1"/>
    <cellStyle name="Dobry" xfId="41625" builtinId="26" hidden="1"/>
    <cellStyle name="Dobry" xfId="41665" builtinId="26" hidden="1"/>
    <cellStyle name="Dobry" xfId="41704" builtinId="26" hidden="1"/>
    <cellStyle name="Dobry" xfId="41744" builtinId="26" hidden="1"/>
    <cellStyle name="Dobry" xfId="41783" builtinId="26" hidden="1"/>
    <cellStyle name="Dobry" xfId="41823" builtinId="26" hidden="1"/>
    <cellStyle name="Dobry" xfId="41862" builtinId="26" hidden="1"/>
    <cellStyle name="Dobry" xfId="41084" builtinId="26" hidden="1"/>
    <cellStyle name="Dobry" xfId="41902" builtinId="26" hidden="1"/>
    <cellStyle name="Dobry" xfId="41942" builtinId="26" hidden="1"/>
    <cellStyle name="Dobry" xfId="41982" builtinId="26" hidden="1"/>
    <cellStyle name="Dobry" xfId="42020" builtinId="26" hidden="1"/>
    <cellStyle name="Dobry" xfId="42060" builtinId="26" hidden="1"/>
    <cellStyle name="Dobry" xfId="42099" builtinId="26" hidden="1"/>
    <cellStyle name="Dobry" xfId="42139" builtinId="26" hidden="1"/>
    <cellStyle name="Dobry" xfId="42179" builtinId="26" hidden="1"/>
    <cellStyle name="Dobry" xfId="42219" builtinId="26" hidden="1"/>
    <cellStyle name="Dobry" xfId="42257" builtinId="26" hidden="1"/>
    <cellStyle name="Dobry" xfId="42297" builtinId="26" hidden="1"/>
    <cellStyle name="Dobry" xfId="42336" builtinId="26" hidden="1"/>
    <cellStyle name="Dobry" xfId="42376" builtinId="26" hidden="1"/>
    <cellStyle name="Dobry" xfId="42416" builtinId="26" hidden="1"/>
    <cellStyle name="Dobry" xfId="42455" builtinId="26" hidden="1"/>
    <cellStyle name="Dobry" xfId="42495" builtinId="26" hidden="1"/>
    <cellStyle name="Dobry" xfId="42534" builtinId="26" hidden="1"/>
    <cellStyle name="Dobry" xfId="42574" builtinId="26" hidden="1"/>
    <cellStyle name="Dobry" xfId="42613" builtinId="26" hidden="1"/>
    <cellStyle name="Dobry" xfId="42677" builtinId="26" hidden="1"/>
    <cellStyle name="Dobry" xfId="42731" builtinId="26" hidden="1"/>
    <cellStyle name="Dobry" xfId="42771" builtinId="26" hidden="1"/>
    <cellStyle name="Dobry" xfId="42811" builtinId="26" hidden="1"/>
    <cellStyle name="Dobry" xfId="42849" builtinId="26" hidden="1"/>
    <cellStyle name="Dobry" xfId="42889" builtinId="26" hidden="1"/>
    <cellStyle name="Dobry" xfId="42928" builtinId="26" hidden="1"/>
    <cellStyle name="Dobry" xfId="42968" builtinId="26" hidden="1"/>
    <cellStyle name="Dobry" xfId="43008" builtinId="26" hidden="1"/>
    <cellStyle name="Dobry" xfId="43048" builtinId="26" hidden="1"/>
    <cellStyle name="Dobry" xfId="43086" builtinId="26" hidden="1"/>
    <cellStyle name="Dobry" xfId="43126" builtinId="26" hidden="1"/>
    <cellStyle name="Dobry" xfId="43165" builtinId="26" hidden="1"/>
    <cellStyle name="Dobry" xfId="43205" builtinId="26" hidden="1"/>
    <cellStyle name="Dobry" xfId="43245" builtinId="26" hidden="1"/>
    <cellStyle name="Dobry" xfId="43284" builtinId="26" hidden="1"/>
    <cellStyle name="Dobry" xfId="43324" builtinId="26" hidden="1"/>
    <cellStyle name="Dobry" xfId="43363" builtinId="26" hidden="1"/>
    <cellStyle name="Dobry" xfId="43403" builtinId="26" hidden="1"/>
    <cellStyle name="Dobry" xfId="43442" builtinId="26" hidden="1"/>
    <cellStyle name="Dobry" xfId="42663" builtinId="26" hidden="1"/>
    <cellStyle name="Dobry" xfId="43482" builtinId="26" hidden="1"/>
    <cellStyle name="Dobry" xfId="43522" builtinId="26" hidden="1"/>
    <cellStyle name="Dobry" xfId="43562" builtinId="26" hidden="1"/>
    <cellStyle name="Dobry" xfId="43600" builtinId="26" hidden="1"/>
    <cellStyle name="Dobry" xfId="43640" builtinId="26" hidden="1"/>
    <cellStyle name="Dobry" xfId="43679" builtinId="26" hidden="1"/>
    <cellStyle name="Dobry" xfId="43719" builtinId="26" hidden="1"/>
    <cellStyle name="Dobry" xfId="43759" builtinId="26" hidden="1"/>
    <cellStyle name="Dobry" xfId="43799" builtinId="26" hidden="1"/>
    <cellStyle name="Dobry" xfId="43837" builtinId="26" hidden="1"/>
    <cellStyle name="Dobry" xfId="43877" builtinId="26" hidden="1"/>
    <cellStyle name="Dobry" xfId="43916" builtinId="26" hidden="1"/>
    <cellStyle name="Dobry" xfId="43956" builtinId="26" hidden="1"/>
    <cellStyle name="Dobry" xfId="43996" builtinId="26" hidden="1"/>
    <cellStyle name="Dobry" xfId="44035" builtinId="26" hidden="1"/>
    <cellStyle name="Dobry" xfId="44075" builtinId="26" hidden="1"/>
    <cellStyle name="Dobry" xfId="44114" builtinId="26" hidden="1"/>
    <cellStyle name="Dobry" xfId="44154" builtinId="26" hidden="1"/>
    <cellStyle name="Dobry" xfId="44193" builtinId="26" hidden="1"/>
    <cellStyle name="Dobry" xfId="44257" builtinId="26" hidden="1"/>
    <cellStyle name="Dobry" xfId="44311" builtinId="26" hidden="1"/>
    <cellStyle name="Dobry" xfId="44351" builtinId="26" hidden="1"/>
    <cellStyle name="Dobry" xfId="44391" builtinId="26" hidden="1"/>
    <cellStyle name="Dobry" xfId="44429" builtinId="26" hidden="1"/>
    <cellStyle name="Dobry" xfId="44469" builtinId="26" hidden="1"/>
    <cellStyle name="Dobry" xfId="44508" builtinId="26" hidden="1"/>
    <cellStyle name="Dobry" xfId="44548" builtinId="26" hidden="1"/>
    <cellStyle name="Dobry" xfId="44588" builtinId="26" hidden="1"/>
    <cellStyle name="Dobry" xfId="44628" builtinId="26" hidden="1"/>
    <cellStyle name="Dobry" xfId="44666" builtinId="26" hidden="1"/>
    <cellStyle name="Dobry" xfId="44706" builtinId="26" hidden="1"/>
    <cellStyle name="Dobry" xfId="44745" builtinId="26" hidden="1"/>
    <cellStyle name="Dobry" xfId="44785" builtinId="26" hidden="1"/>
    <cellStyle name="Dobry" xfId="44825" builtinId="26" hidden="1"/>
    <cellStyle name="Dobry" xfId="44864" builtinId="26" hidden="1"/>
    <cellStyle name="Dobry" xfId="44904" builtinId="26" hidden="1"/>
    <cellStyle name="Dobry" xfId="44943" builtinId="26" hidden="1"/>
    <cellStyle name="Dobry" xfId="44983" builtinId="26" hidden="1"/>
    <cellStyle name="Dobry" xfId="45022" builtinId="26" hidden="1"/>
    <cellStyle name="Dobry" xfId="44243" builtinId="26" hidden="1"/>
    <cellStyle name="Dobry" xfId="45062" builtinId="26" hidden="1"/>
    <cellStyle name="Dobry" xfId="45102" builtinId="26" hidden="1"/>
    <cellStyle name="Dobry" xfId="45142" builtinId="26" hidden="1"/>
    <cellStyle name="Dobry" xfId="45180" builtinId="26" hidden="1"/>
    <cellStyle name="Dobry" xfId="45220" builtinId="26" hidden="1"/>
    <cellStyle name="Dobry" xfId="45259" builtinId="26" hidden="1"/>
    <cellStyle name="Dobry" xfId="45299" builtinId="26" hidden="1"/>
    <cellStyle name="Dobry" xfId="45339" builtinId="26" hidden="1"/>
    <cellStyle name="Dobry" xfId="45379" builtinId="26" hidden="1"/>
    <cellStyle name="Dobry" xfId="45417" builtinId="26" hidden="1"/>
    <cellStyle name="Dobry" xfId="45457" builtinId="26" hidden="1"/>
    <cellStyle name="Dobry" xfId="45496" builtinId="26" hidden="1"/>
    <cellStyle name="Dobry" xfId="45536" builtinId="26" hidden="1"/>
    <cellStyle name="Dobry" xfId="45576" builtinId="26" hidden="1"/>
    <cellStyle name="Dobry" xfId="45615" builtinId="26" hidden="1"/>
    <cellStyle name="Dobry" xfId="45655" builtinId="26" hidden="1"/>
    <cellStyle name="Dobry" xfId="45694" builtinId="26" hidden="1"/>
    <cellStyle name="Dobry" xfId="45734" builtinId="26" hidden="1"/>
    <cellStyle name="Dobry" xfId="45773" builtinId="26" hidden="1"/>
    <cellStyle name="DPM_CellCode" xfId="45952"/>
    <cellStyle name="DPM_CellNotInPreparatory" xfId="45964"/>
    <cellStyle name="DPM_EmptyCell" xfId="45954"/>
    <cellStyle name="DPM_HD_Dimension" xfId="45953"/>
    <cellStyle name="DPM_Key" xfId="45963"/>
    <cellStyle name="DPM_MD_Dimension" xfId="45962"/>
    <cellStyle name="DPM_Metric" xfId="45955"/>
    <cellStyle name="DPM_TGCode" xfId="45956"/>
    <cellStyle name="DPM_ZHeader" xfId="45957"/>
    <cellStyle name="Explanatory Text" xfId="15" hidden="1"/>
    <cellStyle name="Explanatory Text" xfId="121" hidden="1"/>
    <cellStyle name="Heading 1" xfId="2" hidden="1"/>
    <cellStyle name="Heading 1" xfId="108" hidden="1"/>
    <cellStyle name="Heading 2" xfId="3" hidden="1"/>
    <cellStyle name="Heading 2" xfId="109" hidden="1"/>
    <cellStyle name="Heading 3" xfId="4" hidden="1"/>
    <cellStyle name="Heading 3" xfId="110" hidden="1"/>
    <cellStyle name="Heading 4" xfId="5" hidden="1"/>
    <cellStyle name="Heading 4" xfId="111" hidden="1"/>
    <cellStyle name="Hiperłącze" xfId="45950" builtinId="8" hidden="1"/>
    <cellStyle name="Hiperłącze" xfId="45951" builtinId="8"/>
    <cellStyle name="Insatisfaisant" xfId="113" hidden="1"/>
    <cellStyle name="Komórka połączona" xfId="68" builtinId="24" hidden="1"/>
    <cellStyle name="Komórka połączona" xfId="80" builtinId="24" hidden="1"/>
    <cellStyle name="Komórka połączona" xfId="118" builtinId="24" hidden="1"/>
    <cellStyle name="Komórka połączona" xfId="156" builtinId="24" hidden="1"/>
    <cellStyle name="Komórka połączona" xfId="196" builtinId="24" hidden="1"/>
    <cellStyle name="Komórka połączona" xfId="235" builtinId="24" hidden="1"/>
    <cellStyle name="Komórka połączona" xfId="275" builtinId="24" hidden="1"/>
    <cellStyle name="Komórka połączona" xfId="315" builtinId="24" hidden="1"/>
    <cellStyle name="Komórka połączona" xfId="355" builtinId="24" hidden="1"/>
    <cellStyle name="Komórka połączona" xfId="393" builtinId="24" hidden="1"/>
    <cellStyle name="Komórka połączona" xfId="433" builtinId="24" hidden="1"/>
    <cellStyle name="Komórka połączona" xfId="472" builtinId="24" hidden="1"/>
    <cellStyle name="Komórka połączona" xfId="512" builtinId="24" hidden="1"/>
    <cellStyle name="Komórka połączona" xfId="552" builtinId="24" hidden="1"/>
    <cellStyle name="Komórka połączona" xfId="591" builtinId="24" hidden="1"/>
    <cellStyle name="Komórka połączona" xfId="631" builtinId="24" hidden="1"/>
    <cellStyle name="Komórka połączona" xfId="670" builtinId="24" hidden="1"/>
    <cellStyle name="Komórka połączona" xfId="710" builtinId="24" hidden="1"/>
    <cellStyle name="Komórka połączona" xfId="749" builtinId="24" hidden="1"/>
    <cellStyle name="Komórka połączona" xfId="788" builtinId="24" hidden="1"/>
    <cellStyle name="Komórka połączona" xfId="947" builtinId="24" hidden="1"/>
    <cellStyle name="Komórka połączona" xfId="987" builtinId="24" hidden="1"/>
    <cellStyle name="Komórka połączona" xfId="1027" builtinId="24" hidden="1"/>
    <cellStyle name="Komórka połączona" xfId="1065" builtinId="24" hidden="1"/>
    <cellStyle name="Komórka połączona" xfId="1105" builtinId="24" hidden="1"/>
    <cellStyle name="Komórka połączona" xfId="1144" builtinId="24" hidden="1"/>
    <cellStyle name="Komórka połączona" xfId="1184" builtinId="24" hidden="1"/>
    <cellStyle name="Komórka połączona" xfId="1224" builtinId="24" hidden="1"/>
    <cellStyle name="Komórka połączona" xfId="1264" builtinId="24" hidden="1"/>
    <cellStyle name="Komórka połączona" xfId="1302" builtinId="24" hidden="1"/>
    <cellStyle name="Komórka połączona" xfId="1342" builtinId="24" hidden="1"/>
    <cellStyle name="Komórka połączona" xfId="1381" builtinId="24" hidden="1"/>
    <cellStyle name="Komórka połączona" xfId="1421" builtinId="24" hidden="1"/>
    <cellStyle name="Komórka połączona" xfId="1461" builtinId="24" hidden="1"/>
    <cellStyle name="Komórka połączona" xfId="1500" builtinId="24" hidden="1"/>
    <cellStyle name="Komórka połączona" xfId="1541" builtinId="24" hidden="1"/>
    <cellStyle name="Komórka połączona" xfId="1580" builtinId="24" hidden="1"/>
    <cellStyle name="Komórka połączona" xfId="1620" builtinId="24" hidden="1"/>
    <cellStyle name="Komórka połączona" xfId="1659" builtinId="24" hidden="1"/>
    <cellStyle name="Komórka połączona" xfId="924" builtinId="24" hidden="1"/>
    <cellStyle name="Komórka połączona" xfId="820" builtinId="24" hidden="1"/>
    <cellStyle name="Komórka połączona" xfId="1732" builtinId="24" hidden="1"/>
    <cellStyle name="Komórka połączona" xfId="1772" builtinId="24" hidden="1"/>
    <cellStyle name="Komórka połączona" xfId="1810" builtinId="24" hidden="1"/>
    <cellStyle name="Komórka połączona" xfId="1850" builtinId="24" hidden="1"/>
    <cellStyle name="Komórka połączona" xfId="1889" builtinId="24" hidden="1"/>
    <cellStyle name="Komórka połączona" xfId="1929" builtinId="24" hidden="1"/>
    <cellStyle name="Komórka połączona" xfId="1969" builtinId="24" hidden="1"/>
    <cellStyle name="Komórka połączona" xfId="2009" builtinId="24" hidden="1"/>
    <cellStyle name="Komórka połączona" xfId="2047" builtinId="24" hidden="1"/>
    <cellStyle name="Komórka połączona" xfId="2087" builtinId="24" hidden="1"/>
    <cellStyle name="Komórka połączona" xfId="2126" builtinId="24" hidden="1"/>
    <cellStyle name="Komórka połączona" xfId="2166" builtinId="24" hidden="1"/>
    <cellStyle name="Komórka połączona" xfId="2206" builtinId="24" hidden="1"/>
    <cellStyle name="Komórka połączona" xfId="2245" builtinId="24" hidden="1"/>
    <cellStyle name="Komórka połączona" xfId="2285" builtinId="24" hidden="1"/>
    <cellStyle name="Komórka połączona" xfId="2324" builtinId="24" hidden="1"/>
    <cellStyle name="Komórka połączona" xfId="2364" builtinId="24" hidden="1"/>
    <cellStyle name="Komórka połączona" xfId="2403" builtinId="24" hidden="1"/>
    <cellStyle name="Komórka połączona" xfId="843" builtinId="24" hidden="1"/>
    <cellStyle name="Komórka połączona" xfId="879" builtinId="24" hidden="1"/>
    <cellStyle name="Komórka połączona" xfId="2448" builtinId="24" hidden="1"/>
    <cellStyle name="Komórka połączona" xfId="2488" builtinId="24" hidden="1"/>
    <cellStyle name="Komórka połączona" xfId="2526" builtinId="24" hidden="1"/>
    <cellStyle name="Komórka połączona" xfId="2566" builtinId="24" hidden="1"/>
    <cellStyle name="Komórka połączona" xfId="2605" builtinId="24" hidden="1"/>
    <cellStyle name="Komórka połączona" xfId="2645" builtinId="24" hidden="1"/>
    <cellStyle name="Komórka połączona" xfId="2685" builtinId="24" hidden="1"/>
    <cellStyle name="Komórka połączona" xfId="2725" builtinId="24" hidden="1"/>
    <cellStyle name="Komórka połączona" xfId="2763" builtinId="24" hidden="1"/>
    <cellStyle name="Komórka połączona" xfId="2803" builtinId="24" hidden="1"/>
    <cellStyle name="Komórka połączona" xfId="2842" builtinId="24" hidden="1"/>
    <cellStyle name="Komórka połączona" xfId="2882" builtinId="24" hidden="1"/>
    <cellStyle name="Komórka połączona" xfId="2922" builtinId="24" hidden="1"/>
    <cellStyle name="Komórka połączona" xfId="2961" builtinId="24" hidden="1"/>
    <cellStyle name="Komórka połączona" xfId="3001" builtinId="24" hidden="1"/>
    <cellStyle name="Komórka połączona" xfId="3040" builtinId="24" hidden="1"/>
    <cellStyle name="Komórka połączona" xfId="3080" builtinId="24" hidden="1"/>
    <cellStyle name="Komórka połączona" xfId="3119" builtinId="24" hidden="1"/>
    <cellStyle name="Komórka połączona" xfId="3158" builtinId="24" hidden="1"/>
    <cellStyle name="Komórka połączona" xfId="3351" builtinId="24" hidden="1"/>
    <cellStyle name="Komórka połączona" xfId="3395" builtinId="24" hidden="1"/>
    <cellStyle name="Komórka połączona" xfId="3435" builtinId="24" hidden="1"/>
    <cellStyle name="Komórka połączona" xfId="3473" builtinId="24" hidden="1"/>
    <cellStyle name="Komórka połączona" xfId="3513" builtinId="24" hidden="1"/>
    <cellStyle name="Komórka połączona" xfId="3552" builtinId="24" hidden="1"/>
    <cellStyle name="Komórka połączona" xfId="3592" builtinId="24" hidden="1"/>
    <cellStyle name="Komórka połączona" xfId="3632" builtinId="24" hidden="1"/>
    <cellStyle name="Komórka połączona" xfId="3672" builtinId="24" hidden="1"/>
    <cellStyle name="Komórka połączona" xfId="3710" builtinId="24" hidden="1"/>
    <cellStyle name="Komórka połączona" xfId="3750" builtinId="24" hidden="1"/>
    <cellStyle name="Komórka połączona" xfId="3793" builtinId="24" hidden="1"/>
    <cellStyle name="Komórka połączona" xfId="3833" builtinId="24" hidden="1"/>
    <cellStyle name="Komórka połączona" xfId="3873" builtinId="24" hidden="1"/>
    <cellStyle name="Komórka połączona" xfId="3912" builtinId="24" hidden="1"/>
    <cellStyle name="Komórka połączona" xfId="3953" builtinId="24" hidden="1"/>
    <cellStyle name="Komórka połączona" xfId="3992" builtinId="24" hidden="1"/>
    <cellStyle name="Komórka połączona" xfId="4032" builtinId="24" hidden="1"/>
    <cellStyle name="Komórka połączona" xfId="4071" builtinId="24" hidden="1"/>
    <cellStyle name="Komórka połączona" xfId="4128" builtinId="24" hidden="1"/>
    <cellStyle name="Komórka połączona" xfId="4287" builtinId="24" hidden="1"/>
    <cellStyle name="Komórka połączona" xfId="4331" builtinId="24" hidden="1"/>
    <cellStyle name="Komórka połączona" xfId="4371" builtinId="24" hidden="1"/>
    <cellStyle name="Komórka połączona" xfId="4409" builtinId="24" hidden="1"/>
    <cellStyle name="Komórka połączona" xfId="4449" builtinId="24" hidden="1"/>
    <cellStyle name="Komórka połączona" xfId="4488" builtinId="24" hidden="1"/>
    <cellStyle name="Komórka połączona" xfId="4528" builtinId="24" hidden="1"/>
    <cellStyle name="Komórka połączona" xfId="4568" builtinId="24" hidden="1"/>
    <cellStyle name="Komórka połączona" xfId="4608" builtinId="24" hidden="1"/>
    <cellStyle name="Komórka połączona" xfId="4646" builtinId="24" hidden="1"/>
    <cellStyle name="Komórka połączona" xfId="4686" builtinId="24" hidden="1"/>
    <cellStyle name="Komórka połączona" xfId="4729" builtinId="24" hidden="1"/>
    <cellStyle name="Komórka połączona" xfId="4769" builtinId="24" hidden="1"/>
    <cellStyle name="Komórka połączona" xfId="4809" builtinId="24" hidden="1"/>
    <cellStyle name="Komórka połączona" xfId="4848" builtinId="24" hidden="1"/>
    <cellStyle name="Komórka połączona" xfId="4889" builtinId="24" hidden="1"/>
    <cellStyle name="Komórka połączona" xfId="4928" builtinId="24" hidden="1"/>
    <cellStyle name="Komórka połączona" xfId="4968" builtinId="24" hidden="1"/>
    <cellStyle name="Komórka połączona" xfId="5007" builtinId="24" hidden="1"/>
    <cellStyle name="Komórka połączona" xfId="4264" builtinId="24" hidden="1"/>
    <cellStyle name="Komórka połączona" xfId="4160" builtinId="24" hidden="1"/>
    <cellStyle name="Komórka połączona" xfId="5080" builtinId="24" hidden="1"/>
    <cellStyle name="Komórka połączona" xfId="5120" builtinId="24" hidden="1"/>
    <cellStyle name="Komórka połączona" xfId="5158" builtinId="24" hidden="1"/>
    <cellStyle name="Komórka połączona" xfId="5198" builtinId="24" hidden="1"/>
    <cellStyle name="Komórka połączona" xfId="5237" builtinId="24" hidden="1"/>
    <cellStyle name="Komórka połączona" xfId="5277" builtinId="24" hidden="1"/>
    <cellStyle name="Komórka połączona" xfId="5317" builtinId="24" hidden="1"/>
    <cellStyle name="Komórka połączona" xfId="5357" builtinId="24" hidden="1"/>
    <cellStyle name="Komórka połączona" xfId="5395" builtinId="24" hidden="1"/>
    <cellStyle name="Komórka połączona" xfId="5435" builtinId="24" hidden="1"/>
    <cellStyle name="Komórka połączona" xfId="5474" builtinId="24" hidden="1"/>
    <cellStyle name="Komórka połączona" xfId="5514" builtinId="24" hidden="1"/>
    <cellStyle name="Komórka połączona" xfId="5554" builtinId="24" hidden="1"/>
    <cellStyle name="Komórka połączona" xfId="5593" builtinId="24" hidden="1"/>
    <cellStyle name="Komórka połączona" xfId="5633" builtinId="24" hidden="1"/>
    <cellStyle name="Komórka połączona" xfId="5672" builtinId="24" hidden="1"/>
    <cellStyle name="Komórka połączona" xfId="5712" builtinId="24" hidden="1"/>
    <cellStyle name="Komórka połączona" xfId="5751" builtinId="24" hidden="1"/>
    <cellStyle name="Komórka połączona" xfId="4183" builtinId="24" hidden="1"/>
    <cellStyle name="Komórka połączona" xfId="4219" builtinId="24" hidden="1"/>
    <cellStyle name="Komórka połączona" xfId="5796" builtinId="24" hidden="1"/>
    <cellStyle name="Komórka połączona" xfId="5836" builtinId="24" hidden="1"/>
    <cellStyle name="Komórka połączona" xfId="5874" builtinId="24" hidden="1"/>
    <cellStyle name="Komórka połączona" xfId="5914" builtinId="24" hidden="1"/>
    <cellStyle name="Komórka połączona" xfId="5953" builtinId="24" hidden="1"/>
    <cellStyle name="Komórka połączona" xfId="5993" builtinId="24" hidden="1"/>
    <cellStyle name="Komórka połączona" xfId="6033" builtinId="24" hidden="1"/>
    <cellStyle name="Komórka połączona" xfId="6073" builtinId="24" hidden="1"/>
    <cellStyle name="Komórka połączona" xfId="6111" builtinId="24" hidden="1"/>
    <cellStyle name="Komórka połączona" xfId="6151" builtinId="24" hidden="1"/>
    <cellStyle name="Komórka połączona" xfId="6190" builtinId="24" hidden="1"/>
    <cellStyle name="Komórka połączona" xfId="6230" builtinId="24" hidden="1"/>
    <cellStyle name="Komórka połączona" xfId="6270" builtinId="24" hidden="1"/>
    <cellStyle name="Komórka połączona" xfId="6309" builtinId="24" hidden="1"/>
    <cellStyle name="Komórka połączona" xfId="6349" builtinId="24" hidden="1"/>
    <cellStyle name="Komórka połączona" xfId="6388" builtinId="24" hidden="1"/>
    <cellStyle name="Komórka połączona" xfId="6428" builtinId="24" hidden="1"/>
    <cellStyle name="Komórka połączona" xfId="6467" builtinId="24" hidden="1"/>
    <cellStyle name="Komórka połączona" xfId="3328" builtinId="24" hidden="1"/>
    <cellStyle name="Komórka połączona" xfId="3200" builtinId="24" hidden="1"/>
    <cellStyle name="Komórka połączona" xfId="6522" builtinId="24" hidden="1"/>
    <cellStyle name="Komórka połączona" xfId="6562" builtinId="24" hidden="1"/>
    <cellStyle name="Komórka połączona" xfId="6600" builtinId="24" hidden="1"/>
    <cellStyle name="Komórka połączona" xfId="6640" builtinId="24" hidden="1"/>
    <cellStyle name="Komórka połączona" xfId="6679" builtinId="24" hidden="1"/>
    <cellStyle name="Komórka połączona" xfId="6719" builtinId="24" hidden="1"/>
    <cellStyle name="Komórka połączona" xfId="6759" builtinId="24" hidden="1"/>
    <cellStyle name="Komórka połączona" xfId="6799" builtinId="24" hidden="1"/>
    <cellStyle name="Komórka połączona" xfId="6837" builtinId="24" hidden="1"/>
    <cellStyle name="Komórka połączona" xfId="6877" builtinId="24" hidden="1"/>
    <cellStyle name="Komórka połączona" xfId="6918" builtinId="24" hidden="1"/>
    <cellStyle name="Komórka połączona" xfId="6958" builtinId="24" hidden="1"/>
    <cellStyle name="Komórka połączona" xfId="6998" builtinId="24" hidden="1"/>
    <cellStyle name="Komórka połączona" xfId="7037" builtinId="24" hidden="1"/>
    <cellStyle name="Komórka połączona" xfId="7078" builtinId="24" hidden="1"/>
    <cellStyle name="Komórka połączona" xfId="7117" builtinId="24" hidden="1"/>
    <cellStyle name="Komórka połączona" xfId="7157" builtinId="24" hidden="1"/>
    <cellStyle name="Komórka połączona" xfId="7196" builtinId="24" hidden="1"/>
    <cellStyle name="Komórka połączona" xfId="7246" builtinId="24" hidden="1"/>
    <cellStyle name="Komórka połączona" xfId="7405" builtinId="24" hidden="1"/>
    <cellStyle name="Komórka połączona" xfId="7447" builtinId="24" hidden="1"/>
    <cellStyle name="Komórka połączona" xfId="7487" builtinId="24" hidden="1"/>
    <cellStyle name="Komórka połączona" xfId="7525" builtinId="24" hidden="1"/>
    <cellStyle name="Komórka połączona" xfId="7565" builtinId="24" hidden="1"/>
    <cellStyle name="Komórka połączona" xfId="7604" builtinId="24" hidden="1"/>
    <cellStyle name="Komórka połączona" xfId="7644" builtinId="24" hidden="1"/>
    <cellStyle name="Komórka połączona" xfId="7684" builtinId="24" hidden="1"/>
    <cellStyle name="Komórka połączona" xfId="7724" builtinId="24" hidden="1"/>
    <cellStyle name="Komórka połączona" xfId="7762" builtinId="24" hidden="1"/>
    <cellStyle name="Komórka połączona" xfId="7802" builtinId="24" hidden="1"/>
    <cellStyle name="Komórka połączona" xfId="7843" builtinId="24" hidden="1"/>
    <cellStyle name="Komórka połączona" xfId="7883" builtinId="24" hidden="1"/>
    <cellStyle name="Komórka połączona" xfId="7923" builtinId="24" hidden="1"/>
    <cellStyle name="Komórka połączona" xfId="7962" builtinId="24" hidden="1"/>
    <cellStyle name="Komórka połączona" xfId="8003" builtinId="24" hidden="1"/>
    <cellStyle name="Komórka połączona" xfId="8042" builtinId="24" hidden="1"/>
    <cellStyle name="Komórka połączona" xfId="8082" builtinId="24" hidden="1"/>
    <cellStyle name="Komórka połączona" xfId="8121" builtinId="24" hidden="1"/>
    <cellStyle name="Komórka połączona" xfId="7382" builtinId="24" hidden="1"/>
    <cellStyle name="Komórka połączona" xfId="7278" builtinId="24" hidden="1"/>
    <cellStyle name="Komórka połączona" xfId="8194" builtinId="24" hidden="1"/>
    <cellStyle name="Komórka połączona" xfId="8234" builtinId="24" hidden="1"/>
    <cellStyle name="Komórka połączona" xfId="8272" builtinId="24" hidden="1"/>
    <cellStyle name="Komórka połączona" xfId="8312" builtinId="24" hidden="1"/>
    <cellStyle name="Komórka połączona" xfId="8351" builtinId="24" hidden="1"/>
    <cellStyle name="Komórka połączona" xfId="8391" builtinId="24" hidden="1"/>
    <cellStyle name="Komórka połączona" xfId="8431" builtinId="24" hidden="1"/>
    <cellStyle name="Komórka połączona" xfId="8471" builtinId="24" hidden="1"/>
    <cellStyle name="Komórka połączona" xfId="8509" builtinId="24" hidden="1"/>
    <cellStyle name="Komórka połączona" xfId="8549" builtinId="24" hidden="1"/>
    <cellStyle name="Komórka połączona" xfId="8588" builtinId="24" hidden="1"/>
    <cellStyle name="Komórka połączona" xfId="8628" builtinId="24" hidden="1"/>
    <cellStyle name="Komórka połączona" xfId="8668" builtinId="24" hidden="1"/>
    <cellStyle name="Komórka połączona" xfId="8707" builtinId="24" hidden="1"/>
    <cellStyle name="Komórka połączona" xfId="8747" builtinId="24" hidden="1"/>
    <cellStyle name="Komórka połączona" xfId="8786" builtinId="24" hidden="1"/>
    <cellStyle name="Komórka połączona" xfId="8826" builtinId="24" hidden="1"/>
    <cellStyle name="Komórka połączona" xfId="8865" builtinId="24" hidden="1"/>
    <cellStyle name="Komórka połączona" xfId="7301" builtinId="24" hidden="1"/>
    <cellStyle name="Komórka połączona" xfId="7337" builtinId="24" hidden="1"/>
    <cellStyle name="Komórka połączona" xfId="8910" builtinId="24" hidden="1"/>
    <cellStyle name="Komórka połączona" xfId="8950" builtinId="24" hidden="1"/>
    <cellStyle name="Komórka połączona" xfId="8988" builtinId="24" hidden="1"/>
    <cellStyle name="Komórka połączona" xfId="9028" builtinId="24" hidden="1"/>
    <cellStyle name="Komórka połączona" xfId="9067" builtinId="24" hidden="1"/>
    <cellStyle name="Komórka połączona" xfId="9107" builtinId="24" hidden="1"/>
    <cellStyle name="Komórka połączona" xfId="9147" builtinId="24" hidden="1"/>
    <cellStyle name="Komórka połączona" xfId="9187" builtinId="24" hidden="1"/>
    <cellStyle name="Komórka połączona" xfId="9225" builtinId="24" hidden="1"/>
    <cellStyle name="Komórka połączona" xfId="9265" builtinId="24" hidden="1"/>
    <cellStyle name="Komórka połączona" xfId="9304" builtinId="24" hidden="1"/>
    <cellStyle name="Komórka połączona" xfId="9344" builtinId="24" hidden="1"/>
    <cellStyle name="Komórka połączona" xfId="9384" builtinId="24" hidden="1"/>
    <cellStyle name="Komórka połączona" xfId="9423" builtinId="24" hidden="1"/>
    <cellStyle name="Komórka połączona" xfId="9463" builtinId="24" hidden="1"/>
    <cellStyle name="Komórka połączona" xfId="9502" builtinId="24" hidden="1"/>
    <cellStyle name="Komórka połączona" xfId="9542" builtinId="24" hidden="1"/>
    <cellStyle name="Komórka połączona" xfId="9581" builtinId="24" hidden="1"/>
    <cellStyle name="Komórka połączona" xfId="3300" builtinId="24" hidden="1"/>
    <cellStyle name="Komórka połączona" xfId="9622" builtinId="24" hidden="1"/>
    <cellStyle name="Komórka połączona" xfId="9662" builtinId="24" hidden="1"/>
    <cellStyle name="Komórka połączona" xfId="9702" builtinId="24" hidden="1"/>
    <cellStyle name="Komórka połączona" xfId="9740" builtinId="24" hidden="1"/>
    <cellStyle name="Komórka połączona" xfId="9780" builtinId="24" hidden="1"/>
    <cellStyle name="Komórka połączona" xfId="9819" builtinId="24" hidden="1"/>
    <cellStyle name="Komórka połączona" xfId="9859" builtinId="24" hidden="1"/>
    <cellStyle name="Komórka połączona" xfId="9899" builtinId="24" hidden="1"/>
    <cellStyle name="Komórka połączona" xfId="9939" builtinId="24" hidden="1"/>
    <cellStyle name="Komórka połączona" xfId="9977" builtinId="24" hidden="1"/>
    <cellStyle name="Komórka połączona" xfId="10017" builtinId="24" hidden="1"/>
    <cellStyle name="Komórka połączona" xfId="10056" builtinId="24" hidden="1"/>
    <cellStyle name="Komórka połączona" xfId="10096" builtinId="24" hidden="1"/>
    <cellStyle name="Komórka połączona" xfId="10136" builtinId="24" hidden="1"/>
    <cellStyle name="Komórka połączona" xfId="10175" builtinId="24" hidden="1"/>
    <cellStyle name="Komórka połączona" xfId="10215" builtinId="24" hidden="1"/>
    <cellStyle name="Komórka połączona" xfId="10254" builtinId="24" hidden="1"/>
    <cellStyle name="Komórka połączona" xfId="10294" builtinId="24" hidden="1"/>
    <cellStyle name="Komórka połączona" xfId="10333" builtinId="24" hidden="1"/>
    <cellStyle name="Komórka połączona" xfId="10372" builtinId="24" hidden="1"/>
    <cellStyle name="Komórka połączona" xfId="10531" builtinId="24" hidden="1"/>
    <cellStyle name="Komórka połączona" xfId="10571" builtinId="24" hidden="1"/>
    <cellStyle name="Komórka połączona" xfId="10611" builtinId="24" hidden="1"/>
    <cellStyle name="Komórka połączona" xfId="10649" builtinId="24" hidden="1"/>
    <cellStyle name="Komórka połączona" xfId="10689" builtinId="24" hidden="1"/>
    <cellStyle name="Komórka połączona" xfId="10728" builtinId="24" hidden="1"/>
    <cellStyle name="Komórka połączona" xfId="10768" builtinId="24" hidden="1"/>
    <cellStyle name="Komórka połączona" xfId="10808" builtinId="24" hidden="1"/>
    <cellStyle name="Komórka połączona" xfId="10848" builtinId="24" hidden="1"/>
    <cellStyle name="Komórka połączona" xfId="10886" builtinId="24" hidden="1"/>
    <cellStyle name="Komórka połączona" xfId="10926" builtinId="24" hidden="1"/>
    <cellStyle name="Komórka połączona" xfId="10965" builtinId="24" hidden="1"/>
    <cellStyle name="Komórka połączona" xfId="11005" builtinId="24" hidden="1"/>
    <cellStyle name="Komórka połączona" xfId="11045" builtinId="24" hidden="1"/>
    <cellStyle name="Komórka połączona" xfId="11084" builtinId="24" hidden="1"/>
    <cellStyle name="Komórka połączona" xfId="11125" builtinId="24" hidden="1"/>
    <cellStyle name="Komórka połączona" xfId="11164" builtinId="24" hidden="1"/>
    <cellStyle name="Komórka połączona" xfId="11204" builtinId="24" hidden="1"/>
    <cellStyle name="Komórka połączona" xfId="11243" builtinId="24" hidden="1"/>
    <cellStyle name="Komórka połączona" xfId="10508" builtinId="24" hidden="1"/>
    <cellStyle name="Komórka połączona" xfId="10404" builtinId="24" hidden="1"/>
    <cellStyle name="Komórka połączona" xfId="11316" builtinId="24" hidden="1"/>
    <cellStyle name="Komórka połączona" xfId="11356" builtinId="24" hidden="1"/>
    <cellStyle name="Komórka połączona" xfId="11394" builtinId="24" hidden="1"/>
    <cellStyle name="Komórka połączona" xfId="11434" builtinId="24" hidden="1"/>
    <cellStyle name="Komórka połączona" xfId="11473" builtinId="24" hidden="1"/>
    <cellStyle name="Komórka połączona" xfId="11513" builtinId="24" hidden="1"/>
    <cellStyle name="Komórka połączona" xfId="11553" builtinId="24" hidden="1"/>
    <cellStyle name="Komórka połączona" xfId="11593" builtinId="24" hidden="1"/>
    <cellStyle name="Komórka połączona" xfId="11631" builtinId="24" hidden="1"/>
    <cellStyle name="Komórka połączona" xfId="11671" builtinId="24" hidden="1"/>
    <cellStyle name="Komórka połączona" xfId="11710" builtinId="24" hidden="1"/>
    <cellStyle name="Komórka połączona" xfId="11750" builtinId="24" hidden="1"/>
    <cellStyle name="Komórka połączona" xfId="11790" builtinId="24" hidden="1"/>
    <cellStyle name="Komórka połączona" xfId="11829" builtinId="24" hidden="1"/>
    <cellStyle name="Komórka połączona" xfId="11869" builtinId="24" hidden="1"/>
    <cellStyle name="Komórka połączona" xfId="11908" builtinId="24" hidden="1"/>
    <cellStyle name="Komórka połączona" xfId="11948" builtinId="24" hidden="1"/>
    <cellStyle name="Komórka połączona" xfId="11987" builtinId="24" hidden="1"/>
    <cellStyle name="Komórka połączona" xfId="10427" builtinId="24" hidden="1"/>
    <cellStyle name="Komórka połączona" xfId="10463" builtinId="24" hidden="1"/>
    <cellStyle name="Komórka połączona" xfId="12032" builtinId="24" hidden="1"/>
    <cellStyle name="Komórka połączona" xfId="12072" builtinId="24" hidden="1"/>
    <cellStyle name="Komórka połączona" xfId="12110" builtinId="24" hidden="1"/>
    <cellStyle name="Komórka połączona" xfId="12150" builtinId="24" hidden="1"/>
    <cellStyle name="Komórka połączona" xfId="12189" builtinId="24" hidden="1"/>
    <cellStyle name="Komórka połączona" xfId="12229" builtinId="24" hidden="1"/>
    <cellStyle name="Komórka połączona" xfId="12269" builtinId="24" hidden="1"/>
    <cellStyle name="Komórka połączona" xfId="12309" builtinId="24" hidden="1"/>
    <cellStyle name="Komórka połączona" xfId="12347" builtinId="24" hidden="1"/>
    <cellStyle name="Komórka połączona" xfId="12387" builtinId="24" hidden="1"/>
    <cellStyle name="Komórka połączona" xfId="12426" builtinId="24" hidden="1"/>
    <cellStyle name="Komórka połączona" xfId="12466" builtinId="24" hidden="1"/>
    <cellStyle name="Komórka połączona" xfId="12506" builtinId="24" hidden="1"/>
    <cellStyle name="Komórka połączona" xfId="12545" builtinId="24" hidden="1"/>
    <cellStyle name="Komórka połączona" xfId="12585" builtinId="24" hidden="1"/>
    <cellStyle name="Komórka połączona" xfId="12624" builtinId="24" hidden="1"/>
    <cellStyle name="Komórka połączona" xfId="12664" builtinId="24" hidden="1"/>
    <cellStyle name="Komórka połączona" xfId="12703" builtinId="24" hidden="1"/>
    <cellStyle name="Komórka połączona" xfId="12742" builtinId="24" hidden="1"/>
    <cellStyle name="Komórka połączona" xfId="12782" builtinId="24" hidden="1"/>
    <cellStyle name="Komórka połączona" xfId="12822" builtinId="24" hidden="1"/>
    <cellStyle name="Komórka połączona" xfId="12862" builtinId="24" hidden="1"/>
    <cellStyle name="Komórka połączona" xfId="12900" builtinId="24" hidden="1"/>
    <cellStyle name="Komórka połączona" xfId="12940" builtinId="24" hidden="1"/>
    <cellStyle name="Komórka połączona" xfId="12979" builtinId="24" hidden="1"/>
    <cellStyle name="Komórka połączona" xfId="13019" builtinId="24" hidden="1"/>
    <cellStyle name="Komórka połączona" xfId="13059" builtinId="24" hidden="1"/>
    <cellStyle name="Komórka połączona" xfId="13099" builtinId="24" hidden="1"/>
    <cellStyle name="Komórka połączona" xfId="13137" builtinId="24" hidden="1"/>
    <cellStyle name="Komórka połączona" xfId="13177" builtinId="24" hidden="1"/>
    <cellStyle name="Komórka połączona" xfId="13216" builtinId="24" hidden="1"/>
    <cellStyle name="Komórka połączona" xfId="13256" builtinId="24" hidden="1"/>
    <cellStyle name="Komórka połączona" xfId="13296" builtinId="24" hidden="1"/>
    <cellStyle name="Komórka połączona" xfId="13335" builtinId="24" hidden="1"/>
    <cellStyle name="Komórka połączona" xfId="13375" builtinId="24" hidden="1"/>
    <cellStyle name="Komórka połączona" xfId="13414" builtinId="24" hidden="1"/>
    <cellStyle name="Komórka połączona" xfId="13454" builtinId="24" hidden="1"/>
    <cellStyle name="Komórka połączona" xfId="13493" builtinId="24" hidden="1"/>
    <cellStyle name="Komórka połączona" xfId="13532" builtinId="24" hidden="1"/>
    <cellStyle name="Komórka połączona" xfId="13691" builtinId="24" hidden="1"/>
    <cellStyle name="Komórka połączona" xfId="13731" builtinId="24" hidden="1"/>
    <cellStyle name="Komórka połączona" xfId="13771" builtinId="24" hidden="1"/>
    <cellStyle name="Komórka połączona" xfId="13809" builtinId="24" hidden="1"/>
    <cellStyle name="Komórka połączona" xfId="13849" builtinId="24" hidden="1"/>
    <cellStyle name="Komórka połączona" xfId="13888" builtinId="24" hidden="1"/>
    <cellStyle name="Komórka połączona" xfId="13928" builtinId="24" hidden="1"/>
    <cellStyle name="Komórka połączona" xfId="13968" builtinId="24" hidden="1"/>
    <cellStyle name="Komórka połączona" xfId="14008" builtinId="24" hidden="1"/>
    <cellStyle name="Komórka połączona" xfId="14046" builtinId="24" hidden="1"/>
    <cellStyle name="Komórka połączona" xfId="14086" builtinId="24" hidden="1"/>
    <cellStyle name="Komórka połączona" xfId="14125" builtinId="24" hidden="1"/>
    <cellStyle name="Komórka połączona" xfId="14165" builtinId="24" hidden="1"/>
    <cellStyle name="Komórka połączona" xfId="14205" builtinId="24" hidden="1"/>
    <cellStyle name="Komórka połączona" xfId="14244" builtinId="24" hidden="1"/>
    <cellStyle name="Komórka połączona" xfId="14285" builtinId="24" hidden="1"/>
    <cellStyle name="Komórka połączona" xfId="14324" builtinId="24" hidden="1"/>
    <cellStyle name="Komórka połączona" xfId="14364" builtinId="24" hidden="1"/>
    <cellStyle name="Komórka połączona" xfId="14403" builtinId="24" hidden="1"/>
    <cellStyle name="Komórka połączona" xfId="13668" builtinId="24" hidden="1"/>
    <cellStyle name="Komórka połączona" xfId="13564" builtinId="24" hidden="1"/>
    <cellStyle name="Komórka połączona" xfId="14476" builtinId="24" hidden="1"/>
    <cellStyle name="Komórka połączona" xfId="14516" builtinId="24" hidden="1"/>
    <cellStyle name="Komórka połączona" xfId="14554" builtinId="24" hidden="1"/>
    <cellStyle name="Komórka połączona" xfId="14594" builtinId="24" hidden="1"/>
    <cellStyle name="Komórka połączona" xfId="14633" builtinId="24" hidden="1"/>
    <cellStyle name="Komórka połączona" xfId="14673" builtinId="24" hidden="1"/>
    <cellStyle name="Komórka połączona" xfId="14713" builtinId="24" hidden="1"/>
    <cellStyle name="Komórka połączona" xfId="14753" builtinId="24" hidden="1"/>
    <cellStyle name="Komórka połączona" xfId="14791" builtinId="24" hidden="1"/>
    <cellStyle name="Komórka połączona" xfId="14831" builtinId="24" hidden="1"/>
    <cellStyle name="Komórka połączona" xfId="14870" builtinId="24" hidden="1"/>
    <cellStyle name="Komórka połączona" xfId="14910" builtinId="24" hidden="1"/>
    <cellStyle name="Komórka połączona" xfId="14950" builtinId="24" hidden="1"/>
    <cellStyle name="Komórka połączona" xfId="14989" builtinId="24" hidden="1"/>
    <cellStyle name="Komórka połączona" xfId="15029" builtinId="24" hidden="1"/>
    <cellStyle name="Komórka połączona" xfId="15068" builtinId="24" hidden="1"/>
    <cellStyle name="Komórka połączona" xfId="15108" builtinId="24" hidden="1"/>
    <cellStyle name="Komórka połączona" xfId="15147" builtinId="24" hidden="1"/>
    <cellStyle name="Komórka połączona" xfId="13587" builtinId="24" hidden="1"/>
    <cellStyle name="Komórka połączona" xfId="13623" builtinId="24" hidden="1"/>
    <cellStyle name="Komórka połączona" xfId="15192" builtinId="24" hidden="1"/>
    <cellStyle name="Komórka połączona" xfId="15232" builtinId="24" hidden="1"/>
    <cellStyle name="Komórka połączona" xfId="15270" builtinId="24" hidden="1"/>
    <cellStyle name="Komórka połączona" xfId="15310" builtinId="24" hidden="1"/>
    <cellStyle name="Komórka połączona" xfId="15349" builtinId="24" hidden="1"/>
    <cellStyle name="Komórka połączona" xfId="15389" builtinId="24" hidden="1"/>
    <cellStyle name="Komórka połączona" xfId="15429" builtinId="24" hidden="1"/>
    <cellStyle name="Komórka połączona" xfId="15469" builtinId="24" hidden="1"/>
    <cellStyle name="Komórka połączona" xfId="15507" builtinId="24" hidden="1"/>
    <cellStyle name="Komórka połączona" xfId="15547" builtinId="24" hidden="1"/>
    <cellStyle name="Komórka połączona" xfId="15586" builtinId="24" hidden="1"/>
    <cellStyle name="Komórka połączona" xfId="15626" builtinId="24" hidden="1"/>
    <cellStyle name="Komórka połączona" xfId="15666" builtinId="24" hidden="1"/>
    <cellStyle name="Komórka połączona" xfId="15705" builtinId="24" hidden="1"/>
    <cellStyle name="Komórka połączona" xfId="15745" builtinId="24" hidden="1"/>
    <cellStyle name="Komórka połączona" xfId="15784" builtinId="24" hidden="1"/>
    <cellStyle name="Komórka połączona" xfId="15824" builtinId="24" hidden="1"/>
    <cellStyle name="Komórka połączona" xfId="15863" builtinId="24" hidden="1"/>
    <cellStyle name="Komórka połączona" xfId="3223" builtinId="24" hidden="1"/>
    <cellStyle name="Komórka połączona" xfId="3778" builtinId="24" hidden="1"/>
    <cellStyle name="Komórka połączona" xfId="15916" builtinId="24" hidden="1"/>
    <cellStyle name="Komórka połączona" xfId="15956" builtinId="24" hidden="1"/>
    <cellStyle name="Komórka połączona" xfId="15994" builtinId="24" hidden="1"/>
    <cellStyle name="Komórka połączona" xfId="16034" builtinId="24" hidden="1"/>
    <cellStyle name="Komórka połączona" xfId="16073" builtinId="24" hidden="1"/>
    <cellStyle name="Komórka połączona" xfId="16113" builtinId="24" hidden="1"/>
    <cellStyle name="Komórka połączona" xfId="16153" builtinId="24" hidden="1"/>
    <cellStyle name="Komórka połączona" xfId="16193" builtinId="24" hidden="1"/>
    <cellStyle name="Komórka połączona" xfId="16231" builtinId="24" hidden="1"/>
    <cellStyle name="Komórka połączona" xfId="16271" builtinId="24" hidden="1"/>
    <cellStyle name="Komórka połączona" xfId="16310" builtinId="24" hidden="1"/>
    <cellStyle name="Komórka połączona" xfId="16350" builtinId="24" hidden="1"/>
    <cellStyle name="Komórka połączona" xfId="16390" builtinId="24" hidden="1"/>
    <cellStyle name="Komórka połączona" xfId="16429" builtinId="24" hidden="1"/>
    <cellStyle name="Komórka połączona" xfId="16469" builtinId="24" hidden="1"/>
    <cellStyle name="Komórka połączona" xfId="16508" builtinId="24" hidden="1"/>
    <cellStyle name="Komórka połączona" xfId="16548" builtinId="24" hidden="1"/>
    <cellStyle name="Komórka połączona" xfId="16587" builtinId="24" hidden="1"/>
    <cellStyle name="Komórka połączona" xfId="16626" builtinId="24" hidden="1"/>
    <cellStyle name="Komórka połączona" xfId="16785" builtinId="24" hidden="1"/>
    <cellStyle name="Komórka połączona" xfId="16825" builtinId="24" hidden="1"/>
    <cellStyle name="Komórka połączona" xfId="16865" builtinId="24" hidden="1"/>
    <cellStyle name="Komórka połączona" xfId="16903" builtinId="24" hidden="1"/>
    <cellStyle name="Komórka połączona" xfId="16943" builtinId="24" hidden="1"/>
    <cellStyle name="Komórka połączona" xfId="16982" builtinId="24" hidden="1"/>
    <cellStyle name="Komórka połączona" xfId="17022" builtinId="24" hidden="1"/>
    <cellStyle name="Komórka połączona" xfId="17062" builtinId="24" hidden="1"/>
    <cellStyle name="Komórka połączona" xfId="17102" builtinId="24" hidden="1"/>
    <cellStyle name="Komórka połączona" xfId="17140" builtinId="24" hidden="1"/>
    <cellStyle name="Komórka połączona" xfId="17180" builtinId="24" hidden="1"/>
    <cellStyle name="Komórka połączona" xfId="17219" builtinId="24" hidden="1"/>
    <cellStyle name="Komórka połączona" xfId="17259" builtinId="24" hidden="1"/>
    <cellStyle name="Komórka połączona" xfId="17299" builtinId="24" hidden="1"/>
    <cellStyle name="Komórka połączona" xfId="17338" builtinId="24" hidden="1"/>
    <cellStyle name="Komórka połączona" xfId="17379" builtinId="24" hidden="1"/>
    <cellStyle name="Komórka połączona" xfId="17418" builtinId="24" hidden="1"/>
    <cellStyle name="Komórka połączona" xfId="17458" builtinId="24" hidden="1"/>
    <cellStyle name="Komórka połączona" xfId="17497" builtinId="24" hidden="1"/>
    <cellStyle name="Komórka połączona" xfId="16762" builtinId="24" hidden="1"/>
    <cellStyle name="Komórka połączona" xfId="16658" builtinId="24" hidden="1"/>
    <cellStyle name="Komórka połączona" xfId="17570" builtinId="24" hidden="1"/>
    <cellStyle name="Komórka połączona" xfId="17610" builtinId="24" hidden="1"/>
    <cellStyle name="Komórka połączona" xfId="17648" builtinId="24" hidden="1"/>
    <cellStyle name="Komórka połączona" xfId="17688" builtinId="24" hidden="1"/>
    <cellStyle name="Komórka połączona" xfId="17727" builtinId="24" hidden="1"/>
    <cellStyle name="Komórka połączona" xfId="17767" builtinId="24" hidden="1"/>
    <cellStyle name="Komórka połączona" xfId="17807" builtinId="24" hidden="1"/>
    <cellStyle name="Komórka połączona" xfId="17847" builtinId="24" hidden="1"/>
    <cellStyle name="Komórka połączona" xfId="17885" builtinId="24" hidden="1"/>
    <cellStyle name="Komórka połączona" xfId="17925" builtinId="24" hidden="1"/>
    <cellStyle name="Komórka połączona" xfId="17964" builtinId="24" hidden="1"/>
    <cellStyle name="Komórka połączona" xfId="18004" builtinId="24" hidden="1"/>
    <cellStyle name="Komórka połączona" xfId="18044" builtinId="24" hidden="1"/>
    <cellStyle name="Komórka połączona" xfId="18083" builtinId="24" hidden="1"/>
    <cellStyle name="Komórka połączona" xfId="18123" builtinId="24" hidden="1"/>
    <cellStyle name="Komórka połączona" xfId="18162" builtinId="24" hidden="1"/>
    <cellStyle name="Komórka połączona" xfId="18202" builtinId="24" hidden="1"/>
    <cellStyle name="Komórka połączona" xfId="18241" builtinId="24" hidden="1"/>
    <cellStyle name="Komórka połączona" xfId="16681" builtinId="24" hidden="1"/>
    <cellStyle name="Komórka połączona" xfId="16717" builtinId="24" hidden="1"/>
    <cellStyle name="Komórka połączona" xfId="18286" builtinId="24" hidden="1"/>
    <cellStyle name="Komórka połączona" xfId="18326" builtinId="24" hidden="1"/>
    <cellStyle name="Komórka połączona" xfId="18364" builtinId="24" hidden="1"/>
    <cellStyle name="Komórka połączona" xfId="18404" builtinId="24" hidden="1"/>
    <cellStyle name="Komórka połączona" xfId="18443" builtinId="24" hidden="1"/>
    <cellStyle name="Komórka połączona" xfId="18483" builtinId="24" hidden="1"/>
    <cellStyle name="Komórka połączona" xfId="18523" builtinId="24" hidden="1"/>
    <cellStyle name="Komórka połączona" xfId="18563" builtinId="24" hidden="1"/>
    <cellStyle name="Komórka połączona" xfId="18601" builtinId="24" hidden="1"/>
    <cellStyle name="Komórka połączona" xfId="18641" builtinId="24" hidden="1"/>
    <cellStyle name="Komórka połączona" xfId="18680" builtinId="24" hidden="1"/>
    <cellStyle name="Komórka połączona" xfId="18720" builtinId="24" hidden="1"/>
    <cellStyle name="Komórka połączona" xfId="18760" builtinId="24" hidden="1"/>
    <cellStyle name="Komórka połączona" xfId="18799" builtinId="24" hidden="1"/>
    <cellStyle name="Komórka połączona" xfId="18839" builtinId="24" hidden="1"/>
    <cellStyle name="Komórka połączona" xfId="18878" builtinId="24" hidden="1"/>
    <cellStyle name="Komórka połączona" xfId="18918" builtinId="24" hidden="1"/>
    <cellStyle name="Komórka połączona" xfId="18957" builtinId="24" hidden="1"/>
    <cellStyle name="Komórka połączona" xfId="3245" builtinId="24" hidden="1"/>
    <cellStyle name="Komórka połączona" xfId="19079" builtinId="24" hidden="1"/>
    <cellStyle name="Komórka połączona" xfId="19119" builtinId="24" hidden="1"/>
    <cellStyle name="Komórka połączona" xfId="19159" builtinId="24" hidden="1"/>
    <cellStyle name="Komórka połączona" xfId="19197" builtinId="24" hidden="1"/>
    <cellStyle name="Komórka połączona" xfId="19237" builtinId="24" hidden="1"/>
    <cellStyle name="Komórka połączona" xfId="19276" builtinId="24" hidden="1"/>
    <cellStyle name="Komórka połączona" xfId="19316" builtinId="24" hidden="1"/>
    <cellStyle name="Komórka połączona" xfId="19356" builtinId="24" hidden="1"/>
    <cellStyle name="Komórka połączona" xfId="19396" builtinId="24" hidden="1"/>
    <cellStyle name="Komórka połączona" xfId="19434" builtinId="24" hidden="1"/>
    <cellStyle name="Komórka połączona" xfId="19474" builtinId="24" hidden="1"/>
    <cellStyle name="Komórka połączona" xfId="19513" builtinId="24" hidden="1"/>
    <cellStyle name="Komórka połączona" xfId="19553" builtinId="24" hidden="1"/>
    <cellStyle name="Komórka połączona" xfId="19593" builtinId="24" hidden="1"/>
    <cellStyle name="Komórka połączona" xfId="19632" builtinId="24" hidden="1"/>
    <cellStyle name="Komórka połączona" xfId="19672" builtinId="24" hidden="1"/>
    <cellStyle name="Komórka połączona" xfId="19711" builtinId="24" hidden="1"/>
    <cellStyle name="Komórka połączona" xfId="19751" builtinId="24" hidden="1"/>
    <cellStyle name="Komórka połączona" xfId="19790" builtinId="24" hidden="1"/>
    <cellStyle name="Komórka połączona" xfId="19841" builtinId="24" hidden="1"/>
    <cellStyle name="Komórka połączona" xfId="20000" builtinId="24" hidden="1"/>
    <cellStyle name="Komórka połączona" xfId="20040" builtinId="24" hidden="1"/>
    <cellStyle name="Komórka połączona" xfId="20080" builtinId="24" hidden="1"/>
    <cellStyle name="Komórka połączona" xfId="20118" builtinId="24" hidden="1"/>
    <cellStyle name="Komórka połączona" xfId="20158" builtinId="24" hidden="1"/>
    <cellStyle name="Komórka połączona" xfId="20197" builtinId="24" hidden="1"/>
    <cellStyle name="Komórka połączona" xfId="20237" builtinId="24" hidden="1"/>
    <cellStyle name="Komórka połączona" xfId="20277" builtinId="24" hidden="1"/>
    <cellStyle name="Komórka połączona" xfId="20317" builtinId="24" hidden="1"/>
    <cellStyle name="Komórka połączona" xfId="20355" builtinId="24" hidden="1"/>
    <cellStyle name="Komórka połączona" xfId="20395" builtinId="24" hidden="1"/>
    <cellStyle name="Komórka połączona" xfId="20434" builtinId="24" hidden="1"/>
    <cellStyle name="Komórka połączona" xfId="20474" builtinId="24" hidden="1"/>
    <cellStyle name="Komórka połączona" xfId="20514" builtinId="24" hidden="1"/>
    <cellStyle name="Komórka połączona" xfId="20553" builtinId="24" hidden="1"/>
    <cellStyle name="Komórka połączona" xfId="20594" builtinId="24" hidden="1"/>
    <cellStyle name="Komórka połączona" xfId="20633" builtinId="24" hidden="1"/>
    <cellStyle name="Komórka połączona" xfId="20673" builtinId="24" hidden="1"/>
    <cellStyle name="Komórka połączona" xfId="20712" builtinId="24" hidden="1"/>
    <cellStyle name="Komórka połączona" xfId="19977" builtinId="24" hidden="1"/>
    <cellStyle name="Komórka połączona" xfId="19873" builtinId="24" hidden="1"/>
    <cellStyle name="Komórka połączona" xfId="20785" builtinId="24" hidden="1"/>
    <cellStyle name="Komórka połączona" xfId="20825" builtinId="24" hidden="1"/>
    <cellStyle name="Komórka połączona" xfId="20863" builtinId="24" hidden="1"/>
    <cellStyle name="Komórka połączona" xfId="20903" builtinId="24" hidden="1"/>
    <cellStyle name="Komórka połączona" xfId="20942" builtinId="24" hidden="1"/>
    <cellStyle name="Komórka połączona" xfId="20982" builtinId="24" hidden="1"/>
    <cellStyle name="Komórka połączona" xfId="21022" builtinId="24" hidden="1"/>
    <cellStyle name="Komórka połączona" xfId="21062" builtinId="24" hidden="1"/>
    <cellStyle name="Komórka połączona" xfId="21100" builtinId="24" hidden="1"/>
    <cellStyle name="Komórka połączona" xfId="21140" builtinId="24" hidden="1"/>
    <cellStyle name="Komórka połączona" xfId="21179" builtinId="24" hidden="1"/>
    <cellStyle name="Komórka połączona" xfId="21219" builtinId="24" hidden="1"/>
    <cellStyle name="Komórka połączona" xfId="21259" builtinId="24" hidden="1"/>
    <cellStyle name="Komórka połączona" xfId="21298" builtinId="24" hidden="1"/>
    <cellStyle name="Komórka połączona" xfId="21338" builtinId="24" hidden="1"/>
    <cellStyle name="Komórka połączona" xfId="21377" builtinId="24" hidden="1"/>
    <cellStyle name="Komórka połączona" xfId="21417" builtinId="24" hidden="1"/>
    <cellStyle name="Komórka połączona" xfId="21456" builtinId="24" hidden="1"/>
    <cellStyle name="Komórka połączona" xfId="19896" builtinId="24" hidden="1"/>
    <cellStyle name="Komórka połączona" xfId="19932" builtinId="24" hidden="1"/>
    <cellStyle name="Komórka połączona" xfId="21501" builtinId="24" hidden="1"/>
    <cellStyle name="Komórka połączona" xfId="21541" builtinId="24" hidden="1"/>
    <cellStyle name="Komórka połączona" xfId="21579" builtinId="24" hidden="1"/>
    <cellStyle name="Komórka połączona" xfId="21619" builtinId="24" hidden="1"/>
    <cellStyle name="Komórka połączona" xfId="21658" builtinId="24" hidden="1"/>
    <cellStyle name="Komórka połączona" xfId="21698" builtinId="24" hidden="1"/>
    <cellStyle name="Komórka połączona" xfId="21738" builtinId="24" hidden="1"/>
    <cellStyle name="Komórka połączona" xfId="21778" builtinId="24" hidden="1"/>
    <cellStyle name="Komórka połączona" xfId="21816" builtinId="24" hidden="1"/>
    <cellStyle name="Komórka połączona" xfId="21856" builtinId="24" hidden="1"/>
    <cellStyle name="Komórka połączona" xfId="21895" builtinId="24" hidden="1"/>
    <cellStyle name="Komórka połączona" xfId="21935" builtinId="24" hidden="1"/>
    <cellStyle name="Komórka połączona" xfId="21975" builtinId="24" hidden="1"/>
    <cellStyle name="Komórka połączona" xfId="22014" builtinId="24" hidden="1"/>
    <cellStyle name="Komórka połączona" xfId="22054" builtinId="24" hidden="1"/>
    <cellStyle name="Komórka połączona" xfId="22093" builtinId="24" hidden="1"/>
    <cellStyle name="Komórka połączona" xfId="22133" builtinId="24" hidden="1"/>
    <cellStyle name="Komórka połączona" xfId="22172" builtinId="24" hidden="1"/>
    <cellStyle name="Komórka połączona" xfId="22211" builtinId="24" hidden="1"/>
    <cellStyle name="Komórka połączona" xfId="22251" builtinId="24" hidden="1"/>
    <cellStyle name="Komórka połączona" xfId="22291" builtinId="24" hidden="1"/>
    <cellStyle name="Komórka połączona" xfId="22331" builtinId="24" hidden="1"/>
    <cellStyle name="Komórka połączona" xfId="22369" builtinId="24" hidden="1"/>
    <cellStyle name="Komórka połączona" xfId="22409" builtinId="24" hidden="1"/>
    <cellStyle name="Komórka połączona" xfId="22448" builtinId="24" hidden="1"/>
    <cellStyle name="Komórka połączona" xfId="22488" builtinId="24" hidden="1"/>
    <cellStyle name="Komórka połączona" xfId="22528" builtinId="24" hidden="1"/>
    <cellStyle name="Komórka połączona" xfId="22568" builtinId="24" hidden="1"/>
    <cellStyle name="Komórka połączona" xfId="22606" builtinId="24" hidden="1"/>
    <cellStyle name="Komórka połączona" xfId="22646" builtinId="24" hidden="1"/>
    <cellStyle name="Komórka połączona" xfId="22685" builtinId="24" hidden="1"/>
    <cellStyle name="Komórka połączona" xfId="22725" builtinId="24" hidden="1"/>
    <cellStyle name="Komórka połączona" xfId="22765" builtinId="24" hidden="1"/>
    <cellStyle name="Komórka połączona" xfId="22804" builtinId="24" hidden="1"/>
    <cellStyle name="Komórka połączona" xfId="22844" builtinId="24" hidden="1"/>
    <cellStyle name="Komórka połączona" xfId="22883" builtinId="24" hidden="1"/>
    <cellStyle name="Komórka połączona" xfId="22923" builtinId="24" hidden="1"/>
    <cellStyle name="Komórka połączona" xfId="22962" builtinId="24" hidden="1"/>
    <cellStyle name="Komórka połączona" xfId="23001" builtinId="24" hidden="1"/>
    <cellStyle name="Komórka połączona" xfId="23160" builtinId="24" hidden="1"/>
    <cellStyle name="Komórka połączona" xfId="23200" builtinId="24" hidden="1"/>
    <cellStyle name="Komórka połączona" xfId="23240" builtinId="24" hidden="1"/>
    <cellStyle name="Komórka połączona" xfId="23278" builtinId="24" hidden="1"/>
    <cellStyle name="Komórka połączona" xfId="23318" builtinId="24" hidden="1"/>
    <cellStyle name="Komórka połączona" xfId="23357" builtinId="24" hidden="1"/>
    <cellStyle name="Komórka połączona" xfId="23397" builtinId="24" hidden="1"/>
    <cellStyle name="Komórka połączona" xfId="23437" builtinId="24" hidden="1"/>
    <cellStyle name="Komórka połączona" xfId="23477" builtinId="24" hidden="1"/>
    <cellStyle name="Komórka połączona" xfId="23515" builtinId="24" hidden="1"/>
    <cellStyle name="Komórka połączona" xfId="23555" builtinId="24" hidden="1"/>
    <cellStyle name="Komórka połączona" xfId="23594" builtinId="24" hidden="1"/>
    <cellStyle name="Komórka połączona" xfId="23634" builtinId="24" hidden="1"/>
    <cellStyle name="Komórka połączona" xfId="23674" builtinId="24" hidden="1"/>
    <cellStyle name="Komórka połączona" xfId="23713" builtinId="24" hidden="1"/>
    <cellStyle name="Komórka połączona" xfId="23754" builtinId="24" hidden="1"/>
    <cellStyle name="Komórka połączona" xfId="23793" builtinId="24" hidden="1"/>
    <cellStyle name="Komórka połączona" xfId="23833" builtinId="24" hidden="1"/>
    <cellStyle name="Komórka połączona" xfId="23872" builtinId="24" hidden="1"/>
    <cellStyle name="Komórka połączona" xfId="23137" builtinId="24" hidden="1"/>
    <cellStyle name="Komórka połączona" xfId="23033" builtinId="24" hidden="1"/>
    <cellStyle name="Komórka połączona" xfId="23945" builtinId="24" hidden="1"/>
    <cellStyle name="Komórka połączona" xfId="23985" builtinId="24" hidden="1"/>
    <cellStyle name="Komórka połączona" xfId="24023" builtinId="24" hidden="1"/>
    <cellStyle name="Komórka połączona" xfId="24063" builtinId="24" hidden="1"/>
    <cellStyle name="Komórka połączona" xfId="24102" builtinId="24" hidden="1"/>
    <cellStyle name="Komórka połączona" xfId="24142" builtinId="24" hidden="1"/>
    <cellStyle name="Komórka połączona" xfId="24182" builtinId="24" hidden="1"/>
    <cellStyle name="Komórka połączona" xfId="24222" builtinId="24" hidden="1"/>
    <cellStyle name="Komórka połączona" xfId="24260" builtinId="24" hidden="1"/>
    <cellStyle name="Komórka połączona" xfId="24300" builtinId="24" hidden="1"/>
    <cellStyle name="Komórka połączona" xfId="24339" builtinId="24" hidden="1"/>
    <cellStyle name="Komórka połączona" xfId="24379" builtinId="24" hidden="1"/>
    <cellStyle name="Komórka połączona" xfId="24419" builtinId="24" hidden="1"/>
    <cellStyle name="Komórka połączona" xfId="24458" builtinId="24" hidden="1"/>
    <cellStyle name="Komórka połączona" xfId="24498" builtinId="24" hidden="1"/>
    <cellStyle name="Komórka połączona" xfId="24537" builtinId="24" hidden="1"/>
    <cellStyle name="Komórka połączona" xfId="24577" builtinId="24" hidden="1"/>
    <cellStyle name="Komórka połączona" xfId="24616" builtinId="24" hidden="1"/>
    <cellStyle name="Komórka połączona" xfId="23056" builtinId="24" hidden="1"/>
    <cellStyle name="Komórka połączona" xfId="23092" builtinId="24" hidden="1"/>
    <cellStyle name="Komórka połączona" xfId="24661" builtinId="24" hidden="1"/>
    <cellStyle name="Komórka połączona" xfId="24701" builtinId="24" hidden="1"/>
    <cellStyle name="Komórka połączona" xfId="24739" builtinId="24" hidden="1"/>
    <cellStyle name="Komórka połączona" xfId="24779" builtinId="24" hidden="1"/>
    <cellStyle name="Komórka połączona" xfId="24818" builtinId="24" hidden="1"/>
    <cellStyle name="Komórka połączona" xfId="24858" builtinId="24" hidden="1"/>
    <cellStyle name="Komórka połączona" xfId="24898" builtinId="24" hidden="1"/>
    <cellStyle name="Komórka połączona" xfId="24938" builtinId="24" hidden="1"/>
    <cellStyle name="Komórka połączona" xfId="24976" builtinId="24" hidden="1"/>
    <cellStyle name="Komórka połączona" xfId="25016" builtinId="24" hidden="1"/>
    <cellStyle name="Komórka połączona" xfId="25055" builtinId="24" hidden="1"/>
    <cellStyle name="Komórka połączona" xfId="25095" builtinId="24" hidden="1"/>
    <cellStyle name="Komórka połączona" xfId="25135" builtinId="24" hidden="1"/>
    <cellStyle name="Komórka połączona" xfId="25174" builtinId="24" hidden="1"/>
    <cellStyle name="Komórka połączona" xfId="25214" builtinId="24" hidden="1"/>
    <cellStyle name="Komórka połączona" xfId="25253" builtinId="24" hidden="1"/>
    <cellStyle name="Komórka połączona" xfId="25293" builtinId="24" hidden="1"/>
    <cellStyle name="Komórka połączona" xfId="25332" builtinId="24" hidden="1"/>
    <cellStyle name="Komórka połączona" xfId="19829" builtinId="24" hidden="1"/>
    <cellStyle name="Komórka połączona" xfId="19027" builtinId="24" hidden="1"/>
    <cellStyle name="Komórka połączona" xfId="18987" builtinId="24" hidden="1"/>
    <cellStyle name="Komórka połączona" xfId="25398" builtinId="24" hidden="1"/>
    <cellStyle name="Komórka połączona" xfId="25436" builtinId="24" hidden="1"/>
    <cellStyle name="Komórka połączona" xfId="25476" builtinId="24" hidden="1"/>
    <cellStyle name="Komórka połączona" xfId="25515" builtinId="24" hidden="1"/>
    <cellStyle name="Komórka połączona" xfId="25555" builtinId="24" hidden="1"/>
    <cellStyle name="Komórka połączona" xfId="25595" builtinId="24" hidden="1"/>
    <cellStyle name="Komórka połączona" xfId="25635" builtinId="24" hidden="1"/>
    <cellStyle name="Komórka połączona" xfId="25673" builtinId="24" hidden="1"/>
    <cellStyle name="Komórka połączona" xfId="25713" builtinId="24" hidden="1"/>
    <cellStyle name="Komórka połączona" xfId="25752" builtinId="24" hidden="1"/>
    <cellStyle name="Komórka połączona" xfId="25792" builtinId="24" hidden="1"/>
    <cellStyle name="Komórka połączona" xfId="25832" builtinId="24" hidden="1"/>
    <cellStyle name="Komórka połączona" xfId="25871" builtinId="24" hidden="1"/>
    <cellStyle name="Komórka połączona" xfId="25911" builtinId="24" hidden="1"/>
    <cellStyle name="Komórka połączona" xfId="25950" builtinId="24" hidden="1"/>
    <cellStyle name="Komórka połączona" xfId="25990" builtinId="24" hidden="1"/>
    <cellStyle name="Komórka połączona" xfId="26029" builtinId="24" hidden="1"/>
    <cellStyle name="Komórka połączona" xfId="26068" builtinId="24" hidden="1"/>
    <cellStyle name="Komórka połączona" xfId="26227" builtinId="24" hidden="1"/>
    <cellStyle name="Komórka połączona" xfId="26267" builtinId="24" hidden="1"/>
    <cellStyle name="Komórka połączona" xfId="26307" builtinId="24" hidden="1"/>
    <cellStyle name="Komórka połączona" xfId="26345" builtinId="24" hidden="1"/>
    <cellStyle name="Komórka połączona" xfId="26385" builtinId="24" hidden="1"/>
    <cellStyle name="Komórka połączona" xfId="26424" builtinId="24" hidden="1"/>
    <cellStyle name="Komórka połączona" xfId="26464" builtinId="24" hidden="1"/>
    <cellStyle name="Komórka połączona" xfId="26504" builtinId="24" hidden="1"/>
    <cellStyle name="Komórka połączona" xfId="26544" builtinId="24" hidden="1"/>
    <cellStyle name="Komórka połączona" xfId="26582" builtinId="24" hidden="1"/>
    <cellStyle name="Komórka połączona" xfId="26622" builtinId="24" hidden="1"/>
    <cellStyle name="Komórka połączona" xfId="26661" builtinId="24" hidden="1"/>
    <cellStyle name="Komórka połączona" xfId="26701" builtinId="24" hidden="1"/>
    <cellStyle name="Komórka połączona" xfId="26741" builtinId="24" hidden="1"/>
    <cellStyle name="Komórka połączona" xfId="26780" builtinId="24" hidden="1"/>
    <cellStyle name="Komórka połączona" xfId="26821" builtinId="24" hidden="1"/>
    <cellStyle name="Komórka połączona" xfId="26860" builtinId="24" hidden="1"/>
    <cellStyle name="Komórka połączona" xfId="26900" builtinId="24" hidden="1"/>
    <cellStyle name="Komórka połączona" xfId="26939" builtinId="24" hidden="1"/>
    <cellStyle name="Komórka połączona" xfId="26204" builtinId="24" hidden="1"/>
    <cellStyle name="Komórka połączona" xfId="26100" builtinId="24" hidden="1"/>
    <cellStyle name="Komórka połączona" xfId="27012" builtinId="24" hidden="1"/>
    <cellStyle name="Komórka połączona" xfId="27052" builtinId="24" hidden="1"/>
    <cellStyle name="Komórka połączona" xfId="27090" builtinId="24" hidden="1"/>
    <cellStyle name="Komórka połączona" xfId="27130" builtinId="24" hidden="1"/>
    <cellStyle name="Komórka połączona" xfId="27169" builtinId="24" hidden="1"/>
    <cellStyle name="Komórka połączona" xfId="27209" builtinId="24" hidden="1"/>
    <cellStyle name="Komórka połączona" xfId="27249" builtinId="24" hidden="1"/>
    <cellStyle name="Komórka połączona" xfId="27289" builtinId="24" hidden="1"/>
    <cellStyle name="Komórka połączona" xfId="27327" builtinId="24" hidden="1"/>
    <cellStyle name="Komórka połączona" xfId="27367" builtinId="24" hidden="1"/>
    <cellStyle name="Komórka połączona" xfId="27406" builtinId="24" hidden="1"/>
    <cellStyle name="Komórka połączona" xfId="27446" builtinId="24" hidden="1"/>
    <cellStyle name="Komórka połączona" xfId="27486" builtinId="24" hidden="1"/>
    <cellStyle name="Komórka połączona" xfId="27525" builtinId="24" hidden="1"/>
    <cellStyle name="Komórka połączona" xfId="27565" builtinId="24" hidden="1"/>
    <cellStyle name="Komórka połączona" xfId="27604" builtinId="24" hidden="1"/>
    <cellStyle name="Komórka połączona" xfId="27644" builtinId="24" hidden="1"/>
    <cellStyle name="Komórka połączona" xfId="27683" builtinId="24" hidden="1"/>
    <cellStyle name="Komórka połączona" xfId="26123" builtinId="24" hidden="1"/>
    <cellStyle name="Komórka połączona" xfId="26159" builtinId="24" hidden="1"/>
    <cellStyle name="Komórka połączona" xfId="27728" builtinId="24" hidden="1"/>
    <cellStyle name="Komórka połączona" xfId="27768" builtinId="24" hidden="1"/>
    <cellStyle name="Komórka połączona" xfId="27806" builtinId="24" hidden="1"/>
    <cellStyle name="Komórka połączona" xfId="27846" builtinId="24" hidden="1"/>
    <cellStyle name="Komórka połączona" xfId="27885" builtinId="24" hidden="1"/>
    <cellStyle name="Komórka połączona" xfId="27925" builtinId="24" hidden="1"/>
    <cellStyle name="Komórka połączona" xfId="27965" builtinId="24" hidden="1"/>
    <cellStyle name="Komórka połączona" xfId="28005" builtinId="24" hidden="1"/>
    <cellStyle name="Komórka połączona" xfId="28043" builtinId="24" hidden="1"/>
    <cellStyle name="Komórka połączona" xfId="28083" builtinId="24" hidden="1"/>
    <cellStyle name="Komórka połączona" xfId="28122" builtinId="24" hidden="1"/>
    <cellStyle name="Komórka połączona" xfId="28162" builtinId="24" hidden="1"/>
    <cellStyle name="Komórka połączona" xfId="28202" builtinId="24" hidden="1"/>
    <cellStyle name="Komórka połączona" xfId="28241" builtinId="24" hidden="1"/>
    <cellStyle name="Komórka połączona" xfId="28281" builtinId="24" hidden="1"/>
    <cellStyle name="Komórka połączona" xfId="28320" builtinId="24" hidden="1"/>
    <cellStyle name="Komórka połączona" xfId="28360" builtinId="24" hidden="1"/>
    <cellStyle name="Komórka połączona" xfId="28399" builtinId="24" hidden="1"/>
    <cellStyle name="Komórka połączona" xfId="28438" builtinId="24" hidden="1"/>
    <cellStyle name="Komórka połączona" xfId="28562" builtinId="24" hidden="1"/>
    <cellStyle name="Komórka połączona" xfId="28604" builtinId="24" hidden="1"/>
    <cellStyle name="Komórka połączona" xfId="28644" builtinId="24" hidden="1"/>
    <cellStyle name="Komórka połączona" xfId="28682" builtinId="24" hidden="1"/>
    <cellStyle name="Komórka połączona" xfId="28722" builtinId="24" hidden="1"/>
    <cellStyle name="Komórka połączona" xfId="28761" builtinId="24" hidden="1"/>
    <cellStyle name="Komórka połączona" xfId="28801" builtinId="24" hidden="1"/>
    <cellStyle name="Komórka połączona" xfId="28841" builtinId="24" hidden="1"/>
    <cellStyle name="Komórka połączona" xfId="28881" builtinId="24" hidden="1"/>
    <cellStyle name="Komórka połączona" xfId="28919" builtinId="24" hidden="1"/>
    <cellStyle name="Komórka połączona" xfId="28959" builtinId="24" hidden="1"/>
    <cellStyle name="Komórka połączona" xfId="29000" builtinId="24" hidden="1"/>
    <cellStyle name="Komórka połączona" xfId="29040" builtinId="24" hidden="1"/>
    <cellStyle name="Komórka połączona" xfId="29080" builtinId="24" hidden="1"/>
    <cellStyle name="Komórka połączona" xfId="29119" builtinId="24" hidden="1"/>
    <cellStyle name="Komórka połączona" xfId="29160" builtinId="24" hidden="1"/>
    <cellStyle name="Komórka połączona" xfId="29199" builtinId="24" hidden="1"/>
    <cellStyle name="Komórka połączona" xfId="29239" builtinId="24" hidden="1"/>
    <cellStyle name="Komórka połączona" xfId="29278" builtinId="24" hidden="1"/>
    <cellStyle name="Komórka połączona" xfId="29328" builtinId="24" hidden="1"/>
    <cellStyle name="Komórka połączona" xfId="29487" builtinId="24" hidden="1"/>
    <cellStyle name="Komórka połączona" xfId="29529" builtinId="24" hidden="1"/>
    <cellStyle name="Komórka połączona" xfId="29569" builtinId="24" hidden="1"/>
    <cellStyle name="Komórka połączona" xfId="29607" builtinId="24" hidden="1"/>
    <cellStyle name="Komórka połączona" xfId="29647" builtinId="24" hidden="1"/>
    <cellStyle name="Komórka połączona" xfId="29686" builtinId="24" hidden="1"/>
    <cellStyle name="Komórka połączona" xfId="29726" builtinId="24" hidden="1"/>
    <cellStyle name="Komórka połączona" xfId="29766" builtinId="24" hidden="1"/>
    <cellStyle name="Komórka połączona" xfId="29806" builtinId="24" hidden="1"/>
    <cellStyle name="Komórka połączona" xfId="29844" builtinId="24" hidden="1"/>
    <cellStyle name="Komórka połączona" xfId="29884" builtinId="24" hidden="1"/>
    <cellStyle name="Komórka połączona" xfId="29925" builtinId="24" hidden="1"/>
    <cellStyle name="Komórka połączona" xfId="29965" builtinId="24" hidden="1"/>
    <cellStyle name="Komórka połączona" xfId="30005" builtinId="24" hidden="1"/>
    <cellStyle name="Komórka połączona" xfId="30044" builtinId="24" hidden="1"/>
    <cellStyle name="Komórka połączona" xfId="30085" builtinId="24" hidden="1"/>
    <cellStyle name="Komórka połączona" xfId="30124" builtinId="24" hidden="1"/>
    <cellStyle name="Komórka połączona" xfId="30164" builtinId="24" hidden="1"/>
    <cellStyle name="Komórka połączona" xfId="30203" builtinId="24" hidden="1"/>
    <cellStyle name="Komórka połączona" xfId="29464" builtinId="24" hidden="1"/>
    <cellStyle name="Komórka połączona" xfId="29360" builtinId="24" hidden="1"/>
    <cellStyle name="Komórka połączona" xfId="30276" builtinId="24" hidden="1"/>
    <cellStyle name="Komórka połączona" xfId="30316" builtinId="24" hidden="1"/>
    <cellStyle name="Komórka połączona" xfId="30354" builtinId="24" hidden="1"/>
    <cellStyle name="Komórka połączona" xfId="30394" builtinId="24" hidden="1"/>
    <cellStyle name="Komórka połączona" xfId="30433" builtinId="24" hidden="1"/>
    <cellStyle name="Komórka połączona" xfId="30473" builtinId="24" hidden="1"/>
    <cellStyle name="Komórka połączona" xfId="30513" builtinId="24" hidden="1"/>
    <cellStyle name="Komórka połączona" xfId="30553" builtinId="24" hidden="1"/>
    <cellStyle name="Komórka połączona" xfId="30591" builtinId="24" hidden="1"/>
    <cellStyle name="Komórka połączona" xfId="30631" builtinId="24" hidden="1"/>
    <cellStyle name="Komórka połączona" xfId="30670" builtinId="24" hidden="1"/>
    <cellStyle name="Komórka połączona" xfId="30710" builtinId="24" hidden="1"/>
    <cellStyle name="Komórka połączona" xfId="30750" builtinId="24" hidden="1"/>
    <cellStyle name="Komórka połączona" xfId="30789" builtinId="24" hidden="1"/>
    <cellStyle name="Komórka połączona" xfId="30829" builtinId="24" hidden="1"/>
    <cellStyle name="Komórka połączona" xfId="30868" builtinId="24" hidden="1"/>
    <cellStyle name="Komórka połączona" xfId="30908" builtinId="24" hidden="1"/>
    <cellStyle name="Komórka połączona" xfId="30947" builtinId="24" hidden="1"/>
    <cellStyle name="Komórka połączona" xfId="29383" builtinId="24" hidden="1"/>
    <cellStyle name="Komórka połączona" xfId="29419" builtinId="24" hidden="1"/>
    <cellStyle name="Komórka połączona" xfId="30992" builtinId="24" hidden="1"/>
    <cellStyle name="Komórka połączona" xfId="31032" builtinId="24" hidden="1"/>
    <cellStyle name="Komórka połączona" xfId="31070" builtinId="24" hidden="1"/>
    <cellStyle name="Komórka połączona" xfId="31110" builtinId="24" hidden="1"/>
    <cellStyle name="Komórka połączona" xfId="31149" builtinId="24" hidden="1"/>
    <cellStyle name="Komórka połączona" xfId="31189" builtinId="24" hidden="1"/>
    <cellStyle name="Komórka połączona" xfId="31229" builtinId="24" hidden="1"/>
    <cellStyle name="Komórka połączona" xfId="31269" builtinId="24" hidden="1"/>
    <cellStyle name="Komórka połączona" xfId="31307" builtinId="24" hidden="1"/>
    <cellStyle name="Komórka połączona" xfId="31347" builtinId="24" hidden="1"/>
    <cellStyle name="Komórka połączona" xfId="31386" builtinId="24" hidden="1"/>
    <cellStyle name="Komórka połączona" xfId="31426" builtinId="24" hidden="1"/>
    <cellStyle name="Komórka połączona" xfId="31466" builtinId="24" hidden="1"/>
    <cellStyle name="Komórka połączona" xfId="31505" builtinId="24" hidden="1"/>
    <cellStyle name="Komórka połączona" xfId="31545" builtinId="24" hidden="1"/>
    <cellStyle name="Komórka połączona" xfId="31584" builtinId="24" hidden="1"/>
    <cellStyle name="Komórka połączona" xfId="31624" builtinId="24" hidden="1"/>
    <cellStyle name="Komórka połączona" xfId="31663" builtinId="24" hidden="1"/>
    <cellStyle name="Komórka połączona" xfId="28539" builtinId="24" hidden="1"/>
    <cellStyle name="Komórka połączona" xfId="28480" builtinId="24" hidden="1"/>
    <cellStyle name="Komórka połączona" xfId="31716" builtinId="24" hidden="1"/>
    <cellStyle name="Komórka połączona" xfId="31756" builtinId="24" hidden="1"/>
    <cellStyle name="Komórka połączona" xfId="31794" builtinId="24" hidden="1"/>
    <cellStyle name="Komórka połączona" xfId="31834" builtinId="24" hidden="1"/>
    <cellStyle name="Komórka połączona" xfId="31873" builtinId="24" hidden="1"/>
    <cellStyle name="Komórka połączona" xfId="31913" builtinId="24" hidden="1"/>
    <cellStyle name="Komórka połączona" xfId="31953" builtinId="24" hidden="1"/>
    <cellStyle name="Komórka połączona" xfId="31993" builtinId="24" hidden="1"/>
    <cellStyle name="Komórka połączona" xfId="32031" builtinId="24" hidden="1"/>
    <cellStyle name="Komórka połączona" xfId="32071" builtinId="24" hidden="1"/>
    <cellStyle name="Komórka połączona" xfId="32110" builtinId="24" hidden="1"/>
    <cellStyle name="Komórka połączona" xfId="32150" builtinId="24" hidden="1"/>
    <cellStyle name="Komórka połączona" xfId="32190" builtinId="24" hidden="1"/>
    <cellStyle name="Komórka połączona" xfId="32229" builtinId="24" hidden="1"/>
    <cellStyle name="Komórka połączona" xfId="32269" builtinId="24" hidden="1"/>
    <cellStyle name="Komórka połączona" xfId="32308" builtinId="24" hidden="1"/>
    <cellStyle name="Komórka połączona" xfId="32348" builtinId="24" hidden="1"/>
    <cellStyle name="Komórka połączona" xfId="32387" builtinId="24" hidden="1"/>
    <cellStyle name="Komórka połączona" xfId="32426" builtinId="24" hidden="1"/>
    <cellStyle name="Komórka połączona" xfId="32585" builtinId="24" hidden="1"/>
    <cellStyle name="Komórka połączona" xfId="32625" builtinId="24" hidden="1"/>
    <cellStyle name="Komórka połączona" xfId="32665" builtinId="24" hidden="1"/>
    <cellStyle name="Komórka połączona" xfId="32703" builtinId="24" hidden="1"/>
    <cellStyle name="Komórka połączona" xfId="32743" builtinId="24" hidden="1"/>
    <cellStyle name="Komórka połączona" xfId="32782" builtinId="24" hidden="1"/>
    <cellStyle name="Komórka połączona" xfId="32822" builtinId="24" hidden="1"/>
    <cellStyle name="Komórka połączona" xfId="32862" builtinId="24" hidden="1"/>
    <cellStyle name="Komórka połączona" xfId="32902" builtinId="24" hidden="1"/>
    <cellStyle name="Komórka połączona" xfId="32940" builtinId="24" hidden="1"/>
    <cellStyle name="Komórka połączona" xfId="32980" builtinId="24" hidden="1"/>
    <cellStyle name="Komórka połączona" xfId="33019" builtinId="24" hidden="1"/>
    <cellStyle name="Komórka połączona" xfId="33059" builtinId="24" hidden="1"/>
    <cellStyle name="Komórka połączona" xfId="33099" builtinId="24" hidden="1"/>
    <cellStyle name="Komórka połączona" xfId="33138" builtinId="24" hidden="1"/>
    <cellStyle name="Komórka połączona" xfId="33179" builtinId="24" hidden="1"/>
    <cellStyle name="Komórka połączona" xfId="33218" builtinId="24" hidden="1"/>
    <cellStyle name="Komórka połączona" xfId="33258" builtinId="24" hidden="1"/>
    <cellStyle name="Komórka połączona" xfId="33297" builtinId="24" hidden="1"/>
    <cellStyle name="Komórka połączona" xfId="32562" builtinId="24" hidden="1"/>
    <cellStyle name="Komórka połączona" xfId="32458" builtinId="24" hidden="1"/>
    <cellStyle name="Komórka połączona" xfId="33370" builtinId="24" hidden="1"/>
    <cellStyle name="Komórka połączona" xfId="33410" builtinId="24" hidden="1"/>
    <cellStyle name="Komórka połączona" xfId="33448" builtinId="24" hidden="1"/>
    <cellStyle name="Komórka połączona" xfId="33488" builtinId="24" hidden="1"/>
    <cellStyle name="Komórka połączona" xfId="33527" builtinId="24" hidden="1"/>
    <cellStyle name="Komórka połączona" xfId="33567" builtinId="24" hidden="1"/>
    <cellStyle name="Komórka połączona" xfId="33607" builtinId="24" hidden="1"/>
    <cellStyle name="Komórka połączona" xfId="33647" builtinId="24" hidden="1"/>
    <cellStyle name="Komórka połączona" xfId="33685" builtinId="24" hidden="1"/>
    <cellStyle name="Komórka połączona" xfId="33725" builtinId="24" hidden="1"/>
    <cellStyle name="Komórka połączona" xfId="33764" builtinId="24" hidden="1"/>
    <cellStyle name="Komórka połączona" xfId="33804" builtinId="24" hidden="1"/>
    <cellStyle name="Komórka połączona" xfId="33844" builtinId="24" hidden="1"/>
    <cellStyle name="Komórka połączona" xfId="33883" builtinId="24" hidden="1"/>
    <cellStyle name="Komórka połączona" xfId="33923" builtinId="24" hidden="1"/>
    <cellStyle name="Komórka połączona" xfId="33962" builtinId="24" hidden="1"/>
    <cellStyle name="Komórka połączona" xfId="34002" builtinId="24" hidden="1"/>
    <cellStyle name="Komórka połączona" xfId="34041" builtinId="24" hidden="1"/>
    <cellStyle name="Komórka połączona" xfId="32481" builtinId="24" hidden="1"/>
    <cellStyle name="Komórka połączona" xfId="32517" builtinId="24" hidden="1"/>
    <cellStyle name="Komórka połączona" xfId="34086" builtinId="24" hidden="1"/>
    <cellStyle name="Komórka połączona" xfId="34126" builtinId="24" hidden="1"/>
    <cellStyle name="Komórka połączona" xfId="34164" builtinId="24" hidden="1"/>
    <cellStyle name="Komórka połączona" xfId="34204" builtinId="24" hidden="1"/>
    <cellStyle name="Komórka połączona" xfId="34243" builtinId="24" hidden="1"/>
    <cellStyle name="Komórka połączona" xfId="34283" builtinId="24" hidden="1"/>
    <cellStyle name="Komórka połączona" xfId="34323" builtinId="24" hidden="1"/>
    <cellStyle name="Komórka połączona" xfId="34363" builtinId="24" hidden="1"/>
    <cellStyle name="Komórka połączona" xfId="34401" builtinId="24" hidden="1"/>
    <cellStyle name="Komórka połączona" xfId="34441" builtinId="24" hidden="1"/>
    <cellStyle name="Komórka połączona" xfId="34480" builtinId="24" hidden="1"/>
    <cellStyle name="Komórka połączona" xfId="34520" builtinId="24" hidden="1"/>
    <cellStyle name="Komórka połączona" xfId="34560" builtinId="24" hidden="1"/>
    <cellStyle name="Komórka połączona" xfId="34599" builtinId="24" hidden="1"/>
    <cellStyle name="Komórka połączona" xfId="34639" builtinId="24" hidden="1"/>
    <cellStyle name="Komórka połączona" xfId="34678" builtinId="24" hidden="1"/>
    <cellStyle name="Komórka połączona" xfId="34718" builtinId="24" hidden="1"/>
    <cellStyle name="Komórka połączona" xfId="34757" builtinId="24" hidden="1"/>
    <cellStyle name="Komórka połączona" xfId="28511" builtinId="24" hidden="1"/>
    <cellStyle name="Komórka połączona" xfId="34798" builtinId="24" hidden="1"/>
    <cellStyle name="Komórka połączona" xfId="34838" builtinId="24" hidden="1"/>
    <cellStyle name="Komórka połączona" xfId="34878" builtinId="24" hidden="1"/>
    <cellStyle name="Komórka połączona" xfId="34916" builtinId="24" hidden="1"/>
    <cellStyle name="Komórka połączona" xfId="34956" builtinId="24" hidden="1"/>
    <cellStyle name="Komórka połączona" xfId="34995" builtinId="24" hidden="1"/>
    <cellStyle name="Komórka połączona" xfId="35035" builtinId="24" hidden="1"/>
    <cellStyle name="Komórka połączona" xfId="35075" builtinId="24" hidden="1"/>
    <cellStyle name="Komórka połączona" xfId="35115" builtinId="24" hidden="1"/>
    <cellStyle name="Komórka połączona" xfId="35153" builtinId="24" hidden="1"/>
    <cellStyle name="Komórka połączona" xfId="35193" builtinId="24" hidden="1"/>
    <cellStyle name="Komórka połączona" xfId="35232" builtinId="24" hidden="1"/>
    <cellStyle name="Komórka połączona" xfId="35272" builtinId="24" hidden="1"/>
    <cellStyle name="Komórka połączona" xfId="35312" builtinId="24" hidden="1"/>
    <cellStyle name="Komórka połączona" xfId="35351" builtinId="24" hidden="1"/>
    <cellStyle name="Komórka połączona" xfId="35391" builtinId="24" hidden="1"/>
    <cellStyle name="Komórka połączona" xfId="35430" builtinId="24" hidden="1"/>
    <cellStyle name="Komórka połączona" xfId="35470" builtinId="24" hidden="1"/>
    <cellStyle name="Komórka połączona" xfId="35509" builtinId="24" hidden="1"/>
    <cellStyle name="Komórka połączona" xfId="35548" builtinId="24" hidden="1"/>
    <cellStyle name="Komórka połączona" xfId="35707" builtinId="24" hidden="1"/>
    <cellStyle name="Komórka połączona" xfId="35747" builtinId="24" hidden="1"/>
    <cellStyle name="Komórka połączona" xfId="35787" builtinId="24" hidden="1"/>
    <cellStyle name="Komórka połączona" xfId="35825" builtinId="24" hidden="1"/>
    <cellStyle name="Komórka połączona" xfId="35865" builtinId="24" hidden="1"/>
    <cellStyle name="Komórka połączona" xfId="35904" builtinId="24" hidden="1"/>
    <cellStyle name="Komórka połączona" xfId="35944" builtinId="24" hidden="1"/>
    <cellStyle name="Komórka połączona" xfId="35984" builtinId="24" hidden="1"/>
    <cellStyle name="Komórka połączona" xfId="36024" builtinId="24" hidden="1"/>
    <cellStyle name="Komórka połączona" xfId="36062" builtinId="24" hidden="1"/>
    <cellStyle name="Komórka połączona" xfId="36102" builtinId="24" hidden="1"/>
    <cellStyle name="Komórka połączona" xfId="36141" builtinId="24" hidden="1"/>
    <cellStyle name="Komórka połączona" xfId="36181" builtinId="24" hidden="1"/>
    <cellStyle name="Komórka połączona" xfId="36221" builtinId="24" hidden="1"/>
    <cellStyle name="Komórka połączona" xfId="36260" builtinId="24" hidden="1"/>
    <cellStyle name="Komórka połączona" xfId="36301" builtinId="24" hidden="1"/>
    <cellStyle name="Komórka połączona" xfId="36340" builtinId="24" hidden="1"/>
    <cellStyle name="Komórka połączona" xfId="36380" builtinId="24" hidden="1"/>
    <cellStyle name="Komórka połączona" xfId="36419" builtinId="24" hidden="1"/>
    <cellStyle name="Komórka połączona" xfId="35684" builtinId="24" hidden="1"/>
    <cellStyle name="Komórka połączona" xfId="35580" builtinId="24" hidden="1"/>
    <cellStyle name="Komórka połączona" xfId="36492" builtinId="24" hidden="1"/>
    <cellStyle name="Komórka połączona" xfId="36532" builtinId="24" hidden="1"/>
    <cellStyle name="Komórka połączona" xfId="36570" builtinId="24" hidden="1"/>
    <cellStyle name="Komórka połączona" xfId="36610" builtinId="24" hidden="1"/>
    <cellStyle name="Komórka połączona" xfId="36649" builtinId="24" hidden="1"/>
    <cellStyle name="Komórka połączona" xfId="36689" builtinId="24" hidden="1"/>
    <cellStyle name="Komórka połączona" xfId="36729" builtinId="24" hidden="1"/>
    <cellStyle name="Komórka połączona" xfId="36769" builtinId="24" hidden="1"/>
    <cellStyle name="Komórka połączona" xfId="36807" builtinId="24" hidden="1"/>
    <cellStyle name="Komórka połączona" xfId="36847" builtinId="24" hidden="1"/>
    <cellStyle name="Komórka połączona" xfId="36886" builtinId="24" hidden="1"/>
    <cellStyle name="Komórka połączona" xfId="36926" builtinId="24" hidden="1"/>
    <cellStyle name="Komórka połączona" xfId="36966" builtinId="24" hidden="1"/>
    <cellStyle name="Komórka połączona" xfId="37005" builtinId="24" hidden="1"/>
    <cellStyle name="Komórka połączona" xfId="37045" builtinId="24" hidden="1"/>
    <cellStyle name="Komórka połączona" xfId="37084" builtinId="24" hidden="1"/>
    <cellStyle name="Komórka połączona" xfId="37124" builtinId="24" hidden="1"/>
    <cellStyle name="Komórka połączona" xfId="37163" builtinId="24" hidden="1"/>
    <cellStyle name="Komórka połączona" xfId="35603" builtinId="24" hidden="1"/>
    <cellStyle name="Komórka połączona" xfId="35639" builtinId="24" hidden="1"/>
    <cellStyle name="Komórka połączona" xfId="37208" builtinId="24" hidden="1"/>
    <cellStyle name="Komórka połączona" xfId="37248" builtinId="24" hidden="1"/>
    <cellStyle name="Komórka połączona" xfId="37286" builtinId="24" hidden="1"/>
    <cellStyle name="Komórka połączona" xfId="37326" builtinId="24" hidden="1"/>
    <cellStyle name="Komórka połączona" xfId="37365" builtinId="24" hidden="1"/>
    <cellStyle name="Komórka połączona" xfId="37405" builtinId="24" hidden="1"/>
    <cellStyle name="Komórka połączona" xfId="37445" builtinId="24" hidden="1"/>
    <cellStyle name="Komórka połączona" xfId="37485" builtinId="24" hidden="1"/>
    <cellStyle name="Komórka połączona" xfId="37523" builtinId="24" hidden="1"/>
    <cellStyle name="Komórka połączona" xfId="37563" builtinId="24" hidden="1"/>
    <cellStyle name="Komórka połączona" xfId="37602" builtinId="24" hidden="1"/>
    <cellStyle name="Komórka połączona" xfId="37642" builtinId="24" hidden="1"/>
    <cellStyle name="Komórka połączona" xfId="37682" builtinId="24" hidden="1"/>
    <cellStyle name="Komórka połączona" xfId="37721" builtinId="24" hidden="1"/>
    <cellStyle name="Komórka połączona" xfId="37761" builtinId="24" hidden="1"/>
    <cellStyle name="Komórka połączona" xfId="37800" builtinId="24" hidden="1"/>
    <cellStyle name="Komórka połączona" xfId="37840" builtinId="24" hidden="1"/>
    <cellStyle name="Komórka połączona" xfId="37879" builtinId="24" hidden="1"/>
    <cellStyle name="Komórka połączona" xfId="37918" builtinId="24" hidden="1"/>
    <cellStyle name="Komórka połączona" xfId="37958" builtinId="24" hidden="1"/>
    <cellStyle name="Komórka połączona" xfId="37998" builtinId="24" hidden="1"/>
    <cellStyle name="Komórka połączona" xfId="38038" builtinId="24" hidden="1"/>
    <cellStyle name="Komórka połączona" xfId="38076" builtinId="24" hidden="1"/>
    <cellStyle name="Komórka połączona" xfId="38116" builtinId="24" hidden="1"/>
    <cellStyle name="Komórka połączona" xfId="38155" builtinId="24" hidden="1"/>
    <cellStyle name="Komórka połączona" xfId="38195" builtinId="24" hidden="1"/>
    <cellStyle name="Komórka połączona" xfId="38235" builtinId="24" hidden="1"/>
    <cellStyle name="Komórka połączona" xfId="38275" builtinId="24" hidden="1"/>
    <cellStyle name="Komórka połączona" xfId="38313" builtinId="24" hidden="1"/>
    <cellStyle name="Komórka połączona" xfId="38353" builtinId="24" hidden="1"/>
    <cellStyle name="Komórka połączona" xfId="38392" builtinId="24" hidden="1"/>
    <cellStyle name="Komórka połączona" xfId="38432" builtinId="24" hidden="1"/>
    <cellStyle name="Komórka połączona" xfId="38472" builtinId="24" hidden="1"/>
    <cellStyle name="Komórka połączona" xfId="38511" builtinId="24" hidden="1"/>
    <cellStyle name="Komórka połączona" xfId="38551" builtinId="24" hidden="1"/>
    <cellStyle name="Komórka połączona" xfId="38590" builtinId="24" hidden="1"/>
    <cellStyle name="Komórka połączona" xfId="38630" builtinId="24" hidden="1"/>
    <cellStyle name="Komórka połączona" xfId="38669" builtinId="24" hidden="1"/>
    <cellStyle name="Komórka połączona" xfId="38708" builtinId="24" hidden="1"/>
    <cellStyle name="Komórka połączona" xfId="38867" builtinId="24" hidden="1"/>
    <cellStyle name="Komórka połączona" xfId="38907" builtinId="24" hidden="1"/>
    <cellStyle name="Komórka połączona" xfId="38947" builtinId="24" hidden="1"/>
    <cellStyle name="Komórka połączona" xfId="38985" builtinId="24" hidden="1"/>
    <cellStyle name="Komórka połączona" xfId="39025" builtinId="24" hidden="1"/>
    <cellStyle name="Komórka połączona" xfId="39064" builtinId="24" hidden="1"/>
    <cellStyle name="Komórka połączona" xfId="39104" builtinId="24" hidden="1"/>
    <cellStyle name="Komórka połączona" xfId="39144" builtinId="24" hidden="1"/>
    <cellStyle name="Komórka połączona" xfId="39184" builtinId="24" hidden="1"/>
    <cellStyle name="Komórka połączona" xfId="39222" builtinId="24" hidden="1"/>
    <cellStyle name="Komórka połączona" xfId="39262" builtinId="24" hidden="1"/>
    <cellStyle name="Komórka połączona" xfId="39301" builtinId="24" hidden="1"/>
    <cellStyle name="Komórka połączona" xfId="39341" builtinId="24" hidden="1"/>
    <cellStyle name="Komórka połączona" xfId="39381" builtinId="24" hidden="1"/>
    <cellStyle name="Komórka połączona" xfId="39420" builtinId="24" hidden="1"/>
    <cellStyle name="Komórka połączona" xfId="39461" builtinId="24" hidden="1"/>
    <cellStyle name="Komórka połączona" xfId="39500" builtinId="24" hidden="1"/>
    <cellStyle name="Komórka połączona" xfId="39540" builtinId="24" hidden="1"/>
    <cellStyle name="Komórka połączona" xfId="39579" builtinId="24" hidden="1"/>
    <cellStyle name="Komórka połączona" xfId="38844" builtinId="24" hidden="1"/>
    <cellStyle name="Komórka połączona" xfId="38740" builtinId="24" hidden="1"/>
    <cellStyle name="Komórka połączona" xfId="39652" builtinId="24" hidden="1"/>
    <cellStyle name="Komórka połączona" xfId="39692" builtinId="24" hidden="1"/>
    <cellStyle name="Komórka połączona" xfId="39730" builtinId="24" hidden="1"/>
    <cellStyle name="Komórka połączona" xfId="39770" builtinId="24" hidden="1"/>
    <cellStyle name="Komórka połączona" xfId="39809" builtinId="24" hidden="1"/>
    <cellStyle name="Komórka połączona" xfId="39849" builtinId="24" hidden="1"/>
    <cellStyle name="Komórka połączona" xfId="39889" builtinId="24" hidden="1"/>
    <cellStyle name="Komórka połączona" xfId="39929" builtinId="24" hidden="1"/>
    <cellStyle name="Komórka połączona" xfId="39967" builtinId="24" hidden="1"/>
    <cellStyle name="Komórka połączona" xfId="40007" builtinId="24" hidden="1"/>
    <cellStyle name="Komórka połączona" xfId="40046" builtinId="24" hidden="1"/>
    <cellStyle name="Komórka połączona" xfId="40086" builtinId="24" hidden="1"/>
    <cellStyle name="Komórka połączona" xfId="40126" builtinId="24" hidden="1"/>
    <cellStyle name="Komórka połączona" xfId="40165" builtinId="24" hidden="1"/>
    <cellStyle name="Komórka połączona" xfId="40205" builtinId="24" hidden="1"/>
    <cellStyle name="Komórka połączona" xfId="40244" builtinId="24" hidden="1"/>
    <cellStyle name="Komórka połączona" xfId="40284" builtinId="24" hidden="1"/>
    <cellStyle name="Komórka połączona" xfId="40323" builtinId="24" hidden="1"/>
    <cellStyle name="Komórka połączona" xfId="38763" builtinId="24" hidden="1"/>
    <cellStyle name="Komórka połączona" xfId="38799" builtinId="24" hidden="1"/>
    <cellStyle name="Komórka połączona" xfId="40368" builtinId="24" hidden="1"/>
    <cellStyle name="Komórka połączona" xfId="40408" builtinId="24" hidden="1"/>
    <cellStyle name="Komórka połączona" xfId="40446" builtinId="24" hidden="1"/>
    <cellStyle name="Komórka połączona" xfId="40486" builtinId="24" hidden="1"/>
    <cellStyle name="Komórka połączona" xfId="40525" builtinId="24" hidden="1"/>
    <cellStyle name="Komórka połączona" xfId="40565" builtinId="24" hidden="1"/>
    <cellStyle name="Komórka połączona" xfId="40605" builtinId="24" hidden="1"/>
    <cellStyle name="Komórka połączona" xfId="40645" builtinId="24" hidden="1"/>
    <cellStyle name="Komórka połączona" xfId="40683" builtinId="24" hidden="1"/>
    <cellStyle name="Komórka połączona" xfId="40723" builtinId="24" hidden="1"/>
    <cellStyle name="Komórka połączona" xfId="40762" builtinId="24" hidden="1"/>
    <cellStyle name="Komórka połączona" xfId="40802" builtinId="24" hidden="1"/>
    <cellStyle name="Komórka połączona" xfId="40842" builtinId="24" hidden="1"/>
    <cellStyle name="Komórka połączona" xfId="40881" builtinId="24" hidden="1"/>
    <cellStyle name="Komórka połączona" xfId="40921" builtinId="24" hidden="1"/>
    <cellStyle name="Komórka połączona" xfId="40960" builtinId="24" hidden="1"/>
    <cellStyle name="Komórka połączona" xfId="41000" builtinId="24" hidden="1"/>
    <cellStyle name="Komórka połączona" xfId="41039" builtinId="24" hidden="1"/>
    <cellStyle name="Komórka połączona" xfId="41099" builtinId="24" hidden="1"/>
    <cellStyle name="Komórka połączona" xfId="41157" builtinId="24" hidden="1"/>
    <cellStyle name="Komórka połączona" xfId="41197" builtinId="24" hidden="1"/>
    <cellStyle name="Komórka połączona" xfId="41237" builtinId="24" hidden="1"/>
    <cellStyle name="Komórka połączona" xfId="41275" builtinId="24" hidden="1"/>
    <cellStyle name="Komórka połączona" xfId="41315" builtinId="24" hidden="1"/>
    <cellStyle name="Komórka połączona" xfId="41354" builtinId="24" hidden="1"/>
    <cellStyle name="Komórka połączona" xfId="41394" builtinId="24" hidden="1"/>
    <cellStyle name="Komórka połączona" xfId="41434" builtinId="24" hidden="1"/>
    <cellStyle name="Komórka połączona" xfId="41474" builtinId="24" hidden="1"/>
    <cellStyle name="Komórka połączona" xfId="41512" builtinId="24" hidden="1"/>
    <cellStyle name="Komórka połączona" xfId="41552" builtinId="24" hidden="1"/>
    <cellStyle name="Komórka połączona" xfId="41591" builtinId="24" hidden="1"/>
    <cellStyle name="Komórka połączona" xfId="41631" builtinId="24" hidden="1"/>
    <cellStyle name="Komórka połączona" xfId="41671" builtinId="24" hidden="1"/>
    <cellStyle name="Komórka połączona" xfId="41710" builtinId="24" hidden="1"/>
    <cellStyle name="Komórka połączona" xfId="41750" builtinId="24" hidden="1"/>
    <cellStyle name="Komórka połączona" xfId="41789" builtinId="24" hidden="1"/>
    <cellStyle name="Komórka połączona" xfId="41829" builtinId="24" hidden="1"/>
    <cellStyle name="Komórka połączona" xfId="41868" builtinId="24" hidden="1"/>
    <cellStyle name="Komórka połączona" xfId="41081" builtinId="24" hidden="1"/>
    <cellStyle name="Komórka połączona" xfId="41908" builtinId="24" hidden="1"/>
    <cellStyle name="Komórka połączona" xfId="41948" builtinId="24" hidden="1"/>
    <cellStyle name="Komórka połączona" xfId="41988" builtinId="24" hidden="1"/>
    <cellStyle name="Komórka połączona" xfId="42026" builtinId="24" hidden="1"/>
    <cellStyle name="Komórka połączona" xfId="42066" builtinId="24" hidden="1"/>
    <cellStyle name="Komórka połączona" xfId="42105" builtinId="24" hidden="1"/>
    <cellStyle name="Komórka połączona" xfId="42145" builtinId="24" hidden="1"/>
    <cellStyle name="Komórka połączona" xfId="42185" builtinId="24" hidden="1"/>
    <cellStyle name="Komórka połączona" xfId="42225" builtinId="24" hidden="1"/>
    <cellStyle name="Komórka połączona" xfId="42263" builtinId="24" hidden="1"/>
    <cellStyle name="Komórka połączona" xfId="42303" builtinId="24" hidden="1"/>
    <cellStyle name="Komórka połączona" xfId="42342" builtinId="24" hidden="1"/>
    <cellStyle name="Komórka połączona" xfId="42382" builtinId="24" hidden="1"/>
    <cellStyle name="Komórka połączona" xfId="42422" builtinId="24" hidden="1"/>
    <cellStyle name="Komórka połączona" xfId="42461" builtinId="24" hidden="1"/>
    <cellStyle name="Komórka połączona" xfId="42501" builtinId="24" hidden="1"/>
    <cellStyle name="Komórka połączona" xfId="42540" builtinId="24" hidden="1"/>
    <cellStyle name="Komórka połączona" xfId="42580" builtinId="24" hidden="1"/>
    <cellStyle name="Komórka połączona" xfId="42619" builtinId="24" hidden="1"/>
    <cellStyle name="Komórka połączona" xfId="42683" builtinId="24" hidden="1"/>
    <cellStyle name="Komórka połączona" xfId="42737" builtinId="24" hidden="1"/>
    <cellStyle name="Komórka połączona" xfId="42777" builtinId="24" hidden="1"/>
    <cellStyle name="Komórka połączona" xfId="42817" builtinId="24" hidden="1"/>
    <cellStyle name="Komórka połączona" xfId="42855" builtinId="24" hidden="1"/>
    <cellStyle name="Komórka połączona" xfId="42895" builtinId="24" hidden="1"/>
    <cellStyle name="Komórka połączona" xfId="42934" builtinId="24" hidden="1"/>
    <cellStyle name="Komórka połączona" xfId="42974" builtinId="24" hidden="1"/>
    <cellStyle name="Komórka połączona" xfId="43014" builtinId="24" hidden="1"/>
    <cellStyle name="Komórka połączona" xfId="43054" builtinId="24" hidden="1"/>
    <cellStyle name="Komórka połączona" xfId="43092" builtinId="24" hidden="1"/>
    <cellStyle name="Komórka połączona" xfId="43132" builtinId="24" hidden="1"/>
    <cellStyle name="Komórka połączona" xfId="43171" builtinId="24" hidden="1"/>
    <cellStyle name="Komórka połączona" xfId="43211" builtinId="24" hidden="1"/>
    <cellStyle name="Komórka połączona" xfId="43251" builtinId="24" hidden="1"/>
    <cellStyle name="Komórka połączona" xfId="43290" builtinId="24" hidden="1"/>
    <cellStyle name="Komórka połączona" xfId="43330" builtinId="24" hidden="1"/>
    <cellStyle name="Komórka połączona" xfId="43369" builtinId="24" hidden="1"/>
    <cellStyle name="Komórka połączona" xfId="43409" builtinId="24" hidden="1"/>
    <cellStyle name="Komórka połączona" xfId="43448" builtinId="24" hidden="1"/>
    <cellStyle name="Komórka połączona" xfId="42658" builtinId="24" hidden="1"/>
    <cellStyle name="Komórka połączona" xfId="43488" builtinId="24" hidden="1"/>
    <cellStyle name="Komórka połączona" xfId="43528" builtinId="24" hidden="1"/>
    <cellStyle name="Komórka połączona" xfId="43568" builtinId="24" hidden="1"/>
    <cellStyle name="Komórka połączona" xfId="43606" builtinId="24" hidden="1"/>
    <cellStyle name="Komórka połączona" xfId="43646" builtinId="24" hidden="1"/>
    <cellStyle name="Komórka połączona" xfId="43685" builtinId="24" hidden="1"/>
    <cellStyle name="Komórka połączona" xfId="43725" builtinId="24" hidden="1"/>
    <cellStyle name="Komórka połączona" xfId="43765" builtinId="24" hidden="1"/>
    <cellStyle name="Komórka połączona" xfId="43805" builtinId="24" hidden="1"/>
    <cellStyle name="Komórka połączona" xfId="43843" builtinId="24" hidden="1"/>
    <cellStyle name="Komórka połączona" xfId="43883" builtinId="24" hidden="1"/>
    <cellStyle name="Komórka połączona" xfId="43922" builtinId="24" hidden="1"/>
    <cellStyle name="Komórka połączona" xfId="43962" builtinId="24" hidden="1"/>
    <cellStyle name="Komórka połączona" xfId="44002" builtinId="24" hidden="1"/>
    <cellStyle name="Komórka połączona" xfId="44041" builtinId="24" hidden="1"/>
    <cellStyle name="Komórka połączona" xfId="44081" builtinId="24" hidden="1"/>
    <cellStyle name="Komórka połączona" xfId="44120" builtinId="24" hidden="1"/>
    <cellStyle name="Komórka połączona" xfId="44160" builtinId="24" hidden="1"/>
    <cellStyle name="Komórka połączona" xfId="44199" builtinId="24" hidden="1"/>
    <cellStyle name="Komórka połączona" xfId="44263" builtinId="24" hidden="1"/>
    <cellStyle name="Komórka połączona" xfId="44317" builtinId="24" hidden="1"/>
    <cellStyle name="Komórka połączona" xfId="44357" builtinId="24" hidden="1"/>
    <cellStyle name="Komórka połączona" xfId="44397" builtinId="24" hidden="1"/>
    <cellStyle name="Komórka połączona" xfId="44435" builtinId="24" hidden="1"/>
    <cellStyle name="Komórka połączona" xfId="44475" builtinId="24" hidden="1"/>
    <cellStyle name="Komórka połączona" xfId="44514" builtinId="24" hidden="1"/>
    <cellStyle name="Komórka połączona" xfId="44554" builtinId="24" hidden="1"/>
    <cellStyle name="Komórka połączona" xfId="44594" builtinId="24" hidden="1"/>
    <cellStyle name="Komórka połączona" xfId="44634" builtinId="24" hidden="1"/>
    <cellStyle name="Komórka połączona" xfId="44672" builtinId="24" hidden="1"/>
    <cellStyle name="Komórka połączona" xfId="44712" builtinId="24" hidden="1"/>
    <cellStyle name="Komórka połączona" xfId="44751" builtinId="24" hidden="1"/>
    <cellStyle name="Komórka połączona" xfId="44791" builtinId="24" hidden="1"/>
    <cellStyle name="Komórka połączona" xfId="44831" builtinId="24" hidden="1"/>
    <cellStyle name="Komórka połączona" xfId="44870" builtinId="24" hidden="1"/>
    <cellStyle name="Komórka połączona" xfId="44910" builtinId="24" hidden="1"/>
    <cellStyle name="Komórka połączona" xfId="44949" builtinId="24" hidden="1"/>
    <cellStyle name="Komórka połączona" xfId="44989" builtinId="24" hidden="1"/>
    <cellStyle name="Komórka połączona" xfId="45028" builtinId="24" hidden="1"/>
    <cellStyle name="Komórka połączona" xfId="44239" builtinId="24" hidden="1"/>
    <cellStyle name="Komórka połączona" xfId="45068" builtinId="24" hidden="1"/>
    <cellStyle name="Komórka połączona" xfId="45108" builtinId="24" hidden="1"/>
    <cellStyle name="Komórka połączona" xfId="45148" builtinId="24" hidden="1"/>
    <cellStyle name="Komórka połączona" xfId="45186" builtinId="24" hidden="1"/>
    <cellStyle name="Komórka połączona" xfId="45226" builtinId="24" hidden="1"/>
    <cellStyle name="Komórka połączona" xfId="45265" builtinId="24" hidden="1"/>
    <cellStyle name="Komórka połączona" xfId="45305" builtinId="24" hidden="1"/>
    <cellStyle name="Komórka połączona" xfId="45345" builtinId="24" hidden="1"/>
    <cellStyle name="Komórka połączona" xfId="45385" builtinId="24" hidden="1"/>
    <cellStyle name="Komórka połączona" xfId="45423" builtinId="24" hidden="1"/>
    <cellStyle name="Komórka połączona" xfId="45463" builtinId="24" hidden="1"/>
    <cellStyle name="Komórka połączona" xfId="45502" builtinId="24" hidden="1"/>
    <cellStyle name="Komórka połączona" xfId="45542" builtinId="24" hidden="1"/>
    <cellStyle name="Komórka połączona" xfId="45582" builtinId="24" hidden="1"/>
    <cellStyle name="Komórka połączona" xfId="45621" builtinId="24" hidden="1"/>
    <cellStyle name="Komórka połączona" xfId="45661" builtinId="24" hidden="1"/>
    <cellStyle name="Komórka połączona" xfId="45700" builtinId="24" hidden="1"/>
    <cellStyle name="Komórka połączona" xfId="45740" builtinId="24" hidden="1"/>
    <cellStyle name="Komórka połączona" xfId="45779" builtinId="24" hidden="1"/>
    <cellStyle name="Komórka zaznaczona" xfId="157" builtinId="23" hidden="1"/>
    <cellStyle name="Komórka zaznaczona" xfId="197" builtinId="23" hidden="1"/>
    <cellStyle name="Komórka zaznaczona" xfId="236" builtinId="23" hidden="1"/>
    <cellStyle name="Komórka zaznaczona" xfId="276" builtinId="23" hidden="1"/>
    <cellStyle name="Komórka zaznaczona" xfId="316" builtinId="23" hidden="1"/>
    <cellStyle name="Komórka zaznaczona" xfId="356" builtinId="23" hidden="1"/>
    <cellStyle name="Komórka zaznaczona" xfId="394" builtinId="23" hidden="1"/>
    <cellStyle name="Komórka zaznaczona" xfId="434" builtinId="23" hidden="1"/>
    <cellStyle name="Komórka zaznaczona" xfId="473" builtinId="23" hidden="1"/>
    <cellStyle name="Komórka zaznaczona" xfId="513" builtinId="23" hidden="1"/>
    <cellStyle name="Komórka zaznaczona" xfId="553" builtinId="23" hidden="1"/>
    <cellStyle name="Komórka zaznaczona" xfId="592" builtinId="23" hidden="1"/>
    <cellStyle name="Komórka zaznaczona" xfId="632" builtinId="23" hidden="1"/>
    <cellStyle name="Komórka zaznaczona" xfId="671" builtinId="23" hidden="1"/>
    <cellStyle name="Komórka zaznaczona" xfId="711" builtinId="23" hidden="1"/>
    <cellStyle name="Komórka zaznaczona" xfId="750" builtinId="23" hidden="1"/>
    <cellStyle name="Komórka zaznaczona" xfId="789" builtinId="23" hidden="1"/>
    <cellStyle name="Komórka zaznaczona" xfId="948" builtinId="23" hidden="1"/>
    <cellStyle name="Komórka zaznaczona" xfId="988" builtinId="23" hidden="1"/>
    <cellStyle name="Komórka zaznaczona" xfId="1028" builtinId="23" hidden="1"/>
    <cellStyle name="Komórka zaznaczona" xfId="1066" builtinId="23" hidden="1"/>
    <cellStyle name="Komórka zaznaczona" xfId="1106" builtinId="23" hidden="1"/>
    <cellStyle name="Komórka zaznaczona" xfId="1145" builtinId="23" hidden="1"/>
    <cellStyle name="Komórka zaznaczona" xfId="1185" builtinId="23" hidden="1"/>
    <cellStyle name="Komórka zaznaczona" xfId="1225" builtinId="23" hidden="1"/>
    <cellStyle name="Komórka zaznaczona" xfId="1265" builtinId="23" hidden="1"/>
    <cellStyle name="Komórka zaznaczona" xfId="1303" builtinId="23" hidden="1"/>
    <cellStyle name="Komórka zaznaczona" xfId="1343" builtinId="23" hidden="1"/>
    <cellStyle name="Komórka zaznaczona" xfId="1382" builtinId="23" hidden="1"/>
    <cellStyle name="Komórka zaznaczona" xfId="1422" builtinId="23" hidden="1"/>
    <cellStyle name="Komórka zaznaczona" xfId="1462" builtinId="23" hidden="1"/>
    <cellStyle name="Komórka zaznaczona" xfId="1501" builtinId="23" hidden="1"/>
    <cellStyle name="Komórka zaznaczona" xfId="1542" builtinId="23" hidden="1"/>
    <cellStyle name="Komórka zaznaczona" xfId="1581" builtinId="23" hidden="1"/>
    <cellStyle name="Komórka zaznaczona" xfId="1621" builtinId="23" hidden="1"/>
    <cellStyle name="Komórka zaznaczona" xfId="1660" builtinId="23" hidden="1"/>
    <cellStyle name="Komórka zaznaczona" xfId="1696" builtinId="23" hidden="1"/>
    <cellStyle name="Komórka zaznaczona" xfId="819" builtinId="23" hidden="1"/>
    <cellStyle name="Komórka zaznaczona" xfId="1733" builtinId="23" hidden="1"/>
    <cellStyle name="Komórka zaznaczona" xfId="1773" builtinId="23" hidden="1"/>
    <cellStyle name="Komórka zaznaczona" xfId="1811" builtinId="23" hidden="1"/>
    <cellStyle name="Komórka zaznaczona" xfId="1851" builtinId="23" hidden="1"/>
    <cellStyle name="Komórka zaznaczona" xfId="1890" builtinId="23" hidden="1"/>
    <cellStyle name="Komórka zaznaczona" xfId="1930" builtinId="23" hidden="1"/>
    <cellStyle name="Komórka zaznaczona" xfId="1970" builtinId="23" hidden="1"/>
    <cellStyle name="Komórka zaznaczona" xfId="2010" builtinId="23" hidden="1"/>
    <cellStyle name="Komórka zaznaczona" xfId="2048" builtinId="23" hidden="1"/>
    <cellStyle name="Komórka zaznaczona" xfId="2088" builtinId="23" hidden="1"/>
    <cellStyle name="Komórka zaznaczona" xfId="2127" builtinId="23" hidden="1"/>
    <cellStyle name="Komórka zaznaczona" xfId="2167" builtinId="23" hidden="1"/>
    <cellStyle name="Komórka zaznaczona" xfId="2207" builtinId="23" hidden="1"/>
    <cellStyle name="Komórka zaznaczona" xfId="2246" builtinId="23" hidden="1"/>
    <cellStyle name="Komórka zaznaczona" xfId="2286" builtinId="23" hidden="1"/>
    <cellStyle name="Komórka zaznaczona" xfId="2325" builtinId="23" hidden="1"/>
    <cellStyle name="Komórka zaznaczona" xfId="2365" builtinId="23" hidden="1"/>
    <cellStyle name="Komórka zaznaczona" xfId="2404" builtinId="23" hidden="1"/>
    <cellStyle name="Komórka zaznaczona" xfId="2435" builtinId="23" hidden="1"/>
    <cellStyle name="Komórka zaznaczona" xfId="880" builtinId="23" hidden="1"/>
    <cellStyle name="Komórka zaznaczona" xfId="2449" builtinId="23" hidden="1"/>
    <cellStyle name="Komórka zaznaczona" xfId="2489" builtinId="23" hidden="1"/>
    <cellStyle name="Komórka zaznaczona" xfId="2527" builtinId="23" hidden="1"/>
    <cellStyle name="Komórka zaznaczona" xfId="2567" builtinId="23" hidden="1"/>
    <cellStyle name="Komórka zaznaczona" xfId="2606" builtinId="23" hidden="1"/>
    <cellStyle name="Komórka zaznaczona" xfId="2646" builtinId="23" hidden="1"/>
    <cellStyle name="Komórka zaznaczona" xfId="2686" builtinId="23" hidden="1"/>
    <cellStyle name="Komórka zaznaczona" xfId="2726" builtinId="23" hidden="1"/>
    <cellStyle name="Komórka zaznaczona" xfId="2764" builtinId="23" hidden="1"/>
    <cellStyle name="Komórka zaznaczona" xfId="2804" builtinId="23" hidden="1"/>
    <cellStyle name="Komórka zaznaczona" xfId="2843" builtinId="23" hidden="1"/>
    <cellStyle name="Komórka zaznaczona" xfId="2883" builtinId="23" hidden="1"/>
    <cellStyle name="Komórka zaznaczona" xfId="2923" builtinId="23" hidden="1"/>
    <cellStyle name="Komórka zaznaczona" xfId="2962" builtinId="23" hidden="1"/>
    <cellStyle name="Komórka zaznaczona" xfId="3002" builtinId="23" hidden="1"/>
    <cellStyle name="Komórka zaznaczona" xfId="3041" builtinId="23" hidden="1"/>
    <cellStyle name="Komórka zaznaczona" xfId="3081" builtinId="23" hidden="1"/>
    <cellStyle name="Komórka zaznaczona" xfId="3120" builtinId="23" hidden="1"/>
    <cellStyle name="Komórka zaznaczona" xfId="3159" builtinId="23" hidden="1"/>
    <cellStyle name="Komórka zaznaczona" xfId="3352" builtinId="23" hidden="1"/>
    <cellStyle name="Komórka zaznaczona" xfId="3396" builtinId="23" hidden="1"/>
    <cellStyle name="Komórka zaznaczona" xfId="3436" builtinId="23" hidden="1"/>
    <cellStyle name="Komórka zaznaczona" xfId="3474" builtinId="23" hidden="1"/>
    <cellStyle name="Komórka zaznaczona" xfId="3514" builtinId="23" hidden="1"/>
    <cellStyle name="Komórka zaznaczona" xfId="3553" builtinId="23" hidden="1"/>
    <cellStyle name="Komórka zaznaczona" xfId="3593" builtinId="23" hidden="1"/>
    <cellStyle name="Komórka zaznaczona" xfId="3633" builtinId="23" hidden="1"/>
    <cellStyle name="Komórka zaznaczona" xfId="3673" builtinId="23" hidden="1"/>
    <cellStyle name="Komórka zaznaczona" xfId="3711" builtinId="23" hidden="1"/>
    <cellStyle name="Komórka zaznaczona" xfId="3751" builtinId="23" hidden="1"/>
    <cellStyle name="Komórka zaznaczona" xfId="3794" builtinId="23" hidden="1"/>
    <cellStyle name="Komórka zaznaczona" xfId="3834" builtinId="23" hidden="1"/>
    <cellStyle name="Komórka zaznaczona" xfId="3874" builtinId="23" hidden="1"/>
    <cellStyle name="Komórka zaznaczona" xfId="3913" builtinId="23" hidden="1"/>
    <cellStyle name="Komórka zaznaczona" xfId="3954" builtinId="23" hidden="1"/>
    <cellStyle name="Komórka zaznaczona" xfId="3993" builtinId="23" hidden="1"/>
    <cellStyle name="Komórka zaznaczona" xfId="4033" builtinId="23" hidden="1"/>
    <cellStyle name="Komórka zaznaczona" xfId="4072" builtinId="23" hidden="1"/>
    <cellStyle name="Komórka zaznaczona" xfId="4129" builtinId="23" hidden="1"/>
    <cellStyle name="Komórka zaznaczona" xfId="4288" builtinId="23" hidden="1"/>
    <cellStyle name="Komórka zaznaczona" xfId="4332" builtinId="23" hidden="1"/>
    <cellStyle name="Komórka zaznaczona" xfId="4372" builtinId="23" hidden="1"/>
    <cellStyle name="Komórka zaznaczona" xfId="4410" builtinId="23" hidden="1"/>
    <cellStyle name="Komórka zaznaczona" xfId="4450" builtinId="23" hidden="1"/>
    <cellStyle name="Komórka zaznaczona" xfId="4489" builtinId="23" hidden="1"/>
    <cellStyle name="Komórka zaznaczona" xfId="4529" builtinId="23" hidden="1"/>
    <cellStyle name="Komórka zaznaczona" xfId="4569" builtinId="23" hidden="1"/>
    <cellStyle name="Komórka zaznaczona" xfId="4609" builtinId="23" hidden="1"/>
    <cellStyle name="Komórka zaznaczona" xfId="4647" builtinId="23" hidden="1"/>
    <cellStyle name="Komórka zaznaczona" xfId="4687" builtinId="23" hidden="1"/>
    <cellStyle name="Komórka zaznaczona" xfId="4730" builtinId="23" hidden="1"/>
    <cellStyle name="Komórka zaznaczona" xfId="4770" builtinId="23" hidden="1"/>
    <cellStyle name="Komórka zaznaczona" xfId="4810" builtinId="23" hidden="1"/>
    <cellStyle name="Komórka zaznaczona" xfId="4849" builtinId="23" hidden="1"/>
    <cellStyle name="Komórka zaznaczona" xfId="4890" builtinId="23" hidden="1"/>
    <cellStyle name="Komórka zaznaczona" xfId="4929" builtinId="23" hidden="1"/>
    <cellStyle name="Komórka zaznaczona" xfId="4969" builtinId="23" hidden="1"/>
    <cellStyle name="Komórka zaznaczona" xfId="5008" builtinId="23" hidden="1"/>
    <cellStyle name="Komórka zaznaczona" xfId="5044" builtinId="23" hidden="1"/>
    <cellStyle name="Komórka zaznaczona" xfId="4159" builtinId="23" hidden="1"/>
    <cellStyle name="Komórka zaznaczona" xfId="5081" builtinId="23" hidden="1"/>
    <cellStyle name="Komórka zaznaczona" xfId="5121" builtinId="23" hidden="1"/>
    <cellStyle name="Komórka zaznaczona" xfId="5159" builtinId="23" hidden="1"/>
    <cellStyle name="Komórka zaznaczona" xfId="5199" builtinId="23" hidden="1"/>
    <cellStyle name="Komórka zaznaczona" xfId="5238" builtinId="23" hidden="1"/>
    <cellStyle name="Komórka zaznaczona" xfId="5278" builtinId="23" hidden="1"/>
    <cellStyle name="Komórka zaznaczona" xfId="5318" builtinId="23" hidden="1"/>
    <cellStyle name="Komórka zaznaczona" xfId="5358" builtinId="23" hidden="1"/>
    <cellStyle name="Komórka zaznaczona" xfId="5396" builtinId="23" hidden="1"/>
    <cellStyle name="Komórka zaznaczona" xfId="5436" builtinId="23" hidden="1"/>
    <cellStyle name="Komórka zaznaczona" xfId="5475" builtinId="23" hidden="1"/>
    <cellStyle name="Komórka zaznaczona" xfId="5515" builtinId="23" hidden="1"/>
    <cellStyle name="Komórka zaznaczona" xfId="5555" builtinId="23" hidden="1"/>
    <cellStyle name="Komórka zaznaczona" xfId="5594" builtinId="23" hidden="1"/>
    <cellStyle name="Komórka zaznaczona" xfId="5634" builtinId="23" hidden="1"/>
    <cellStyle name="Komórka zaznaczona" xfId="5673" builtinId="23" hidden="1"/>
    <cellStyle name="Komórka zaznaczona" xfId="5713" builtinId="23" hidden="1"/>
    <cellStyle name="Komórka zaznaczona" xfId="5752" builtinId="23" hidden="1"/>
    <cellStyle name="Komórka zaznaczona" xfId="5783" builtinId="23" hidden="1"/>
    <cellStyle name="Komórka zaznaczona" xfId="4220" builtinId="23" hidden="1"/>
    <cellStyle name="Komórka zaznaczona" xfId="5797" builtinId="23" hidden="1"/>
    <cellStyle name="Komórka zaznaczona" xfId="5837" builtinId="23" hidden="1"/>
    <cellStyle name="Komórka zaznaczona" xfId="5875" builtinId="23" hidden="1"/>
    <cellStyle name="Komórka zaznaczona" xfId="5915" builtinId="23" hidden="1"/>
    <cellStyle name="Komórka zaznaczona" xfId="5954" builtinId="23" hidden="1"/>
    <cellStyle name="Komórka zaznaczona" xfId="5994" builtinId="23" hidden="1"/>
    <cellStyle name="Komórka zaznaczona" xfId="6034" builtinId="23" hidden="1"/>
    <cellStyle name="Komórka zaznaczona" xfId="6074" builtinId="23" hidden="1"/>
    <cellStyle name="Komórka zaznaczona" xfId="6112" builtinId="23" hidden="1"/>
    <cellStyle name="Komórka zaznaczona" xfId="6152" builtinId="23" hidden="1"/>
    <cellStyle name="Komórka zaznaczona" xfId="6191" builtinId="23" hidden="1"/>
    <cellStyle name="Komórka zaznaczona" xfId="6231" builtinId="23" hidden="1"/>
    <cellStyle name="Komórka zaznaczona" xfId="6271" builtinId="23" hidden="1"/>
    <cellStyle name="Komórka zaznaczona" xfId="6310" builtinId="23" hidden="1"/>
    <cellStyle name="Komórka zaznaczona" xfId="6350" builtinId="23" hidden="1"/>
    <cellStyle name="Komórka zaznaczona" xfId="6389" builtinId="23" hidden="1"/>
    <cellStyle name="Komórka zaznaczona" xfId="6429" builtinId="23" hidden="1"/>
    <cellStyle name="Komórka zaznaczona" xfId="6468" builtinId="23" hidden="1"/>
    <cellStyle name="Komórka zaznaczona" xfId="4116" builtinId="23" hidden="1"/>
    <cellStyle name="Komórka zaznaczona" xfId="3199" builtinId="23" hidden="1"/>
    <cellStyle name="Komórka zaznaczona" xfId="6523" builtinId="23" hidden="1"/>
    <cellStyle name="Komórka zaznaczona" xfId="6563" builtinId="23" hidden="1"/>
    <cellStyle name="Komórka zaznaczona" xfId="6601" builtinId="23" hidden="1"/>
    <cellStyle name="Komórka zaznaczona" xfId="6641" builtinId="23" hidden="1"/>
    <cellStyle name="Komórka zaznaczona" xfId="6680" builtinId="23" hidden="1"/>
    <cellStyle name="Komórka zaznaczona" xfId="6720" builtinId="23" hidden="1"/>
    <cellStyle name="Komórka zaznaczona" xfId="6760" builtinId="23" hidden="1"/>
    <cellStyle name="Komórka zaznaczona" xfId="6800" builtinId="23" hidden="1"/>
    <cellStyle name="Komórka zaznaczona" xfId="6838" builtinId="23" hidden="1"/>
    <cellStyle name="Komórka zaznaczona" xfId="6878" builtinId="23" hidden="1"/>
    <cellStyle name="Komórka zaznaczona" xfId="6919" builtinId="23" hidden="1"/>
    <cellStyle name="Komórka zaznaczona" xfId="6959" builtinId="23" hidden="1"/>
    <cellStyle name="Komórka zaznaczona" xfId="6999" builtinId="23" hidden="1"/>
    <cellStyle name="Komórka zaznaczona" xfId="7038" builtinId="23" hidden="1"/>
    <cellStyle name="Komórka zaznaczona" xfId="7079" builtinId="23" hidden="1"/>
    <cellStyle name="Komórka zaznaczona" xfId="7118" builtinId="23" hidden="1"/>
    <cellStyle name="Komórka zaznaczona" xfId="7158" builtinId="23" hidden="1"/>
    <cellStyle name="Komórka zaznaczona" xfId="7197" builtinId="23" hidden="1"/>
    <cellStyle name="Komórka zaznaczona" xfId="7247" builtinId="23" hidden="1"/>
    <cellStyle name="Komórka zaznaczona" xfId="7406" builtinId="23" hidden="1"/>
    <cellStyle name="Komórka zaznaczona" xfId="7448" builtinId="23" hidden="1"/>
    <cellStyle name="Komórka zaznaczona" xfId="7488" builtinId="23" hidden="1"/>
    <cellStyle name="Komórka zaznaczona" xfId="7526" builtinId="23" hidden="1"/>
    <cellStyle name="Komórka zaznaczona" xfId="7566" builtinId="23" hidden="1"/>
    <cellStyle name="Komórka zaznaczona" xfId="7605" builtinId="23" hidden="1"/>
    <cellStyle name="Komórka zaznaczona" xfId="7645" builtinId="23" hidden="1"/>
    <cellStyle name="Komórka zaznaczona" xfId="7685" builtinId="23" hidden="1"/>
    <cellStyle name="Komórka zaznaczona" xfId="7725" builtinId="23" hidden="1"/>
    <cellStyle name="Komórka zaznaczona" xfId="7763" builtinId="23" hidden="1"/>
    <cellStyle name="Komórka zaznaczona" xfId="7803" builtinId="23" hidden="1"/>
    <cellStyle name="Komórka zaznaczona" xfId="7844" builtinId="23" hidden="1"/>
    <cellStyle name="Komórka zaznaczona" xfId="7884" builtinId="23" hidden="1"/>
    <cellStyle name="Komórka zaznaczona" xfId="7924" builtinId="23" hidden="1"/>
    <cellStyle name="Komórka zaznaczona" xfId="7963" builtinId="23" hidden="1"/>
    <cellStyle name="Komórka zaznaczona" xfId="8004" builtinId="23" hidden="1"/>
    <cellStyle name="Komórka zaznaczona" xfId="8043" builtinId="23" hidden="1"/>
    <cellStyle name="Komórka zaznaczona" xfId="8083" builtinId="23" hidden="1"/>
    <cellStyle name="Komórka zaznaczona" xfId="8122" builtinId="23" hidden="1"/>
    <cellStyle name="Komórka zaznaczona" xfId="8158" builtinId="23" hidden="1"/>
    <cellStyle name="Komórka zaznaczona" xfId="7277" builtinId="23" hidden="1"/>
    <cellStyle name="Komórka zaznaczona" xfId="8195" builtinId="23" hidden="1"/>
    <cellStyle name="Komórka zaznaczona" xfId="8235" builtinId="23" hidden="1"/>
    <cellStyle name="Komórka zaznaczona" xfId="8273" builtinId="23" hidden="1"/>
    <cellStyle name="Komórka zaznaczona" xfId="8313" builtinId="23" hidden="1"/>
    <cellStyle name="Komórka zaznaczona" xfId="8352" builtinId="23" hidden="1"/>
    <cellStyle name="Komórka zaznaczona" xfId="8392" builtinId="23" hidden="1"/>
    <cellStyle name="Komórka zaznaczona" xfId="8432" builtinId="23" hidden="1"/>
    <cellStyle name="Komórka zaznaczona" xfId="8472" builtinId="23" hidden="1"/>
    <cellStyle name="Komórka zaznaczona" xfId="8510" builtinId="23" hidden="1"/>
    <cellStyle name="Komórka zaznaczona" xfId="8550" builtinId="23" hidden="1"/>
    <cellStyle name="Komórka zaznaczona" xfId="8589" builtinId="23" hidden="1"/>
    <cellStyle name="Komórka zaznaczona" xfId="8629" builtinId="23" hidden="1"/>
    <cellStyle name="Komórka zaznaczona" xfId="8669" builtinId="23" hidden="1"/>
    <cellStyle name="Komórka zaznaczona" xfId="8708" builtinId="23" hidden="1"/>
    <cellStyle name="Komórka zaznaczona" xfId="8748" builtinId="23" hidden="1"/>
    <cellStyle name="Komórka zaznaczona" xfId="8787" builtinId="23" hidden="1"/>
    <cellStyle name="Komórka zaznaczona" xfId="8827" builtinId="23" hidden="1"/>
    <cellStyle name="Komórka zaznaczona" xfId="8866" builtinId="23" hidden="1"/>
    <cellStyle name="Komórka zaznaczona" xfId="8897" builtinId="23" hidden="1"/>
    <cellStyle name="Komórka zaznaczona" xfId="7338" builtinId="23" hidden="1"/>
    <cellStyle name="Komórka zaznaczona" xfId="8911" builtinId="23" hidden="1"/>
    <cellStyle name="Komórka zaznaczona" xfId="8951" builtinId="23" hidden="1"/>
    <cellStyle name="Komórka zaznaczona" xfId="8989" builtinId="23" hidden="1"/>
    <cellStyle name="Komórka zaznaczona" xfId="9029" builtinId="23" hidden="1"/>
    <cellStyle name="Komórka zaznaczona" xfId="9068" builtinId="23" hidden="1"/>
    <cellStyle name="Komórka zaznaczona" xfId="9108" builtinId="23" hidden="1"/>
    <cellStyle name="Komórka zaznaczona" xfId="9148" builtinId="23" hidden="1"/>
    <cellStyle name="Komórka zaznaczona" xfId="9188" builtinId="23" hidden="1"/>
    <cellStyle name="Komórka zaznaczona" xfId="9226" builtinId="23" hidden="1"/>
    <cellStyle name="Komórka zaznaczona" xfId="9266" builtinId="23" hidden="1"/>
    <cellStyle name="Komórka zaznaczona" xfId="9305" builtinId="23" hidden="1"/>
    <cellStyle name="Komórka zaznaczona" xfId="9345" builtinId="23" hidden="1"/>
    <cellStyle name="Komórka zaznaczona" xfId="9385" builtinId="23" hidden="1"/>
    <cellStyle name="Komórka zaznaczona" xfId="9424" builtinId="23" hidden="1"/>
    <cellStyle name="Komórka zaznaczona" xfId="9464" builtinId="23" hidden="1"/>
    <cellStyle name="Komórka zaznaczona" xfId="9503" builtinId="23" hidden="1"/>
    <cellStyle name="Komórka zaznaczona" xfId="9543" builtinId="23" hidden="1"/>
    <cellStyle name="Komórka zaznaczona" xfId="9582" builtinId="23" hidden="1"/>
    <cellStyle name="Komórka zaznaczona" xfId="3297" builtinId="23" hidden="1"/>
    <cellStyle name="Komórka zaznaczona" xfId="9623" builtinId="23" hidden="1"/>
    <cellStyle name="Komórka zaznaczona" xfId="9663" builtinId="23" hidden="1"/>
    <cellStyle name="Komórka zaznaczona" xfId="9703" builtinId="23" hidden="1"/>
    <cellStyle name="Komórka zaznaczona" xfId="9741" builtinId="23" hidden="1"/>
    <cellStyle name="Komórka zaznaczona" xfId="9781" builtinId="23" hidden="1"/>
    <cellStyle name="Komórka zaznaczona" xfId="9820" builtinId="23" hidden="1"/>
    <cellStyle name="Komórka zaznaczona" xfId="9860" builtinId="23" hidden="1"/>
    <cellStyle name="Komórka zaznaczona" xfId="9900" builtinId="23" hidden="1"/>
    <cellStyle name="Komórka zaznaczona" xfId="9940" builtinId="23" hidden="1"/>
    <cellStyle name="Komórka zaznaczona" xfId="9978" builtinId="23" hidden="1"/>
    <cellStyle name="Komórka zaznaczona" xfId="10018" builtinId="23" hidden="1"/>
    <cellStyle name="Komórka zaznaczona" xfId="10057" builtinId="23" hidden="1"/>
    <cellStyle name="Komórka zaznaczona" xfId="10097" builtinId="23" hidden="1"/>
    <cellStyle name="Komórka zaznaczona" xfId="10137" builtinId="23" hidden="1"/>
    <cellStyle name="Komórka zaznaczona" xfId="10176" builtinId="23" hidden="1"/>
    <cellStyle name="Komórka zaznaczona" xfId="10216" builtinId="23" hidden="1"/>
    <cellStyle name="Komórka zaznaczona" xfId="10255" builtinId="23" hidden="1"/>
    <cellStyle name="Komórka zaznaczona" xfId="10295" builtinId="23" hidden="1"/>
    <cellStyle name="Komórka zaznaczona" xfId="10334" builtinId="23" hidden="1"/>
    <cellStyle name="Komórka zaznaczona" xfId="10373" builtinId="23" hidden="1"/>
    <cellStyle name="Komórka zaznaczona" xfId="10532" builtinId="23" hidden="1"/>
    <cellStyle name="Komórka zaznaczona" xfId="10572" builtinId="23" hidden="1"/>
    <cellStyle name="Komórka zaznaczona" xfId="10612" builtinId="23" hidden="1"/>
    <cellStyle name="Komórka zaznaczona" xfId="10650" builtinId="23" hidden="1"/>
    <cellStyle name="Komórka zaznaczona" xfId="10690" builtinId="23" hidden="1"/>
    <cellStyle name="Komórka zaznaczona" xfId="10729" builtinId="23" hidden="1"/>
    <cellStyle name="Komórka zaznaczona" xfId="10769" builtinId="23" hidden="1"/>
    <cellStyle name="Komórka zaznaczona" xfId="10809" builtinId="23" hidden="1"/>
    <cellStyle name="Komórka zaznaczona" xfId="10849" builtinId="23" hidden="1"/>
    <cellStyle name="Komórka zaznaczona" xfId="10887" builtinId="23" hidden="1"/>
    <cellStyle name="Komórka zaznaczona" xfId="10927" builtinId="23" hidden="1"/>
    <cellStyle name="Komórka zaznaczona" xfId="10966" builtinId="23" hidden="1"/>
    <cellStyle name="Komórka zaznaczona" xfId="11006" builtinId="23" hidden="1"/>
    <cellStyle name="Komórka zaznaczona" xfId="11046" builtinId="23" hidden="1"/>
    <cellStyle name="Komórka zaznaczona" xfId="11085" builtinId="23" hidden="1"/>
    <cellStyle name="Komórka zaznaczona" xfId="11126" builtinId="23" hidden="1"/>
    <cellStyle name="Komórka zaznaczona" xfId="11165" builtinId="23" hidden="1"/>
    <cellStyle name="Komórka zaznaczona" xfId="11205" builtinId="23" hidden="1"/>
    <cellStyle name="Komórka zaznaczona" xfId="11244" builtinId="23" hidden="1"/>
    <cellStyle name="Komórka zaznaczona" xfId="11280" builtinId="23" hidden="1"/>
    <cellStyle name="Komórka zaznaczona" xfId="10403" builtinId="23" hidden="1"/>
    <cellStyle name="Komórka zaznaczona" xfId="11317" builtinId="23" hidden="1"/>
    <cellStyle name="Komórka zaznaczona" xfId="11357" builtinId="23" hidden="1"/>
    <cellStyle name="Komórka zaznaczona" xfId="11395" builtinId="23" hidden="1"/>
    <cellStyle name="Komórka zaznaczona" xfId="11435" builtinId="23" hidden="1"/>
    <cellStyle name="Komórka zaznaczona" xfId="11474" builtinId="23" hidden="1"/>
    <cellStyle name="Komórka zaznaczona" xfId="11514" builtinId="23" hidden="1"/>
    <cellStyle name="Komórka zaznaczona" xfId="11554" builtinId="23" hidden="1"/>
    <cellStyle name="Komórka zaznaczona" xfId="11594" builtinId="23" hidden="1"/>
    <cellStyle name="Komórka zaznaczona" xfId="11632" builtinId="23" hidden="1"/>
    <cellStyle name="Komórka zaznaczona" xfId="11672" builtinId="23" hidden="1"/>
    <cellStyle name="Komórka zaznaczona" xfId="11711" builtinId="23" hidden="1"/>
    <cellStyle name="Komórka zaznaczona" xfId="11751" builtinId="23" hidden="1"/>
    <cellStyle name="Komórka zaznaczona" xfId="11791" builtinId="23" hidden="1"/>
    <cellStyle name="Komórka zaznaczona" xfId="11830" builtinId="23" hidden="1"/>
    <cellStyle name="Komórka zaznaczona" xfId="11870" builtinId="23" hidden="1"/>
    <cellStyle name="Komórka zaznaczona" xfId="11909" builtinId="23" hidden="1"/>
    <cellStyle name="Komórka zaznaczona" xfId="11949" builtinId="23" hidden="1"/>
    <cellStyle name="Komórka zaznaczona" xfId="11988" builtinId="23" hidden="1"/>
    <cellStyle name="Komórka zaznaczona" xfId="12019" builtinId="23" hidden="1"/>
    <cellStyle name="Komórka zaznaczona" xfId="10464" builtinId="23" hidden="1"/>
    <cellStyle name="Komórka zaznaczona" xfId="12033" builtinId="23" hidden="1"/>
    <cellStyle name="Komórka zaznaczona" xfId="12073" builtinId="23" hidden="1"/>
    <cellStyle name="Komórka zaznaczona" xfId="12111" builtinId="23" hidden="1"/>
    <cellStyle name="Komórka zaznaczona" xfId="12151" builtinId="23" hidden="1"/>
    <cellStyle name="Komórka zaznaczona" xfId="12190" builtinId="23" hidden="1"/>
    <cellStyle name="Komórka zaznaczona" xfId="12230" builtinId="23" hidden="1"/>
    <cellStyle name="Komórka zaznaczona" xfId="12270" builtinId="23" hidden="1"/>
    <cellStyle name="Komórka zaznaczona" xfId="12310" builtinId="23" hidden="1"/>
    <cellStyle name="Komórka zaznaczona" xfId="12348" builtinId="23" hidden="1"/>
    <cellStyle name="Komórka zaznaczona" xfId="12388" builtinId="23" hidden="1"/>
    <cellStyle name="Komórka zaznaczona" xfId="12427" builtinId="23" hidden="1"/>
    <cellStyle name="Komórka zaznaczona" xfId="12467" builtinId="23" hidden="1"/>
    <cellStyle name="Komórka zaznaczona" xfId="12507" builtinId="23" hidden="1"/>
    <cellStyle name="Komórka zaznaczona" xfId="12546" builtinId="23" hidden="1"/>
    <cellStyle name="Komórka zaznaczona" xfId="12586" builtinId="23" hidden="1"/>
    <cellStyle name="Komórka zaznaczona" xfId="12625" builtinId="23" hidden="1"/>
    <cellStyle name="Komórka zaznaczona" xfId="12665" builtinId="23" hidden="1"/>
    <cellStyle name="Komórka zaznaczona" xfId="12704" builtinId="23" hidden="1"/>
    <cellStyle name="Komórka zaznaczona" xfId="12743" builtinId="23" hidden="1"/>
    <cellStyle name="Komórka zaznaczona" xfId="12783" builtinId="23" hidden="1"/>
    <cellStyle name="Komórka zaznaczona" xfId="12823" builtinId="23" hidden="1"/>
    <cellStyle name="Komórka zaznaczona" xfId="12863" builtinId="23" hidden="1"/>
    <cellStyle name="Komórka zaznaczona" xfId="12901" builtinId="23" hidden="1"/>
    <cellStyle name="Komórka zaznaczona" xfId="12941" builtinId="23" hidden="1"/>
    <cellStyle name="Komórka zaznaczona" xfId="12980" builtinId="23" hidden="1"/>
    <cellStyle name="Komórka zaznaczona" xfId="13020" builtinId="23" hidden="1"/>
    <cellStyle name="Komórka zaznaczona" xfId="13060" builtinId="23" hidden="1"/>
    <cellStyle name="Komórka zaznaczona" xfId="13100" builtinId="23" hidden="1"/>
    <cellStyle name="Komórka zaznaczona" xfId="13138" builtinId="23" hidden="1"/>
    <cellStyle name="Komórka zaznaczona" xfId="13178" builtinId="23" hidden="1"/>
    <cellStyle name="Komórka zaznaczona" xfId="13217" builtinId="23" hidden="1"/>
    <cellStyle name="Komórka zaznaczona" xfId="13257" builtinId="23" hidden="1"/>
    <cellStyle name="Komórka zaznaczona" xfId="13297" builtinId="23" hidden="1"/>
    <cellStyle name="Komórka zaznaczona" xfId="13336" builtinId="23" hidden="1"/>
    <cellStyle name="Komórka zaznaczona" xfId="13376" builtinId="23" hidden="1"/>
    <cellStyle name="Komórka zaznaczona" xfId="13415" builtinId="23" hidden="1"/>
    <cellStyle name="Komórka zaznaczona" xfId="13455" builtinId="23" hidden="1"/>
    <cellStyle name="Komórka zaznaczona" xfId="13494" builtinId="23" hidden="1"/>
    <cellStyle name="Komórka zaznaczona" xfId="13533" builtinId="23" hidden="1"/>
    <cellStyle name="Komórka zaznaczona" xfId="13692" builtinId="23" hidden="1"/>
    <cellStyle name="Komórka zaznaczona" xfId="13732" builtinId="23" hidden="1"/>
    <cellStyle name="Komórka zaznaczona" xfId="13772" builtinId="23" hidden="1"/>
    <cellStyle name="Komórka zaznaczona" xfId="13810" builtinId="23" hidden="1"/>
    <cellStyle name="Komórka zaznaczona" xfId="13850" builtinId="23" hidden="1"/>
    <cellStyle name="Komórka zaznaczona" xfId="13889" builtinId="23" hidden="1"/>
    <cellStyle name="Komórka zaznaczona" xfId="13929" builtinId="23" hidden="1"/>
    <cellStyle name="Komórka zaznaczona" xfId="13969" builtinId="23" hidden="1"/>
    <cellStyle name="Komórka zaznaczona" xfId="14009" builtinId="23" hidden="1"/>
    <cellStyle name="Komórka zaznaczona" xfId="14047" builtinId="23" hidden="1"/>
    <cellStyle name="Komórka zaznaczona" xfId="14087" builtinId="23" hidden="1"/>
    <cellStyle name="Komórka zaznaczona" xfId="14126" builtinId="23" hidden="1"/>
    <cellStyle name="Komórka zaznaczona" xfId="14166" builtinId="23" hidden="1"/>
    <cellStyle name="Komórka zaznaczona" xfId="14206" builtinId="23" hidden="1"/>
    <cellStyle name="Komórka zaznaczona" xfId="14245" builtinId="23" hidden="1"/>
    <cellStyle name="Komórka zaznaczona" xfId="14286" builtinId="23" hidden="1"/>
    <cellStyle name="Komórka zaznaczona" xfId="14325" builtinId="23" hidden="1"/>
    <cellStyle name="Komórka zaznaczona" xfId="14365" builtinId="23" hidden="1"/>
    <cellStyle name="Komórka zaznaczona" xfId="14404" builtinId="23" hidden="1"/>
    <cellStyle name="Komórka zaznaczona" xfId="14440" builtinId="23" hidden="1"/>
    <cellStyle name="Komórka zaznaczona" xfId="13563" builtinId="23" hidden="1"/>
    <cellStyle name="Komórka zaznaczona" xfId="14477" builtinId="23" hidden="1"/>
    <cellStyle name="Komórka zaznaczona" xfId="14517" builtinId="23" hidden="1"/>
    <cellStyle name="Komórka zaznaczona" xfId="14555" builtinId="23" hidden="1"/>
    <cellStyle name="Komórka zaznaczona" xfId="14595" builtinId="23" hidden="1"/>
    <cellStyle name="Komórka zaznaczona" xfId="14634" builtinId="23" hidden="1"/>
    <cellStyle name="Komórka zaznaczona" xfId="14674" builtinId="23" hidden="1"/>
    <cellStyle name="Komórka zaznaczona" xfId="14714" builtinId="23" hidden="1"/>
    <cellStyle name="Komórka zaznaczona" xfId="14754" builtinId="23" hidden="1"/>
    <cellStyle name="Komórka zaznaczona" xfId="14792" builtinId="23" hidden="1"/>
    <cellStyle name="Komórka zaznaczona" xfId="14832" builtinId="23" hidden="1"/>
    <cellStyle name="Komórka zaznaczona" xfId="14871" builtinId="23" hidden="1"/>
    <cellStyle name="Komórka zaznaczona" xfId="14911" builtinId="23" hidden="1"/>
    <cellStyle name="Komórka zaznaczona" xfId="14951" builtinId="23" hidden="1"/>
    <cellStyle name="Komórka zaznaczona" xfId="14990" builtinId="23" hidden="1"/>
    <cellStyle name="Komórka zaznaczona" xfId="15030" builtinId="23" hidden="1"/>
    <cellStyle name="Komórka zaznaczona" xfId="15069" builtinId="23" hidden="1"/>
    <cellStyle name="Komórka zaznaczona" xfId="15109" builtinId="23" hidden="1"/>
    <cellStyle name="Komórka zaznaczona" xfId="15148" builtinId="23" hidden="1"/>
    <cellStyle name="Komórka zaznaczona" xfId="15179" builtinId="23" hidden="1"/>
    <cellStyle name="Komórka zaznaczona" xfId="13624" builtinId="23" hidden="1"/>
    <cellStyle name="Komórka zaznaczona" xfId="15193" builtinId="23" hidden="1"/>
    <cellStyle name="Komórka zaznaczona" xfId="15233" builtinId="23" hidden="1"/>
    <cellStyle name="Komórka zaznaczona" xfId="15271" builtinId="23" hidden="1"/>
    <cellStyle name="Komórka zaznaczona" xfId="15311" builtinId="23" hidden="1"/>
    <cellStyle name="Komórka zaznaczona" xfId="15350" builtinId="23" hidden="1"/>
    <cellStyle name="Komórka zaznaczona" xfId="15390" builtinId="23" hidden="1"/>
    <cellStyle name="Komórka zaznaczona" xfId="15430" builtinId="23" hidden="1"/>
    <cellStyle name="Komórka zaznaczona" xfId="15470" builtinId="23" hidden="1"/>
    <cellStyle name="Komórka zaznaczona" xfId="15508" builtinId="23" hidden="1"/>
    <cellStyle name="Komórka zaznaczona" xfId="15548" builtinId="23" hidden="1"/>
    <cellStyle name="Komórka zaznaczona" xfId="15587" builtinId="23" hidden="1"/>
    <cellStyle name="Komórka zaznaczona" xfId="15627" builtinId="23" hidden="1"/>
    <cellStyle name="Komórka zaznaczona" xfId="15667" builtinId="23" hidden="1"/>
    <cellStyle name="Komórka zaznaczona" xfId="15706" builtinId="23" hidden="1"/>
    <cellStyle name="Komórka zaznaczona" xfId="15746" builtinId="23" hidden="1"/>
    <cellStyle name="Komórka zaznaczona" xfId="15785" builtinId="23" hidden="1"/>
    <cellStyle name="Komórka zaznaczona" xfId="15825" builtinId="23" hidden="1"/>
    <cellStyle name="Komórka zaznaczona" xfId="15864" builtinId="23" hidden="1"/>
    <cellStyle name="Komórka zaznaczona" xfId="7234" builtinId="23" hidden="1"/>
    <cellStyle name="Komórka zaznaczona" xfId="4714" builtinId="23" hidden="1"/>
    <cellStyle name="Komórka zaznaczona" xfId="15917" builtinId="23" hidden="1"/>
    <cellStyle name="Komórka zaznaczona" xfId="15957" builtinId="23" hidden="1"/>
    <cellStyle name="Komórka zaznaczona" xfId="15995" builtinId="23" hidden="1"/>
    <cellStyle name="Komórka zaznaczona" xfId="16035" builtinId="23" hidden="1"/>
    <cellStyle name="Komórka zaznaczona" xfId="16074" builtinId="23" hidden="1"/>
    <cellStyle name="Komórka zaznaczona" xfId="16114" builtinId="23" hidden="1"/>
    <cellStyle name="Komórka zaznaczona" xfId="16154" builtinId="23" hidden="1"/>
    <cellStyle name="Komórka zaznaczona" xfId="16194" builtinId="23" hidden="1"/>
    <cellStyle name="Komórka zaznaczona" xfId="16232" builtinId="23" hidden="1"/>
    <cellStyle name="Komórka zaznaczona" xfId="16272" builtinId="23" hidden="1"/>
    <cellStyle name="Komórka zaznaczona" xfId="16311" builtinId="23" hidden="1"/>
    <cellStyle name="Komórka zaznaczona" xfId="16351" builtinId="23" hidden="1"/>
    <cellStyle name="Komórka zaznaczona" xfId="16391" builtinId="23" hidden="1"/>
    <cellStyle name="Komórka zaznaczona" xfId="16430" builtinId="23" hidden="1"/>
    <cellStyle name="Komórka zaznaczona" xfId="16470" builtinId="23" hidden="1"/>
    <cellStyle name="Komórka zaznaczona" xfId="16509" builtinId="23" hidden="1"/>
    <cellStyle name="Komórka zaznaczona" xfId="16549" builtinId="23" hidden="1"/>
    <cellStyle name="Komórka zaznaczona" xfId="16588" builtinId="23" hidden="1"/>
    <cellStyle name="Komórka zaznaczona" xfId="16627" builtinId="23" hidden="1"/>
    <cellStyle name="Komórka zaznaczona" xfId="16786" builtinId="23" hidden="1"/>
    <cellStyle name="Komórka zaznaczona" xfId="16826" builtinId="23" hidden="1"/>
    <cellStyle name="Komórka zaznaczona" xfId="16866" builtinId="23" hidden="1"/>
    <cellStyle name="Komórka zaznaczona" xfId="16904" builtinId="23" hidden="1"/>
    <cellStyle name="Komórka zaznaczona" xfId="16944" builtinId="23" hidden="1"/>
    <cellStyle name="Komórka zaznaczona" xfId="16983" builtinId="23" hidden="1"/>
    <cellStyle name="Komórka zaznaczona" xfId="17023" builtinId="23" hidden="1"/>
    <cellStyle name="Komórka zaznaczona" xfId="17063" builtinId="23" hidden="1"/>
    <cellStyle name="Komórka zaznaczona" xfId="17103" builtinId="23" hidden="1"/>
    <cellStyle name="Komórka zaznaczona" xfId="17141" builtinId="23" hidden="1"/>
    <cellStyle name="Komórka zaznaczona" xfId="17181" builtinId="23" hidden="1"/>
    <cellStyle name="Komórka zaznaczona" xfId="17220" builtinId="23" hidden="1"/>
    <cellStyle name="Komórka zaznaczona" xfId="17260" builtinId="23" hidden="1"/>
    <cellStyle name="Komórka zaznaczona" xfId="17300" builtinId="23" hidden="1"/>
    <cellStyle name="Komórka zaznaczona" xfId="17339" builtinId="23" hidden="1"/>
    <cellStyle name="Komórka zaznaczona" xfId="17380" builtinId="23" hidden="1"/>
    <cellStyle name="Komórka zaznaczona" xfId="17419" builtinId="23" hidden="1"/>
    <cellStyle name="Komórka zaznaczona" xfId="17459" builtinId="23" hidden="1"/>
    <cellStyle name="Komórka zaznaczona" xfId="17498" builtinId="23" hidden="1"/>
    <cellStyle name="Komórka zaznaczona" xfId="17534" builtinId="23" hidden="1"/>
    <cellStyle name="Komórka zaznaczona" xfId="16657" builtinId="23" hidden="1"/>
    <cellStyle name="Komórka zaznaczona" xfId="17571" builtinId="23" hidden="1"/>
    <cellStyle name="Komórka zaznaczona" xfId="17611" builtinId="23" hidden="1"/>
    <cellStyle name="Komórka zaznaczona" xfId="17649" builtinId="23" hidden="1"/>
    <cellStyle name="Komórka zaznaczona" xfId="17689" builtinId="23" hidden="1"/>
    <cellStyle name="Komórka zaznaczona" xfId="17728" builtinId="23" hidden="1"/>
    <cellStyle name="Komórka zaznaczona" xfId="17768" builtinId="23" hidden="1"/>
    <cellStyle name="Komórka zaznaczona" xfId="17808" builtinId="23" hidden="1"/>
    <cellStyle name="Komórka zaznaczona" xfId="17848" builtinId="23" hidden="1"/>
    <cellStyle name="Komórka zaznaczona" xfId="17886" builtinId="23" hidden="1"/>
    <cellStyle name="Komórka zaznaczona" xfId="17926" builtinId="23" hidden="1"/>
    <cellStyle name="Komórka zaznaczona" xfId="17965" builtinId="23" hidden="1"/>
    <cellStyle name="Komórka zaznaczona" xfId="18005" builtinId="23" hidden="1"/>
    <cellStyle name="Komórka zaznaczona" xfId="18045" builtinId="23" hidden="1"/>
    <cellStyle name="Komórka zaznaczona" xfId="18084" builtinId="23" hidden="1"/>
    <cellStyle name="Komórka zaznaczona" xfId="18124" builtinId="23" hidden="1"/>
    <cellStyle name="Komórka zaznaczona" xfId="18163" builtinId="23" hidden="1"/>
    <cellStyle name="Komórka zaznaczona" xfId="18203" builtinId="23" hidden="1"/>
    <cellStyle name="Komórka zaznaczona" xfId="18242" builtinId="23" hidden="1"/>
    <cellStyle name="Komórka zaznaczona" xfId="18273" builtinId="23" hidden="1"/>
    <cellStyle name="Komórka zaznaczona" xfId="16718" builtinId="23" hidden="1"/>
    <cellStyle name="Komórka zaznaczona" xfId="18287" builtinId="23" hidden="1"/>
    <cellStyle name="Komórka zaznaczona" xfId="18327" builtinId="23" hidden="1"/>
    <cellStyle name="Komórka zaznaczona" xfId="18365" builtinId="23" hidden="1"/>
    <cellStyle name="Komórka zaznaczona" xfId="18405" builtinId="23" hidden="1"/>
    <cellStyle name="Komórka zaznaczona" xfId="18444" builtinId="23" hidden="1"/>
    <cellStyle name="Komórka zaznaczona" xfId="18484" builtinId="23" hidden="1"/>
    <cellStyle name="Komórka zaznaczona" xfId="18524" builtinId="23" hidden="1"/>
    <cellStyle name="Komórka zaznaczona" xfId="18564" builtinId="23" hidden="1"/>
    <cellStyle name="Komórka zaznaczona" xfId="18602" builtinId="23" hidden="1"/>
    <cellStyle name="Komórka zaznaczona" xfId="18642" builtinId="23" hidden="1"/>
    <cellStyle name="Komórka zaznaczona" xfId="18681" builtinId="23" hidden="1"/>
    <cellStyle name="Komórka zaznaczona" xfId="18721" builtinId="23" hidden="1"/>
    <cellStyle name="Komórka zaznaczona" xfId="18761" builtinId="23" hidden="1"/>
    <cellStyle name="Komórka zaznaczona" xfId="18800" builtinId="23" hidden="1"/>
    <cellStyle name="Komórka zaznaczona" xfId="18840" builtinId="23" hidden="1"/>
    <cellStyle name="Komórka zaznaczona" xfId="18879" builtinId="23" hidden="1"/>
    <cellStyle name="Komórka zaznaczona" xfId="18919" builtinId="23" hidden="1"/>
    <cellStyle name="Komórka zaznaczona" xfId="18958" builtinId="23" hidden="1"/>
    <cellStyle name="Komórka zaznaczona" xfId="3248" builtinId="23" hidden="1"/>
    <cellStyle name="Komórka zaznaczona" xfId="19080" builtinId="23" hidden="1"/>
    <cellStyle name="Komórka zaznaczona" xfId="19120" builtinId="23" hidden="1"/>
    <cellStyle name="Komórka zaznaczona" xfId="19160" builtinId="23" hidden="1"/>
    <cellStyle name="Komórka zaznaczona" xfId="19198" builtinId="23" hidden="1"/>
    <cellStyle name="Komórka zaznaczona" xfId="19238" builtinId="23" hidden="1"/>
    <cellStyle name="Komórka zaznaczona" xfId="19277" builtinId="23" hidden="1"/>
    <cellStyle name="Komórka zaznaczona" xfId="19317" builtinId="23" hidden="1"/>
    <cellStyle name="Komórka zaznaczona" xfId="19357" builtinId="23" hidden="1"/>
    <cellStyle name="Komórka zaznaczona" xfId="19397" builtinId="23" hidden="1"/>
    <cellStyle name="Komórka zaznaczona" xfId="19435" builtinId="23" hidden="1"/>
    <cellStyle name="Komórka zaznaczona" xfId="19475" builtinId="23" hidden="1"/>
    <cellStyle name="Komórka zaznaczona" xfId="19514" builtinId="23" hidden="1"/>
    <cellStyle name="Komórka zaznaczona" xfId="19554" builtinId="23" hidden="1"/>
    <cellStyle name="Komórka zaznaczona" xfId="19594" builtinId="23" hidden="1"/>
    <cellStyle name="Komórka zaznaczona" xfId="19633" builtinId="23" hidden="1"/>
    <cellStyle name="Komórka zaznaczona" xfId="19673" builtinId="23" hidden="1"/>
    <cellStyle name="Komórka zaznaczona" xfId="19712" builtinId="23" hidden="1"/>
    <cellStyle name="Komórka zaznaczona" xfId="19752" builtinId="23" hidden="1"/>
    <cellStyle name="Komórka zaznaczona" xfId="19791" builtinId="23" hidden="1"/>
    <cellStyle name="Komórka zaznaczona" xfId="19842" builtinId="23" hidden="1"/>
    <cellStyle name="Komórka zaznaczona" xfId="20001" builtinId="23" hidden="1"/>
    <cellStyle name="Komórka zaznaczona" xfId="20041" builtinId="23" hidden="1"/>
    <cellStyle name="Komórka zaznaczona" xfId="20081" builtinId="23" hidden="1"/>
    <cellStyle name="Komórka zaznaczona" xfId="20119" builtinId="23" hidden="1"/>
    <cellStyle name="Komórka zaznaczona" xfId="20159" builtinId="23" hidden="1"/>
    <cellStyle name="Komórka zaznaczona" xfId="20198" builtinId="23" hidden="1"/>
    <cellStyle name="Komórka zaznaczona" xfId="20238" builtinId="23" hidden="1"/>
    <cellStyle name="Komórka zaznaczona" xfId="20278" builtinId="23" hidden="1"/>
    <cellStyle name="Komórka zaznaczona" xfId="20318" builtinId="23" hidden="1"/>
    <cellStyle name="Komórka zaznaczona" xfId="20356" builtinId="23" hidden="1"/>
    <cellStyle name="Komórka zaznaczona" xfId="20396" builtinId="23" hidden="1"/>
    <cellStyle name="Komórka zaznaczona" xfId="20435" builtinId="23" hidden="1"/>
    <cellStyle name="Komórka zaznaczona" xfId="20475" builtinId="23" hidden="1"/>
    <cellStyle name="Komórka zaznaczona" xfId="20515" builtinId="23" hidden="1"/>
    <cellStyle name="Komórka zaznaczona" xfId="20554" builtinId="23" hidden="1"/>
    <cellStyle name="Komórka zaznaczona" xfId="20595" builtinId="23" hidden="1"/>
    <cellStyle name="Komórka zaznaczona" xfId="20634" builtinId="23" hidden="1"/>
    <cellStyle name="Komórka zaznaczona" xfId="20674" builtinId="23" hidden="1"/>
    <cellStyle name="Komórka zaznaczona" xfId="20713" builtinId="23" hidden="1"/>
    <cellStyle name="Komórka zaznaczona" xfId="20749" builtinId="23" hidden="1"/>
    <cellStyle name="Komórka zaznaczona" xfId="19872" builtinId="23" hidden="1"/>
    <cellStyle name="Komórka zaznaczona" xfId="20786" builtinId="23" hidden="1"/>
    <cellStyle name="Komórka zaznaczona" xfId="20826" builtinId="23" hidden="1"/>
    <cellStyle name="Komórka zaznaczona" xfId="20864" builtinId="23" hidden="1"/>
    <cellStyle name="Komórka zaznaczona" xfId="20904" builtinId="23" hidden="1"/>
    <cellStyle name="Komórka zaznaczona" xfId="20943" builtinId="23" hidden="1"/>
    <cellStyle name="Komórka zaznaczona" xfId="20983" builtinId="23" hidden="1"/>
    <cellStyle name="Komórka zaznaczona" xfId="21023" builtinId="23" hidden="1"/>
    <cellStyle name="Komórka zaznaczona" xfId="21063" builtinId="23" hidden="1"/>
    <cellStyle name="Komórka zaznaczona" xfId="21101" builtinId="23" hidden="1"/>
    <cellStyle name="Komórka zaznaczona" xfId="21141" builtinId="23" hidden="1"/>
    <cellStyle name="Komórka zaznaczona" xfId="21180" builtinId="23" hidden="1"/>
    <cellStyle name="Komórka zaznaczona" xfId="21220" builtinId="23" hidden="1"/>
    <cellStyle name="Komórka zaznaczona" xfId="21260" builtinId="23" hidden="1"/>
    <cellStyle name="Komórka zaznaczona" xfId="21299" builtinId="23" hidden="1"/>
    <cellStyle name="Komórka zaznaczona" xfId="21339" builtinId="23" hidden="1"/>
    <cellStyle name="Komórka zaznaczona" xfId="21378" builtinId="23" hidden="1"/>
    <cellStyle name="Komórka zaznaczona" xfId="21418" builtinId="23" hidden="1"/>
    <cellStyle name="Komórka zaznaczona" xfId="21457" builtinId="23" hidden="1"/>
    <cellStyle name="Komórka zaznaczona" xfId="21488" builtinId="23" hidden="1"/>
    <cellStyle name="Komórka zaznaczona" xfId="19933" builtinId="23" hidden="1"/>
    <cellStyle name="Komórka zaznaczona" xfId="21502" builtinId="23" hidden="1"/>
    <cellStyle name="Komórka zaznaczona" xfId="21542" builtinId="23" hidden="1"/>
    <cellStyle name="Komórka zaznaczona" xfId="21580" builtinId="23" hidden="1"/>
    <cellStyle name="Komórka zaznaczona" xfId="21620" builtinId="23" hidden="1"/>
    <cellStyle name="Komórka zaznaczona" xfId="21659" builtinId="23" hidden="1"/>
    <cellStyle name="Komórka zaznaczona" xfId="21699" builtinId="23" hidden="1"/>
    <cellStyle name="Komórka zaznaczona" xfId="21739" builtinId="23" hidden="1"/>
    <cellStyle name="Komórka zaznaczona" xfId="21779" builtinId="23" hidden="1"/>
    <cellStyle name="Komórka zaznaczona" xfId="21817" builtinId="23" hidden="1"/>
    <cellStyle name="Komórka zaznaczona" xfId="21857" builtinId="23" hidden="1"/>
    <cellStyle name="Komórka zaznaczona" xfId="21896" builtinId="23" hidden="1"/>
    <cellStyle name="Komórka zaznaczona" xfId="21936" builtinId="23" hidden="1"/>
    <cellStyle name="Komórka zaznaczona" xfId="21976" builtinId="23" hidden="1"/>
    <cellStyle name="Komórka zaznaczona" xfId="22015" builtinId="23" hidden="1"/>
    <cellStyle name="Komórka zaznaczona" xfId="22055" builtinId="23" hidden="1"/>
    <cellStyle name="Komórka zaznaczona" xfId="22094" builtinId="23" hidden="1"/>
    <cellStyle name="Komórka zaznaczona" xfId="22134" builtinId="23" hidden="1"/>
    <cellStyle name="Komórka zaznaczona" xfId="22173" builtinId="23" hidden="1"/>
    <cellStyle name="Komórka zaznaczona" xfId="22212" builtinId="23" hidden="1"/>
    <cellStyle name="Komórka zaznaczona" xfId="22252" builtinId="23" hidden="1"/>
    <cellStyle name="Komórka zaznaczona" xfId="22292" builtinId="23" hidden="1"/>
    <cellStyle name="Komórka zaznaczona" xfId="22332" builtinId="23" hidden="1"/>
    <cellStyle name="Komórka zaznaczona" xfId="22370" builtinId="23" hidden="1"/>
    <cellStyle name="Komórka zaznaczona" xfId="22410" builtinId="23" hidden="1"/>
    <cellStyle name="Komórka zaznaczona" xfId="22449" builtinId="23" hidden="1"/>
    <cellStyle name="Komórka zaznaczona" xfId="22489" builtinId="23" hidden="1"/>
    <cellStyle name="Komórka zaznaczona" xfId="22529" builtinId="23" hidden="1"/>
    <cellStyle name="Komórka zaznaczona" xfId="22569" builtinId="23" hidden="1"/>
    <cellStyle name="Komórka zaznaczona" xfId="22607" builtinId="23" hidden="1"/>
    <cellStyle name="Komórka zaznaczona" xfId="22647" builtinId="23" hidden="1"/>
    <cellStyle name="Komórka zaznaczona" xfId="22686" builtinId="23" hidden="1"/>
    <cellStyle name="Komórka zaznaczona" xfId="22726" builtinId="23" hidden="1"/>
    <cellStyle name="Komórka zaznaczona" xfId="22766" builtinId="23" hidden="1"/>
    <cellStyle name="Komórka zaznaczona" xfId="22805" builtinId="23" hidden="1"/>
    <cellStyle name="Komórka zaznaczona" xfId="22845" builtinId="23" hidden="1"/>
    <cellStyle name="Komórka zaznaczona" xfId="22884" builtinId="23" hidden="1"/>
    <cellStyle name="Komórka zaznaczona" xfId="22924" builtinId="23" hidden="1"/>
    <cellStyle name="Komórka zaznaczona" xfId="22963" builtinId="23" hidden="1"/>
    <cellStyle name="Komórka zaznaczona" xfId="23002" builtinId="23" hidden="1"/>
    <cellStyle name="Komórka zaznaczona" xfId="23161" builtinId="23" hidden="1"/>
    <cellStyle name="Komórka zaznaczona" xfId="23201" builtinId="23" hidden="1"/>
    <cellStyle name="Komórka zaznaczona" xfId="23241" builtinId="23" hidden="1"/>
    <cellStyle name="Komórka zaznaczona" xfId="23279" builtinId="23" hidden="1"/>
    <cellStyle name="Komórka zaznaczona" xfId="23319" builtinId="23" hidden="1"/>
    <cellStyle name="Komórka zaznaczona" xfId="23358" builtinId="23" hidden="1"/>
    <cellStyle name="Komórka zaznaczona" xfId="23398" builtinId="23" hidden="1"/>
    <cellStyle name="Komórka zaznaczona" xfId="23438" builtinId="23" hidden="1"/>
    <cellStyle name="Komórka zaznaczona" xfId="23478" builtinId="23" hidden="1"/>
    <cellStyle name="Komórka zaznaczona" xfId="23516" builtinId="23" hidden="1"/>
    <cellStyle name="Komórka zaznaczona" xfId="23556" builtinId="23" hidden="1"/>
    <cellStyle name="Komórka zaznaczona" xfId="23595" builtinId="23" hidden="1"/>
    <cellStyle name="Komórka zaznaczona" xfId="23635" builtinId="23" hidden="1"/>
    <cellStyle name="Komórka zaznaczona" xfId="23675" builtinId="23" hidden="1"/>
    <cellStyle name="Komórka zaznaczona" xfId="23714" builtinId="23" hidden="1"/>
    <cellStyle name="Komórka zaznaczona" xfId="23755" builtinId="23" hidden="1"/>
    <cellStyle name="Komórka zaznaczona" xfId="23794" builtinId="23" hidden="1"/>
    <cellStyle name="Komórka zaznaczona" xfId="23834" builtinId="23" hidden="1"/>
    <cellStyle name="Komórka zaznaczona" xfId="23873" builtinId="23" hidden="1"/>
    <cellStyle name="Komórka zaznaczona" xfId="23909" builtinId="23" hidden="1"/>
    <cellStyle name="Komórka zaznaczona" xfId="23032" builtinId="23" hidden="1"/>
    <cellStyle name="Komórka zaznaczona" xfId="23946" builtinId="23" hidden="1"/>
    <cellStyle name="Komórka zaznaczona" xfId="23986" builtinId="23" hidden="1"/>
    <cellStyle name="Komórka zaznaczona" xfId="24024" builtinId="23" hidden="1"/>
    <cellStyle name="Komórka zaznaczona" xfId="24064" builtinId="23" hidden="1"/>
    <cellStyle name="Komórka zaznaczona" xfId="24103" builtinId="23" hidden="1"/>
    <cellStyle name="Komórka zaznaczona" xfId="24143" builtinId="23" hidden="1"/>
    <cellStyle name="Komórka zaznaczona" xfId="24183" builtinId="23" hidden="1"/>
    <cellStyle name="Komórka zaznaczona" xfId="24223" builtinId="23" hidden="1"/>
    <cellStyle name="Komórka zaznaczona" xfId="24261" builtinId="23" hidden="1"/>
    <cellStyle name="Komórka zaznaczona" xfId="24301" builtinId="23" hidden="1"/>
    <cellStyle name="Komórka zaznaczona" xfId="24340" builtinId="23" hidden="1"/>
    <cellStyle name="Komórka zaznaczona" xfId="24380" builtinId="23" hidden="1"/>
    <cellStyle name="Komórka zaznaczona" xfId="24420" builtinId="23" hidden="1"/>
    <cellStyle name="Komórka zaznaczona" xfId="24459" builtinId="23" hidden="1"/>
    <cellStyle name="Komórka zaznaczona" xfId="24499" builtinId="23" hidden="1"/>
    <cellStyle name="Komórka zaznaczona" xfId="24538" builtinId="23" hidden="1"/>
    <cellStyle name="Komórka zaznaczona" xfId="24578" builtinId="23" hidden="1"/>
    <cellStyle name="Komórka zaznaczona" xfId="24617" builtinId="23" hidden="1"/>
    <cellStyle name="Komórka zaznaczona" xfId="24648" builtinId="23" hidden="1"/>
    <cellStyle name="Komórka zaznaczona" xfId="23093" builtinId="23" hidden="1"/>
    <cellStyle name="Komórka zaznaczona" xfId="24662" builtinId="23" hidden="1"/>
    <cellStyle name="Komórka zaznaczona" xfId="24702" builtinId="23" hidden="1"/>
    <cellStyle name="Komórka zaznaczona" xfId="24740" builtinId="23" hidden="1"/>
    <cellStyle name="Komórka zaznaczona" xfId="24780" builtinId="23" hidden="1"/>
    <cellStyle name="Komórka zaznaczona" xfId="24819" builtinId="23" hidden="1"/>
    <cellStyle name="Komórka zaznaczona" xfId="24859" builtinId="23" hidden="1"/>
    <cellStyle name="Komórka zaznaczona" xfId="24899" builtinId="23" hidden="1"/>
    <cellStyle name="Komórka zaznaczona" xfId="24939" builtinId="23" hidden="1"/>
    <cellStyle name="Komórka zaznaczona" xfId="24977" builtinId="23" hidden="1"/>
    <cellStyle name="Komórka zaznaczona" xfId="25017" builtinId="23" hidden="1"/>
    <cellStyle name="Komórka zaznaczona" xfId="25056" builtinId="23" hidden="1"/>
    <cellStyle name="Komórka zaznaczona" xfId="25096" builtinId="23" hidden="1"/>
    <cellStyle name="Komórka zaznaczona" xfId="25136" builtinId="23" hidden="1"/>
    <cellStyle name="Komórka zaznaczona" xfId="25175" builtinId="23" hidden="1"/>
    <cellStyle name="Komórka zaznaczona" xfId="25215" builtinId="23" hidden="1"/>
    <cellStyle name="Komórka zaznaczona" xfId="25254" builtinId="23" hidden="1"/>
    <cellStyle name="Komórka zaznaczona" xfId="25294" builtinId="23" hidden="1"/>
    <cellStyle name="Komórka zaznaczona" xfId="25333" builtinId="23" hidden="1"/>
    <cellStyle name="Komórka zaznaczona" xfId="19056" builtinId="23" hidden="1"/>
    <cellStyle name="Komórka zaznaczona" xfId="19026" builtinId="23" hidden="1"/>
    <cellStyle name="Komórka zaznaczona" xfId="18986" builtinId="23" hidden="1"/>
    <cellStyle name="Komórka zaznaczona" xfId="25399" builtinId="23" hidden="1"/>
    <cellStyle name="Komórka zaznaczona" xfId="25437" builtinId="23" hidden="1"/>
    <cellStyle name="Komórka zaznaczona" xfId="25477" builtinId="23" hidden="1"/>
    <cellStyle name="Komórka zaznaczona" xfId="25516" builtinId="23" hidden="1"/>
    <cellStyle name="Komórka zaznaczona" xfId="25556" builtinId="23" hidden="1"/>
    <cellStyle name="Komórka zaznaczona" xfId="25596" builtinId="23" hidden="1"/>
    <cellStyle name="Komórka zaznaczona" xfId="25636" builtinId="23" hidden="1"/>
    <cellStyle name="Komórka zaznaczona" xfId="25674" builtinId="23" hidden="1"/>
    <cellStyle name="Komórka zaznaczona" xfId="25714" builtinId="23" hidden="1"/>
    <cellStyle name="Komórka zaznaczona" xfId="25753" builtinId="23" hidden="1"/>
    <cellStyle name="Komórka zaznaczona" xfId="25793" builtinId="23" hidden="1"/>
    <cellStyle name="Komórka zaznaczona" xfId="25833" builtinId="23" hidden="1"/>
    <cellStyle name="Komórka zaznaczona" xfId="25872" builtinId="23" hidden="1"/>
    <cellStyle name="Komórka zaznaczona" xfId="25912" builtinId="23" hidden="1"/>
    <cellStyle name="Komórka zaznaczona" xfId="25951" builtinId="23" hidden="1"/>
    <cellStyle name="Komórka zaznaczona" xfId="25991" builtinId="23" hidden="1"/>
    <cellStyle name="Komórka zaznaczona" xfId="26030" builtinId="23" hidden="1"/>
    <cellStyle name="Komórka zaznaczona" xfId="26069" builtinId="23" hidden="1"/>
    <cellStyle name="Komórka zaznaczona" xfId="26228" builtinId="23" hidden="1"/>
    <cellStyle name="Komórka zaznaczona" xfId="26268" builtinId="23" hidden="1"/>
    <cellStyle name="Komórka zaznaczona" xfId="26308" builtinId="23" hidden="1"/>
    <cellStyle name="Komórka zaznaczona" xfId="26346" builtinId="23" hidden="1"/>
    <cellStyle name="Komórka zaznaczona" xfId="26386" builtinId="23" hidden="1"/>
    <cellStyle name="Komórka zaznaczona" xfId="26425" builtinId="23" hidden="1"/>
    <cellStyle name="Komórka zaznaczona" xfId="26465" builtinId="23" hidden="1"/>
    <cellStyle name="Komórka zaznaczona" xfId="26505" builtinId="23" hidden="1"/>
    <cellStyle name="Komórka zaznaczona" xfId="26545" builtinId="23" hidden="1"/>
    <cellStyle name="Komórka zaznaczona" xfId="26583" builtinId="23" hidden="1"/>
    <cellStyle name="Komórka zaznaczona" xfId="26623" builtinId="23" hidden="1"/>
    <cellStyle name="Komórka zaznaczona" xfId="26662" builtinId="23" hidden="1"/>
    <cellStyle name="Komórka zaznaczona" xfId="26702" builtinId="23" hidden="1"/>
    <cellStyle name="Komórka zaznaczona" xfId="26742" builtinId="23" hidden="1"/>
    <cellStyle name="Komórka zaznaczona" xfId="26781" builtinId="23" hidden="1"/>
    <cellStyle name="Komórka zaznaczona" xfId="26822" builtinId="23" hidden="1"/>
    <cellStyle name="Komórka zaznaczona" xfId="26861" builtinId="23" hidden="1"/>
    <cellStyle name="Komórka zaznaczona" xfId="26901" builtinId="23" hidden="1"/>
    <cellStyle name="Komórka zaznaczona" xfId="26940" builtinId="23" hidden="1"/>
    <cellStyle name="Komórka zaznaczona" xfId="26976" builtinId="23" hidden="1"/>
    <cellStyle name="Komórka zaznaczona" xfId="26099" builtinId="23" hidden="1"/>
    <cellStyle name="Komórka zaznaczona" xfId="27013" builtinId="23" hidden="1"/>
    <cellStyle name="Komórka zaznaczona" xfId="27053" builtinId="23" hidden="1"/>
    <cellStyle name="Komórka zaznaczona" xfId="27091" builtinId="23" hidden="1"/>
    <cellStyle name="Komórka zaznaczona" xfId="27131" builtinId="23" hidden="1"/>
    <cellStyle name="Komórka zaznaczona" xfId="27170" builtinId="23" hidden="1"/>
    <cellStyle name="Komórka zaznaczona" xfId="27210" builtinId="23" hidden="1"/>
    <cellStyle name="Komórka zaznaczona" xfId="27250" builtinId="23" hidden="1"/>
    <cellStyle name="Komórka zaznaczona" xfId="27290" builtinId="23" hidden="1"/>
    <cellStyle name="Komórka zaznaczona" xfId="27328" builtinId="23" hidden="1"/>
    <cellStyle name="Komórka zaznaczona" xfId="27368" builtinId="23" hidden="1"/>
    <cellStyle name="Komórka zaznaczona" xfId="27407" builtinId="23" hidden="1"/>
    <cellStyle name="Komórka zaznaczona" xfId="27447" builtinId="23" hidden="1"/>
    <cellStyle name="Komórka zaznaczona" xfId="27487" builtinId="23" hidden="1"/>
    <cellStyle name="Komórka zaznaczona" xfId="27526" builtinId="23" hidden="1"/>
    <cellStyle name="Komórka zaznaczona" xfId="27566" builtinId="23" hidden="1"/>
    <cellStyle name="Komórka zaznaczona" xfId="27605" builtinId="23" hidden="1"/>
    <cellStyle name="Komórka zaznaczona" xfId="27645" builtinId="23" hidden="1"/>
    <cellStyle name="Komórka zaznaczona" xfId="27684" builtinId="23" hidden="1"/>
    <cellStyle name="Komórka zaznaczona" xfId="27715" builtinId="23" hidden="1"/>
    <cellStyle name="Komórka zaznaczona" xfId="26160" builtinId="23" hidden="1"/>
    <cellStyle name="Komórka zaznaczona" xfId="27729" builtinId="23" hidden="1"/>
    <cellStyle name="Komórka zaznaczona" xfId="27769" builtinId="23" hidden="1"/>
    <cellStyle name="Komórka zaznaczona" xfId="27807" builtinId="23" hidden="1"/>
    <cellStyle name="Komórka zaznaczona" xfId="27847" builtinId="23" hidden="1"/>
    <cellStyle name="Komórka zaznaczona" xfId="27886" builtinId="23" hidden="1"/>
    <cellStyle name="Komórka zaznaczona" xfId="27926" builtinId="23" hidden="1"/>
    <cellStyle name="Komórka zaznaczona" xfId="27966" builtinId="23" hidden="1"/>
    <cellStyle name="Komórka zaznaczona" xfId="28006" builtinId="23" hidden="1"/>
    <cellStyle name="Komórka zaznaczona" xfId="28044" builtinId="23" hidden="1"/>
    <cellStyle name="Komórka zaznaczona" xfId="28084" builtinId="23" hidden="1"/>
    <cellStyle name="Komórka zaznaczona" xfId="28123" builtinId="23" hidden="1"/>
    <cellStyle name="Komórka zaznaczona" xfId="28163" builtinId="23" hidden="1"/>
    <cellStyle name="Komórka zaznaczona" xfId="28203" builtinId="23" hidden="1"/>
    <cellStyle name="Komórka zaznaczona" xfId="28242" builtinId="23" hidden="1"/>
    <cellStyle name="Komórka zaznaczona" xfId="28282" builtinId="23" hidden="1"/>
    <cellStyle name="Komórka zaznaczona" xfId="28321" builtinId="23" hidden="1"/>
    <cellStyle name="Komórka zaznaczona" xfId="28361" builtinId="23" hidden="1"/>
    <cellStyle name="Komórka zaznaczona" xfId="28400" builtinId="23" hidden="1"/>
    <cellStyle name="Komórka zaznaczona" xfId="28439" builtinId="23" hidden="1"/>
    <cellStyle name="Komórka zaznaczona" xfId="28563" builtinId="23" hidden="1"/>
    <cellStyle name="Komórka zaznaczona" xfId="28605" builtinId="23" hidden="1"/>
    <cellStyle name="Komórka zaznaczona" xfId="28645" builtinId="23" hidden="1"/>
    <cellStyle name="Komórka zaznaczona" xfId="28683" builtinId="23" hidden="1"/>
    <cellStyle name="Komórka zaznaczona" xfId="28723" builtinId="23" hidden="1"/>
    <cellStyle name="Komórka zaznaczona" xfId="28762" builtinId="23" hidden="1"/>
    <cellStyle name="Komórka zaznaczona" xfId="28802" builtinId="23" hidden="1"/>
    <cellStyle name="Komórka zaznaczona" xfId="28842" builtinId="23" hidden="1"/>
    <cellStyle name="Komórka zaznaczona" xfId="28882" builtinId="23" hidden="1"/>
    <cellStyle name="Komórka zaznaczona" xfId="28920" builtinId="23" hidden="1"/>
    <cellStyle name="Komórka zaznaczona" xfId="28960" builtinId="23" hidden="1"/>
    <cellStyle name="Komórka zaznaczona" xfId="29001" builtinId="23" hidden="1"/>
    <cellStyle name="Komórka zaznaczona" xfId="29041" builtinId="23" hidden="1"/>
    <cellStyle name="Komórka zaznaczona" xfId="29081" builtinId="23" hidden="1"/>
    <cellStyle name="Komórka zaznaczona" xfId="29120" builtinId="23" hidden="1"/>
    <cellStyle name="Komórka zaznaczona" xfId="29161" builtinId="23" hidden="1"/>
    <cellStyle name="Komórka zaznaczona" xfId="29200" builtinId="23" hidden="1"/>
    <cellStyle name="Komórka zaznaczona" xfId="29240" builtinId="23" hidden="1"/>
    <cellStyle name="Komórka zaznaczona" xfId="29279" builtinId="23" hidden="1"/>
    <cellStyle name="Komórka zaznaczona" xfId="29329" builtinId="23" hidden="1"/>
    <cellStyle name="Komórka zaznaczona" xfId="29488" builtinId="23" hidden="1"/>
    <cellStyle name="Komórka zaznaczona" xfId="29530" builtinId="23" hidden="1"/>
    <cellStyle name="Komórka zaznaczona" xfId="29570" builtinId="23" hidden="1"/>
    <cellStyle name="Komórka zaznaczona" xfId="29608" builtinId="23" hidden="1"/>
    <cellStyle name="Komórka zaznaczona" xfId="29648" builtinId="23" hidden="1"/>
    <cellStyle name="Komórka zaznaczona" xfId="29687" builtinId="23" hidden="1"/>
    <cellStyle name="Komórka zaznaczona" xfId="29727" builtinId="23" hidden="1"/>
    <cellStyle name="Komórka zaznaczona" xfId="29767" builtinId="23" hidden="1"/>
    <cellStyle name="Komórka zaznaczona" xfId="29807" builtinId="23" hidden="1"/>
    <cellStyle name="Komórka zaznaczona" xfId="29845" builtinId="23" hidden="1"/>
    <cellStyle name="Komórka zaznaczona" xfId="29885" builtinId="23" hidden="1"/>
    <cellStyle name="Komórka zaznaczona" xfId="29926" builtinId="23" hidden="1"/>
    <cellStyle name="Komórka zaznaczona" xfId="29966" builtinId="23" hidden="1"/>
    <cellStyle name="Komórka zaznaczona" xfId="30006" builtinId="23" hidden="1"/>
    <cellStyle name="Komórka zaznaczona" xfId="30045" builtinId="23" hidden="1"/>
    <cellStyle name="Komórka zaznaczona" xfId="30086" builtinId="23" hidden="1"/>
    <cellStyle name="Komórka zaznaczona" xfId="30125" builtinId="23" hidden="1"/>
    <cellStyle name="Komórka zaznaczona" xfId="30165" builtinId="23" hidden="1"/>
    <cellStyle name="Komórka zaznaczona" xfId="30204" builtinId="23" hidden="1"/>
    <cellStyle name="Komórka zaznaczona" xfId="30240" builtinId="23" hidden="1"/>
    <cellStyle name="Komórka zaznaczona" xfId="29359" builtinId="23" hidden="1"/>
    <cellStyle name="Komórka zaznaczona" xfId="30277" builtinId="23" hidden="1"/>
    <cellStyle name="Komórka zaznaczona" xfId="30317" builtinId="23" hidden="1"/>
    <cellStyle name="Komórka zaznaczona" xfId="30355" builtinId="23" hidden="1"/>
    <cellStyle name="Komórka zaznaczona" xfId="30395" builtinId="23" hidden="1"/>
    <cellStyle name="Komórka zaznaczona" xfId="30434" builtinId="23" hidden="1"/>
    <cellStyle name="Komórka zaznaczona" xfId="30474" builtinId="23" hidden="1"/>
    <cellStyle name="Komórka zaznaczona" xfId="30514" builtinId="23" hidden="1"/>
    <cellStyle name="Komórka zaznaczona" xfId="30554" builtinId="23" hidden="1"/>
    <cellStyle name="Komórka zaznaczona" xfId="30592" builtinId="23" hidden="1"/>
    <cellStyle name="Komórka zaznaczona" xfId="30632" builtinId="23" hidden="1"/>
    <cellStyle name="Komórka zaznaczona" xfId="30671" builtinId="23" hidden="1"/>
    <cellStyle name="Komórka zaznaczona" xfId="30711" builtinId="23" hidden="1"/>
    <cellStyle name="Komórka zaznaczona" xfId="30751" builtinId="23" hidden="1"/>
    <cellStyle name="Komórka zaznaczona" xfId="30790" builtinId="23" hidden="1"/>
    <cellStyle name="Komórka zaznaczona" xfId="30830" builtinId="23" hidden="1"/>
    <cellStyle name="Komórka zaznaczona" xfId="30869" builtinId="23" hidden="1"/>
    <cellStyle name="Komórka zaznaczona" xfId="30909" builtinId="23" hidden="1"/>
    <cellStyle name="Komórka zaznaczona" xfId="30948" builtinId="23" hidden="1"/>
    <cellStyle name="Komórka zaznaczona" xfId="30979" builtinId="23" hidden="1"/>
    <cellStyle name="Komórka zaznaczona" xfId="29420" builtinId="23" hidden="1"/>
    <cellStyle name="Komórka zaznaczona" xfId="30993" builtinId="23" hidden="1"/>
    <cellStyle name="Komórka zaznaczona" xfId="31033" builtinId="23" hidden="1"/>
    <cellStyle name="Komórka zaznaczona" xfId="31071" builtinId="23" hidden="1"/>
    <cellStyle name="Komórka zaznaczona" xfId="31111" builtinId="23" hidden="1"/>
    <cellStyle name="Komórka zaznaczona" xfId="31150" builtinId="23" hidden="1"/>
    <cellStyle name="Komórka zaznaczona" xfId="31190" builtinId="23" hidden="1"/>
    <cellStyle name="Komórka zaznaczona" xfId="31230" builtinId="23" hidden="1"/>
    <cellStyle name="Komórka zaznaczona" xfId="31270" builtinId="23" hidden="1"/>
    <cellStyle name="Komórka zaznaczona" xfId="31308" builtinId="23" hidden="1"/>
    <cellStyle name="Komórka zaznaczona" xfId="31348" builtinId="23" hidden="1"/>
    <cellStyle name="Komórka zaznaczona" xfId="31387" builtinId="23" hidden="1"/>
    <cellStyle name="Komórka zaznaczona" xfId="31427" builtinId="23" hidden="1"/>
    <cellStyle name="Komórka zaznaczona" xfId="31467" builtinId="23" hidden="1"/>
    <cellStyle name="Komórka zaznaczona" xfId="31506" builtinId="23" hidden="1"/>
    <cellStyle name="Komórka zaznaczona" xfId="31546" builtinId="23" hidden="1"/>
    <cellStyle name="Komórka zaznaczona" xfId="31585" builtinId="23" hidden="1"/>
    <cellStyle name="Komórka zaznaczona" xfId="31625" builtinId="23" hidden="1"/>
    <cellStyle name="Komórka zaznaczona" xfId="31664" builtinId="23" hidden="1"/>
    <cellStyle name="Komórka zaznaczona" xfId="29316" builtinId="23" hidden="1"/>
    <cellStyle name="Komórka zaznaczona" xfId="28479" builtinId="23" hidden="1"/>
    <cellStyle name="Komórka zaznaczona" xfId="31717" builtinId="23" hidden="1"/>
    <cellStyle name="Komórka zaznaczona" xfId="31757" builtinId="23" hidden="1"/>
    <cellStyle name="Komórka zaznaczona" xfId="31795" builtinId="23" hidden="1"/>
    <cellStyle name="Komórka zaznaczona" xfId="31835" builtinId="23" hidden="1"/>
    <cellStyle name="Komórka zaznaczona" xfId="31874" builtinId="23" hidden="1"/>
    <cellStyle name="Komórka zaznaczona" xfId="31914" builtinId="23" hidden="1"/>
    <cellStyle name="Komórka zaznaczona" xfId="31954" builtinId="23" hidden="1"/>
    <cellStyle name="Komórka zaznaczona" xfId="31994" builtinId="23" hidden="1"/>
    <cellStyle name="Komórka zaznaczona" xfId="32032" builtinId="23" hidden="1"/>
    <cellStyle name="Komórka zaznaczona" xfId="32072" builtinId="23" hidden="1"/>
    <cellStyle name="Komórka zaznaczona" xfId="32111" builtinId="23" hidden="1"/>
    <cellStyle name="Komórka zaznaczona" xfId="32151" builtinId="23" hidden="1"/>
    <cellStyle name="Komórka zaznaczona" xfId="32191" builtinId="23" hidden="1"/>
    <cellStyle name="Komórka zaznaczona" xfId="32230" builtinId="23" hidden="1"/>
    <cellStyle name="Komórka zaznaczona" xfId="32270" builtinId="23" hidden="1"/>
    <cellStyle name="Komórka zaznaczona" xfId="32309" builtinId="23" hidden="1"/>
    <cellStyle name="Komórka zaznaczona" xfId="32349" builtinId="23" hidden="1"/>
    <cellStyle name="Komórka zaznaczona" xfId="32388" builtinId="23" hidden="1"/>
    <cellStyle name="Komórka zaznaczona" xfId="32427" builtinId="23" hidden="1"/>
    <cellStyle name="Komórka zaznaczona" xfId="32586" builtinId="23" hidden="1"/>
    <cellStyle name="Komórka zaznaczona" xfId="32626" builtinId="23" hidden="1"/>
    <cellStyle name="Komórka zaznaczona" xfId="32666" builtinId="23" hidden="1"/>
    <cellStyle name="Komórka zaznaczona" xfId="32704" builtinId="23" hidden="1"/>
    <cellStyle name="Komórka zaznaczona" xfId="32744" builtinId="23" hidden="1"/>
    <cellStyle name="Komórka zaznaczona" xfId="32783" builtinId="23" hidden="1"/>
    <cellStyle name="Komórka zaznaczona" xfId="32823" builtinId="23" hidden="1"/>
    <cellStyle name="Komórka zaznaczona" xfId="32863" builtinId="23" hidden="1"/>
    <cellStyle name="Komórka zaznaczona" xfId="32903" builtinId="23" hidden="1"/>
    <cellStyle name="Komórka zaznaczona" xfId="32941" builtinId="23" hidden="1"/>
    <cellStyle name="Komórka zaznaczona" xfId="32981" builtinId="23" hidden="1"/>
    <cellStyle name="Komórka zaznaczona" xfId="33020" builtinId="23" hidden="1"/>
    <cellStyle name="Komórka zaznaczona" xfId="33060" builtinId="23" hidden="1"/>
    <cellStyle name="Komórka zaznaczona" xfId="33100" builtinId="23" hidden="1"/>
    <cellStyle name="Komórka zaznaczona" xfId="33139" builtinId="23" hidden="1"/>
    <cellStyle name="Komórka zaznaczona" xfId="33180" builtinId="23" hidden="1"/>
    <cellStyle name="Komórka zaznaczona" xfId="33219" builtinId="23" hidden="1"/>
    <cellStyle name="Komórka zaznaczona" xfId="33259" builtinId="23" hidden="1"/>
    <cellStyle name="Komórka zaznaczona" xfId="33298" builtinId="23" hidden="1"/>
    <cellStyle name="Komórka zaznaczona" xfId="33334" builtinId="23" hidden="1"/>
    <cellStyle name="Komórka zaznaczona" xfId="32457" builtinId="23" hidden="1"/>
    <cellStyle name="Komórka zaznaczona" xfId="33371" builtinId="23" hidden="1"/>
    <cellStyle name="Komórka zaznaczona" xfId="33411" builtinId="23" hidden="1"/>
    <cellStyle name="Komórka zaznaczona" xfId="33449" builtinId="23" hidden="1"/>
    <cellStyle name="Komórka zaznaczona" xfId="33489" builtinId="23" hidden="1"/>
    <cellStyle name="Komórka zaznaczona" xfId="33528" builtinId="23" hidden="1"/>
    <cellStyle name="Komórka zaznaczona" xfId="33568" builtinId="23" hidden="1"/>
    <cellStyle name="Komórka zaznaczona" xfId="33608" builtinId="23" hidden="1"/>
    <cellStyle name="Komórka zaznaczona" xfId="33648" builtinId="23" hidden="1"/>
    <cellStyle name="Komórka zaznaczona" xfId="33686" builtinId="23" hidden="1"/>
    <cellStyle name="Komórka zaznaczona" xfId="33726" builtinId="23" hidden="1"/>
    <cellStyle name="Komórka zaznaczona" xfId="33765" builtinId="23" hidden="1"/>
    <cellStyle name="Komórka zaznaczona" xfId="33805" builtinId="23" hidden="1"/>
    <cellStyle name="Komórka zaznaczona" xfId="33845" builtinId="23" hidden="1"/>
    <cellStyle name="Komórka zaznaczona" xfId="33884" builtinId="23" hidden="1"/>
    <cellStyle name="Komórka zaznaczona" xfId="33924" builtinId="23" hidden="1"/>
    <cellStyle name="Komórka zaznaczona" xfId="33963" builtinId="23" hidden="1"/>
    <cellStyle name="Komórka zaznaczona" xfId="34003" builtinId="23" hidden="1"/>
    <cellStyle name="Komórka zaznaczona" xfId="34042" builtinId="23" hidden="1"/>
    <cellStyle name="Komórka zaznaczona" xfId="34073" builtinId="23" hidden="1"/>
    <cellStyle name="Komórka zaznaczona" xfId="32518" builtinId="23" hidden="1"/>
    <cellStyle name="Komórka zaznaczona" xfId="34087" builtinId="23" hidden="1"/>
    <cellStyle name="Komórka zaznaczona" xfId="34127" builtinId="23" hidden="1"/>
    <cellStyle name="Komórka zaznaczona" xfId="34165" builtinId="23" hidden="1"/>
    <cellStyle name="Komórka zaznaczona" xfId="34205" builtinId="23" hidden="1"/>
    <cellStyle name="Komórka zaznaczona" xfId="34244" builtinId="23" hidden="1"/>
    <cellStyle name="Komórka zaznaczona" xfId="34284" builtinId="23" hidden="1"/>
    <cellStyle name="Komórka zaznaczona" xfId="34324" builtinId="23" hidden="1"/>
    <cellStyle name="Komórka zaznaczona" xfId="34364" builtinId="23" hidden="1"/>
    <cellStyle name="Komórka zaznaczona" xfId="34402" builtinId="23" hidden="1"/>
    <cellStyle name="Komórka zaznaczona" xfId="34442" builtinId="23" hidden="1"/>
    <cellStyle name="Komórka zaznaczona" xfId="34481" builtinId="23" hidden="1"/>
    <cellStyle name="Komórka zaznaczona" xfId="34521" builtinId="23" hidden="1"/>
    <cellStyle name="Komórka zaznaczona" xfId="34561" builtinId="23" hidden="1"/>
    <cellStyle name="Komórka zaznaczona" xfId="34600" builtinId="23" hidden="1"/>
    <cellStyle name="Komórka zaznaczona" xfId="34640" builtinId="23" hidden="1"/>
    <cellStyle name="Komórka zaznaczona" xfId="34679" builtinId="23" hidden="1"/>
    <cellStyle name="Komórka zaznaczona" xfId="34719" builtinId="23" hidden="1"/>
    <cellStyle name="Komórka zaznaczona" xfId="34758" builtinId="23" hidden="1"/>
    <cellStyle name="Komórka zaznaczona" xfId="28508" builtinId="23" hidden="1"/>
    <cellStyle name="Komórka zaznaczona" xfId="34799" builtinId="23" hidden="1"/>
    <cellStyle name="Komórka zaznaczona" xfId="34839" builtinId="23" hidden="1"/>
    <cellStyle name="Komórka zaznaczona" xfId="34879" builtinId="23" hidden="1"/>
    <cellStyle name="Komórka zaznaczona" xfId="34917" builtinId="23" hidden="1"/>
    <cellStyle name="Komórka zaznaczona" xfId="34957" builtinId="23" hidden="1"/>
    <cellStyle name="Komórka zaznaczona" xfId="34996" builtinId="23" hidden="1"/>
    <cellStyle name="Komórka zaznaczona" xfId="35036" builtinId="23" hidden="1"/>
    <cellStyle name="Komórka zaznaczona" xfId="35076" builtinId="23" hidden="1"/>
    <cellStyle name="Komórka zaznaczona" xfId="35116" builtinId="23" hidden="1"/>
    <cellStyle name="Komórka zaznaczona" xfId="35154" builtinId="23" hidden="1"/>
    <cellStyle name="Komórka zaznaczona" xfId="35194" builtinId="23" hidden="1"/>
    <cellStyle name="Komórka zaznaczona" xfId="35233" builtinId="23" hidden="1"/>
    <cellStyle name="Komórka zaznaczona" xfId="35273" builtinId="23" hidden="1"/>
    <cellStyle name="Komórka zaznaczona" xfId="35313" builtinId="23" hidden="1"/>
    <cellStyle name="Komórka zaznaczona" xfId="35352" builtinId="23" hidden="1"/>
    <cellStyle name="Komórka zaznaczona" xfId="35392" builtinId="23" hidden="1"/>
    <cellStyle name="Komórka zaznaczona" xfId="35431" builtinId="23" hidden="1"/>
    <cellStyle name="Komórka zaznaczona" xfId="35471" builtinId="23" hidden="1"/>
    <cellStyle name="Komórka zaznaczona" xfId="35510" builtinId="23" hidden="1"/>
    <cellStyle name="Komórka zaznaczona" xfId="35549" builtinId="23" hidden="1"/>
    <cellStyle name="Komórka zaznaczona" xfId="35708" builtinId="23" hidden="1"/>
    <cellStyle name="Komórka zaznaczona" xfId="35748" builtinId="23" hidden="1"/>
    <cellStyle name="Komórka zaznaczona" xfId="35788" builtinId="23" hidden="1"/>
    <cellStyle name="Komórka zaznaczona" xfId="35826" builtinId="23" hidden="1"/>
    <cellStyle name="Komórka zaznaczona" xfId="35866" builtinId="23" hidden="1"/>
    <cellStyle name="Komórka zaznaczona" xfId="35905" builtinId="23" hidden="1"/>
    <cellStyle name="Komórka zaznaczona" xfId="35945" builtinId="23" hidden="1"/>
    <cellStyle name="Komórka zaznaczona" xfId="35985" builtinId="23" hidden="1"/>
    <cellStyle name="Komórka zaznaczona" xfId="36025" builtinId="23" hidden="1"/>
    <cellStyle name="Komórka zaznaczona" xfId="36063" builtinId="23" hidden="1"/>
    <cellStyle name="Komórka zaznaczona" xfId="36103" builtinId="23" hidden="1"/>
    <cellStyle name="Komórka zaznaczona" xfId="36142" builtinId="23" hidden="1"/>
    <cellStyle name="Komórka zaznaczona" xfId="36182" builtinId="23" hidden="1"/>
    <cellStyle name="Komórka zaznaczona" xfId="36222" builtinId="23" hidden="1"/>
    <cellStyle name="Komórka zaznaczona" xfId="36261" builtinId="23" hidden="1"/>
    <cellStyle name="Komórka zaznaczona" xfId="36302" builtinId="23" hidden="1"/>
    <cellStyle name="Komórka zaznaczona" xfId="36341" builtinId="23" hidden="1"/>
    <cellStyle name="Komórka zaznaczona" xfId="36381" builtinId="23" hidden="1"/>
    <cellStyle name="Komórka zaznaczona" xfId="36420" builtinId="23" hidden="1"/>
    <cellStyle name="Komórka zaznaczona" xfId="36456" builtinId="23" hidden="1"/>
    <cellStyle name="Komórka zaznaczona" xfId="35579" builtinId="23" hidden="1"/>
    <cellStyle name="Komórka zaznaczona" xfId="36493" builtinId="23" hidden="1"/>
    <cellStyle name="Komórka zaznaczona" xfId="36533" builtinId="23" hidden="1"/>
    <cellStyle name="Komórka zaznaczona" xfId="36571" builtinId="23" hidden="1"/>
    <cellStyle name="Komórka zaznaczona" xfId="36611" builtinId="23" hidden="1"/>
    <cellStyle name="Komórka zaznaczona" xfId="36650" builtinId="23" hidden="1"/>
    <cellStyle name="Komórka zaznaczona" xfId="36690" builtinId="23" hidden="1"/>
    <cellStyle name="Komórka zaznaczona" xfId="36730" builtinId="23" hidden="1"/>
    <cellStyle name="Komórka zaznaczona" xfId="36770" builtinId="23" hidden="1"/>
    <cellStyle name="Komórka zaznaczona" xfId="36808" builtinId="23" hidden="1"/>
    <cellStyle name="Komórka zaznaczona" xfId="36848" builtinId="23" hidden="1"/>
    <cellStyle name="Komórka zaznaczona" xfId="36887" builtinId="23" hidden="1"/>
    <cellStyle name="Komórka zaznaczona" xfId="36927" builtinId="23" hidden="1"/>
    <cellStyle name="Komórka zaznaczona" xfId="36967" builtinId="23" hidden="1"/>
    <cellStyle name="Komórka zaznaczona" xfId="37006" builtinId="23" hidden="1"/>
    <cellStyle name="Komórka zaznaczona" xfId="37046" builtinId="23" hidden="1"/>
    <cellStyle name="Komórka zaznaczona" xfId="37085" builtinId="23" hidden="1"/>
    <cellStyle name="Komórka zaznaczona" xfId="37125" builtinId="23" hidden="1"/>
    <cellStyle name="Komórka zaznaczona" xfId="37164" builtinId="23" hidden="1"/>
    <cellStyle name="Komórka zaznaczona" xfId="37195" builtinId="23" hidden="1"/>
    <cellStyle name="Komórka zaznaczona" xfId="35640" builtinId="23" hidden="1"/>
    <cellStyle name="Komórka zaznaczona" xfId="37209" builtinId="23" hidden="1"/>
    <cellStyle name="Komórka zaznaczona" xfId="37249" builtinId="23" hidden="1"/>
    <cellStyle name="Komórka zaznaczona" xfId="37287" builtinId="23" hidden="1"/>
    <cellStyle name="Komórka zaznaczona" xfId="37327" builtinId="23" hidden="1"/>
    <cellStyle name="Komórka zaznaczona" xfId="37366" builtinId="23" hidden="1"/>
    <cellStyle name="Komórka zaznaczona" xfId="37406" builtinId="23" hidden="1"/>
    <cellStyle name="Komórka zaznaczona" xfId="37446" builtinId="23" hidden="1"/>
    <cellStyle name="Komórka zaznaczona" xfId="37486" builtinId="23" hidden="1"/>
    <cellStyle name="Komórka zaznaczona" xfId="37524" builtinId="23" hidden="1"/>
    <cellStyle name="Komórka zaznaczona" xfId="37564" builtinId="23" hidden="1"/>
    <cellStyle name="Komórka zaznaczona" xfId="37603" builtinId="23" hidden="1"/>
    <cellStyle name="Komórka zaznaczona" xfId="37643" builtinId="23" hidden="1"/>
    <cellStyle name="Komórka zaznaczona" xfId="37683" builtinId="23" hidden="1"/>
    <cellStyle name="Komórka zaznaczona" xfId="37722" builtinId="23" hidden="1"/>
    <cellStyle name="Komórka zaznaczona" xfId="37762" builtinId="23" hidden="1"/>
    <cellStyle name="Komórka zaznaczona" xfId="37801" builtinId="23" hidden="1"/>
    <cellStyle name="Komórka zaznaczona" xfId="37841" builtinId="23" hidden="1"/>
    <cellStyle name="Komórka zaznaczona" xfId="37880" builtinId="23" hidden="1"/>
    <cellStyle name="Komórka zaznaczona" xfId="37919" builtinId="23" hidden="1"/>
    <cellStyle name="Komórka zaznaczona" xfId="37959" builtinId="23" hidden="1"/>
    <cellStyle name="Komórka zaznaczona" xfId="37999" builtinId="23" hidden="1"/>
    <cellStyle name="Komórka zaznaczona" xfId="38039" builtinId="23" hidden="1"/>
    <cellStyle name="Komórka zaznaczona" xfId="38077" builtinId="23" hidden="1"/>
    <cellStyle name="Komórka zaznaczona" xfId="38117" builtinId="23" hidden="1"/>
    <cellStyle name="Komórka zaznaczona" xfId="38156" builtinId="23" hidden="1"/>
    <cellStyle name="Komórka zaznaczona" xfId="38196" builtinId="23" hidden="1"/>
    <cellStyle name="Komórka zaznaczona" xfId="38236" builtinId="23" hidden="1"/>
    <cellStyle name="Komórka zaznaczona" xfId="38276" builtinId="23" hidden="1"/>
    <cellStyle name="Komórka zaznaczona" xfId="38314" builtinId="23" hidden="1"/>
    <cellStyle name="Komórka zaznaczona" xfId="38354" builtinId="23" hidden="1"/>
    <cellStyle name="Komórka zaznaczona" xfId="38393" builtinId="23" hidden="1"/>
    <cellStyle name="Komórka zaznaczona" xfId="38433" builtinId="23" hidden="1"/>
    <cellStyle name="Komórka zaznaczona" xfId="38473" builtinId="23" hidden="1"/>
    <cellStyle name="Komórka zaznaczona" xfId="38512" builtinId="23" hidden="1"/>
    <cellStyle name="Komórka zaznaczona" xfId="38552" builtinId="23" hidden="1"/>
    <cellStyle name="Komórka zaznaczona" xfId="38591" builtinId="23" hidden="1"/>
    <cellStyle name="Komórka zaznaczona" xfId="38631" builtinId="23" hidden="1"/>
    <cellStyle name="Komórka zaznaczona" xfId="38670" builtinId="23" hidden="1"/>
    <cellStyle name="Komórka zaznaczona" xfId="38709" builtinId="23" hidden="1"/>
    <cellStyle name="Komórka zaznaczona" xfId="38868" builtinId="23" hidden="1"/>
    <cellStyle name="Komórka zaznaczona" xfId="38908" builtinId="23" hidden="1"/>
    <cellStyle name="Komórka zaznaczona" xfId="38948" builtinId="23" hidden="1"/>
    <cellStyle name="Komórka zaznaczona" xfId="38986" builtinId="23" hidden="1"/>
    <cellStyle name="Komórka zaznaczona" xfId="39026" builtinId="23" hidden="1"/>
    <cellStyle name="Komórka zaznaczona" xfId="39065" builtinId="23" hidden="1"/>
    <cellStyle name="Komórka zaznaczona" xfId="39105" builtinId="23" hidden="1"/>
    <cellStyle name="Komórka zaznaczona" xfId="39145" builtinId="23" hidden="1"/>
    <cellStyle name="Komórka zaznaczona" xfId="39185" builtinId="23" hidden="1"/>
    <cellStyle name="Komórka zaznaczona" xfId="39223" builtinId="23" hidden="1"/>
    <cellStyle name="Komórka zaznaczona" xfId="39263" builtinId="23" hidden="1"/>
    <cellStyle name="Komórka zaznaczona" xfId="39302" builtinId="23" hidden="1"/>
    <cellStyle name="Komórka zaznaczona" xfId="39342" builtinId="23" hidden="1"/>
    <cellStyle name="Komórka zaznaczona" xfId="39382" builtinId="23" hidden="1"/>
    <cellStyle name="Komórka zaznaczona" xfId="39421" builtinId="23" hidden="1"/>
    <cellStyle name="Komórka zaznaczona" xfId="39462" builtinId="23" hidden="1"/>
    <cellStyle name="Komórka zaznaczona" xfId="39501" builtinId="23" hidden="1"/>
    <cellStyle name="Komórka zaznaczona" xfId="39541" builtinId="23" hidden="1"/>
    <cellStyle name="Komórka zaznaczona" xfId="39580" builtinId="23" hidden="1"/>
    <cellStyle name="Komórka zaznaczona" xfId="39616" builtinId="23" hidden="1"/>
    <cellStyle name="Komórka zaznaczona" xfId="38739" builtinId="23" hidden="1"/>
    <cellStyle name="Komórka zaznaczona" xfId="39653" builtinId="23" hidden="1"/>
    <cellStyle name="Komórka zaznaczona" xfId="39693" builtinId="23" hidden="1"/>
    <cellStyle name="Komórka zaznaczona" xfId="39731" builtinId="23" hidden="1"/>
    <cellStyle name="Komórka zaznaczona" xfId="39771" builtinId="23" hidden="1"/>
    <cellStyle name="Komórka zaznaczona" xfId="39810" builtinId="23" hidden="1"/>
    <cellStyle name="Komórka zaznaczona" xfId="39850" builtinId="23" hidden="1"/>
    <cellStyle name="Komórka zaznaczona" xfId="39890" builtinId="23" hidden="1"/>
    <cellStyle name="Komórka zaznaczona" xfId="39930" builtinId="23" hidden="1"/>
    <cellStyle name="Komórka zaznaczona" xfId="39968" builtinId="23" hidden="1"/>
    <cellStyle name="Komórka zaznaczona" xfId="40008" builtinId="23" hidden="1"/>
    <cellStyle name="Komórka zaznaczona" xfId="40047" builtinId="23" hidden="1"/>
    <cellStyle name="Komórka zaznaczona" xfId="40087" builtinId="23" hidden="1"/>
    <cellStyle name="Komórka zaznaczona" xfId="40127" builtinId="23" hidden="1"/>
    <cellStyle name="Komórka zaznaczona" xfId="40166" builtinId="23" hidden="1"/>
    <cellStyle name="Komórka zaznaczona" xfId="40206" builtinId="23" hidden="1"/>
    <cellStyle name="Komórka zaznaczona" xfId="40245" builtinId="23" hidden="1"/>
    <cellStyle name="Komórka zaznaczona" xfId="40285" builtinId="23" hidden="1"/>
    <cellStyle name="Komórka zaznaczona" xfId="40324" builtinId="23" hidden="1"/>
    <cellStyle name="Komórka zaznaczona" xfId="40355" builtinId="23" hidden="1"/>
    <cellStyle name="Komórka zaznaczona" xfId="38800" builtinId="23" hidden="1"/>
    <cellStyle name="Komórka zaznaczona" xfId="40369" builtinId="23" hidden="1"/>
    <cellStyle name="Komórka zaznaczona" xfId="40409" builtinId="23" hidden="1"/>
    <cellStyle name="Komórka zaznaczona" xfId="40447" builtinId="23" hidden="1"/>
    <cellStyle name="Komórka zaznaczona" xfId="40487" builtinId="23" hidden="1"/>
    <cellStyle name="Komórka zaznaczona" xfId="40526" builtinId="23" hidden="1"/>
    <cellStyle name="Komórka zaznaczona" xfId="40566" builtinId="23" hidden="1"/>
    <cellStyle name="Komórka zaznaczona" xfId="40606" builtinId="23" hidden="1"/>
    <cellStyle name="Komórka zaznaczona" xfId="40646" builtinId="23" hidden="1"/>
    <cellStyle name="Komórka zaznaczona" xfId="40684" builtinId="23" hidden="1"/>
    <cellStyle name="Komórka zaznaczona" xfId="40724" builtinId="23" hidden="1"/>
    <cellStyle name="Komórka zaznaczona" xfId="40763" builtinId="23" hidden="1"/>
    <cellStyle name="Komórka zaznaczona" xfId="40803" builtinId="23" hidden="1"/>
    <cellStyle name="Komórka zaznaczona" xfId="40843" builtinId="23" hidden="1"/>
    <cellStyle name="Komórka zaznaczona" xfId="40882" builtinId="23" hidden="1"/>
    <cellStyle name="Komórka zaznaczona" xfId="40922" builtinId="23" hidden="1"/>
    <cellStyle name="Komórka zaznaczona" xfId="40961" builtinId="23" hidden="1"/>
    <cellStyle name="Komórka zaznaczona" xfId="41001" builtinId="23" hidden="1"/>
    <cellStyle name="Komórka zaznaczona" xfId="41040" builtinId="23" hidden="1"/>
    <cellStyle name="Komórka zaznaczona" xfId="41100" builtinId="23" hidden="1"/>
    <cellStyle name="Komórka zaznaczona" xfId="41158" builtinId="23" hidden="1"/>
    <cellStyle name="Komórka zaznaczona" xfId="41198" builtinId="23" hidden="1"/>
    <cellStyle name="Komórka zaznaczona" xfId="41238" builtinId="23" hidden="1"/>
    <cellStyle name="Komórka zaznaczona" xfId="41276" builtinId="23" hidden="1"/>
    <cellStyle name="Komórka zaznaczona" xfId="41316" builtinId="23" hidden="1"/>
    <cellStyle name="Komórka zaznaczona" xfId="41355" builtinId="23" hidden="1"/>
    <cellStyle name="Komórka zaznaczona" xfId="41395" builtinId="23" hidden="1"/>
    <cellStyle name="Komórka zaznaczona" xfId="41435" builtinId="23" hidden="1"/>
    <cellStyle name="Komórka zaznaczona" xfId="41475" builtinId="23" hidden="1"/>
    <cellStyle name="Komórka zaznaczona" xfId="41513" builtinId="23" hidden="1"/>
    <cellStyle name="Komórka zaznaczona" xfId="41553" builtinId="23" hidden="1"/>
    <cellStyle name="Komórka zaznaczona" xfId="41592" builtinId="23" hidden="1"/>
    <cellStyle name="Komórka zaznaczona" xfId="41632" builtinId="23" hidden="1"/>
    <cellStyle name="Komórka zaznaczona" xfId="41672" builtinId="23" hidden="1"/>
    <cellStyle name="Komórka zaznaczona" xfId="41711" builtinId="23" hidden="1"/>
    <cellStyle name="Komórka zaznaczona" xfId="41751" builtinId="23" hidden="1"/>
    <cellStyle name="Komórka zaznaczona" xfId="41790" builtinId="23" hidden="1"/>
    <cellStyle name="Komórka zaznaczona" xfId="41830" builtinId="23" hidden="1"/>
    <cellStyle name="Komórka zaznaczona" xfId="41869" builtinId="23" hidden="1"/>
    <cellStyle name="Komórka zaznaczona" xfId="41139" builtinId="23" hidden="1"/>
    <cellStyle name="Komórka zaznaczona" xfId="41909" builtinId="23" hidden="1"/>
    <cellStyle name="Komórka zaznaczona" xfId="41949" builtinId="23" hidden="1"/>
    <cellStyle name="Komórka zaznaczona" xfId="41989" builtinId="23" hidden="1"/>
    <cellStyle name="Komórka zaznaczona" xfId="42027" builtinId="23" hidden="1"/>
    <cellStyle name="Komórka zaznaczona" xfId="42067" builtinId="23" hidden="1"/>
    <cellStyle name="Komórka zaznaczona" xfId="42106" builtinId="23" hidden="1"/>
    <cellStyle name="Komórka zaznaczona" xfId="42146" builtinId="23" hidden="1"/>
    <cellStyle name="Komórka zaznaczona" xfId="42186" builtinId="23" hidden="1"/>
    <cellStyle name="Komórka zaznaczona" xfId="42226" builtinId="23" hidden="1"/>
    <cellStyle name="Komórka zaznaczona" xfId="42264" builtinId="23" hidden="1"/>
    <cellStyle name="Komórka zaznaczona" xfId="42304" builtinId="23" hidden="1"/>
    <cellStyle name="Komórka zaznaczona" xfId="42343" builtinId="23" hidden="1"/>
    <cellStyle name="Komórka zaznaczona" xfId="42383" builtinId="23" hidden="1"/>
    <cellStyle name="Komórka zaznaczona" xfId="42423" builtinId="23" hidden="1"/>
    <cellStyle name="Komórka zaznaczona" xfId="42462" builtinId="23" hidden="1"/>
    <cellStyle name="Komórka zaznaczona" xfId="42502" builtinId="23" hidden="1"/>
    <cellStyle name="Komórka zaznaczona" xfId="42541" builtinId="23" hidden="1"/>
    <cellStyle name="Komórka zaznaczona" xfId="42581" builtinId="23" hidden="1"/>
    <cellStyle name="Komórka zaznaczona" xfId="42620" builtinId="23" hidden="1"/>
    <cellStyle name="Komórka zaznaczona" xfId="42684" builtinId="23" hidden="1"/>
    <cellStyle name="Komórka zaznaczona" xfId="42738" builtinId="23" hidden="1"/>
    <cellStyle name="Komórka zaznaczona" xfId="42778" builtinId="23" hidden="1"/>
    <cellStyle name="Komórka zaznaczona" xfId="42818" builtinId="23" hidden="1"/>
    <cellStyle name="Komórka zaznaczona" xfId="42856" builtinId="23" hidden="1"/>
    <cellStyle name="Komórka zaznaczona" xfId="42896" builtinId="23" hidden="1"/>
    <cellStyle name="Komórka zaznaczona" xfId="42935" builtinId="23" hidden="1"/>
    <cellStyle name="Komórka zaznaczona" xfId="42975" builtinId="23" hidden="1"/>
    <cellStyle name="Komórka zaznaczona" xfId="43015" builtinId="23" hidden="1"/>
    <cellStyle name="Komórka zaznaczona" xfId="43055" builtinId="23" hidden="1"/>
    <cellStyle name="Komórka zaznaczona" xfId="43093" builtinId="23" hidden="1"/>
    <cellStyle name="Komórka zaznaczona" xfId="43133" builtinId="23" hidden="1"/>
    <cellStyle name="Komórka zaznaczona" xfId="43172" builtinId="23" hidden="1"/>
    <cellStyle name="Komórka zaznaczona" xfId="43212" builtinId="23" hidden="1"/>
    <cellStyle name="Komórka zaznaczona" xfId="43252" builtinId="23" hidden="1"/>
    <cellStyle name="Komórka zaznaczona" xfId="43291" builtinId="23" hidden="1"/>
    <cellStyle name="Komórka zaznaczona" xfId="43331" builtinId="23" hidden="1"/>
    <cellStyle name="Komórka zaznaczona" xfId="43370" builtinId="23" hidden="1"/>
    <cellStyle name="Komórka zaznaczona" xfId="43410" builtinId="23" hidden="1"/>
    <cellStyle name="Komórka zaznaczona" xfId="43449" builtinId="23" hidden="1"/>
    <cellStyle name="Komórka zaznaczona" xfId="42657" builtinId="23" hidden="1"/>
    <cellStyle name="Komórka zaznaczona" xfId="43489" builtinId="23" hidden="1"/>
    <cellStyle name="Komórka zaznaczona" xfId="43529" builtinId="23" hidden="1"/>
    <cellStyle name="Komórka zaznaczona" xfId="43569" builtinId="23" hidden="1"/>
    <cellStyle name="Komórka zaznaczona" xfId="43607" builtinId="23" hidden="1"/>
    <cellStyle name="Komórka zaznaczona" xfId="43647" builtinId="23" hidden="1"/>
    <cellStyle name="Komórka zaznaczona" xfId="43686" builtinId="23" hidden="1"/>
    <cellStyle name="Komórka zaznaczona" xfId="43726" builtinId="23" hidden="1"/>
    <cellStyle name="Komórka zaznaczona" xfId="43766" builtinId="23" hidden="1"/>
    <cellStyle name="Komórka zaznaczona" xfId="43806" builtinId="23" hidden="1"/>
    <cellStyle name="Komórka zaznaczona" xfId="43844" builtinId="23" hidden="1"/>
    <cellStyle name="Komórka zaznaczona" xfId="43884" builtinId="23" hidden="1"/>
    <cellStyle name="Komórka zaznaczona" xfId="43923" builtinId="23" hidden="1"/>
    <cellStyle name="Komórka zaznaczona" xfId="43963" builtinId="23" hidden="1"/>
    <cellStyle name="Komórka zaznaczona" xfId="44003" builtinId="23" hidden="1"/>
    <cellStyle name="Komórka zaznaczona" xfId="44042" builtinId="23" hidden="1"/>
    <cellStyle name="Komórka zaznaczona" xfId="44082" builtinId="23" hidden="1"/>
    <cellStyle name="Komórka zaznaczona" xfId="44121" builtinId="23" hidden="1"/>
    <cellStyle name="Komórka zaznaczona" xfId="44161" builtinId="23" hidden="1"/>
    <cellStyle name="Komórka zaznaczona" xfId="44200" builtinId="23" hidden="1"/>
    <cellStyle name="Komórka zaznaczona" xfId="44264" builtinId="23" hidden="1"/>
    <cellStyle name="Komórka zaznaczona" xfId="44318" builtinId="23" hidden="1"/>
    <cellStyle name="Komórka zaznaczona" xfId="44358" builtinId="23" hidden="1"/>
    <cellStyle name="Komórka zaznaczona" xfId="44398" builtinId="23" hidden="1"/>
    <cellStyle name="Komórka zaznaczona" xfId="44436" builtinId="23" hidden="1"/>
    <cellStyle name="Komórka zaznaczona" xfId="44476" builtinId="23" hidden="1"/>
    <cellStyle name="Komórka zaznaczona" xfId="44515" builtinId="23" hidden="1"/>
    <cellStyle name="Komórka zaznaczona" xfId="44555" builtinId="23" hidden="1"/>
    <cellStyle name="Komórka zaznaczona" xfId="44595" builtinId="23" hidden="1"/>
    <cellStyle name="Komórka zaznaczona" xfId="44635" builtinId="23" hidden="1"/>
    <cellStyle name="Komórka zaznaczona" xfId="44673" builtinId="23" hidden="1"/>
    <cellStyle name="Komórka zaznaczona" xfId="44713" builtinId="23" hidden="1"/>
    <cellStyle name="Komórka zaznaczona" xfId="44752" builtinId="23" hidden="1"/>
    <cellStyle name="Komórka zaznaczona" xfId="44792" builtinId="23" hidden="1"/>
    <cellStyle name="Komórka zaznaczona" xfId="44832" builtinId="23" hidden="1"/>
    <cellStyle name="Komórka zaznaczona" xfId="44871" builtinId="23" hidden="1"/>
    <cellStyle name="Komórka zaznaczona" xfId="44911" builtinId="23" hidden="1"/>
    <cellStyle name="Komórka zaznaczona" xfId="44950" builtinId="23" hidden="1"/>
    <cellStyle name="Komórka zaznaczona" xfId="44990" builtinId="23" hidden="1"/>
    <cellStyle name="Komórka zaznaczona" xfId="45029" builtinId="23" hidden="1"/>
    <cellStyle name="Komórka zaznaczona" xfId="44238" builtinId="23" hidden="1"/>
    <cellStyle name="Komórka zaznaczona" xfId="45069" builtinId="23" hidden="1"/>
    <cellStyle name="Komórka zaznaczona" xfId="45109" builtinId="23" hidden="1"/>
    <cellStyle name="Komórka zaznaczona" xfId="45149" builtinId="23" hidden="1"/>
    <cellStyle name="Komórka zaznaczona" xfId="45187" builtinId="23" hidden="1"/>
    <cellStyle name="Komórka zaznaczona" xfId="45227" builtinId="23" hidden="1"/>
    <cellStyle name="Komórka zaznaczona" xfId="45266" builtinId="23" hidden="1"/>
    <cellStyle name="Komórka zaznaczona" xfId="45306" builtinId="23" hidden="1"/>
    <cellStyle name="Komórka zaznaczona" xfId="45346" builtinId="23" hidden="1"/>
    <cellStyle name="Komórka zaznaczona" xfId="45386" builtinId="23" hidden="1"/>
    <cellStyle name="Komórka zaznaczona" xfId="45424" builtinId="23" hidden="1"/>
    <cellStyle name="Komórka zaznaczona" xfId="45464" builtinId="23" hidden="1"/>
    <cellStyle name="Komórka zaznaczona" xfId="45503" builtinId="23" hidden="1"/>
    <cellStyle name="Komórka zaznaczona" xfId="45543" builtinId="23" hidden="1"/>
    <cellStyle name="Komórka zaznaczona" xfId="45583" builtinId="23" hidden="1"/>
    <cellStyle name="Komórka zaznaczona" xfId="45622" builtinId="23" hidden="1"/>
    <cellStyle name="Komórka zaznaczona" xfId="45662" builtinId="23" hidden="1"/>
    <cellStyle name="Komórka zaznaczona" xfId="45701" builtinId="23" hidden="1"/>
    <cellStyle name="Komórka zaznaczona" xfId="45741" builtinId="23" hidden="1"/>
    <cellStyle name="Komórka zaznaczona" xfId="45780" builtinId="23" hidden="1"/>
    <cellStyle name="Nagłówek 1" xfId="146" builtinId="16" hidden="1"/>
    <cellStyle name="Nagłówek 1" xfId="186" builtinId="16" hidden="1"/>
    <cellStyle name="Nagłówek 1" xfId="225" builtinId="16" hidden="1"/>
    <cellStyle name="Nagłówek 1" xfId="265" builtinId="16" hidden="1"/>
    <cellStyle name="Nagłówek 1" xfId="305" builtinId="16" hidden="1"/>
    <cellStyle name="Nagłówek 1" xfId="345" builtinId="16" hidden="1"/>
    <cellStyle name="Nagłówek 1" xfId="383" builtinId="16" hidden="1"/>
    <cellStyle name="Nagłówek 1" xfId="423" builtinId="16" hidden="1"/>
    <cellStyle name="Nagłówek 1" xfId="462" builtinId="16" hidden="1"/>
    <cellStyle name="Nagłówek 1" xfId="502" builtinId="16" hidden="1"/>
    <cellStyle name="Nagłówek 1" xfId="542" builtinId="16" hidden="1"/>
    <cellStyle name="Nagłówek 1" xfId="581" builtinId="16" hidden="1"/>
    <cellStyle name="Nagłówek 1" xfId="621" builtinId="16" hidden="1"/>
    <cellStyle name="Nagłówek 1" xfId="660" builtinId="16" hidden="1"/>
    <cellStyle name="Nagłówek 1" xfId="700" builtinId="16" hidden="1"/>
    <cellStyle name="Nagłówek 1" xfId="739" builtinId="16" hidden="1"/>
    <cellStyle name="Nagłówek 1" xfId="778" builtinId="16" hidden="1"/>
    <cellStyle name="Nagłówek 1" xfId="937" builtinId="16" hidden="1"/>
    <cellStyle name="Nagłówek 1" xfId="977" builtinId="16" hidden="1"/>
    <cellStyle name="Nagłówek 1" xfId="1017" builtinId="16" hidden="1"/>
    <cellStyle name="Nagłówek 1" xfId="1055" builtinId="16" hidden="1"/>
    <cellStyle name="Nagłówek 1" xfId="1095" builtinId="16" hidden="1"/>
    <cellStyle name="Nagłówek 1" xfId="1134" builtinId="16" hidden="1"/>
    <cellStyle name="Nagłówek 1" xfId="1174" builtinId="16" hidden="1"/>
    <cellStyle name="Nagłówek 1" xfId="1214" builtinId="16" hidden="1"/>
    <cellStyle name="Nagłówek 1" xfId="1254" builtinId="16" hidden="1"/>
    <cellStyle name="Nagłówek 1" xfId="1292" builtinId="16" hidden="1"/>
    <cellStyle name="Nagłówek 1" xfId="1332" builtinId="16" hidden="1"/>
    <cellStyle name="Nagłówek 1" xfId="1371" builtinId="16" hidden="1"/>
    <cellStyle name="Nagłówek 1" xfId="1411" builtinId="16" hidden="1"/>
    <cellStyle name="Nagłówek 1" xfId="1451" builtinId="16" hidden="1"/>
    <cellStyle name="Nagłówek 1" xfId="1490" builtinId="16" hidden="1"/>
    <cellStyle name="Nagłówek 1" xfId="1531" builtinId="16" hidden="1"/>
    <cellStyle name="Nagłówek 1" xfId="1570" builtinId="16" hidden="1"/>
    <cellStyle name="Nagłówek 1" xfId="1610" builtinId="16" hidden="1"/>
    <cellStyle name="Nagłówek 1" xfId="1649" builtinId="16" hidden="1"/>
    <cellStyle name="Nagłówek 1" xfId="933" builtinId="16" hidden="1"/>
    <cellStyle name="Nagłówek 1" xfId="830" builtinId="16" hidden="1"/>
    <cellStyle name="Nagłówek 1" xfId="1722" builtinId="16" hidden="1"/>
    <cellStyle name="Nagłówek 1" xfId="1762" builtinId="16" hidden="1"/>
    <cellStyle name="Nagłówek 1" xfId="1800" builtinId="16" hidden="1"/>
    <cellStyle name="Nagłówek 1" xfId="1840" builtinId="16" hidden="1"/>
    <cellStyle name="Nagłówek 1" xfId="1879" builtinId="16" hidden="1"/>
    <cellStyle name="Nagłówek 1" xfId="1919" builtinId="16" hidden="1"/>
    <cellStyle name="Nagłówek 1" xfId="1959" builtinId="16" hidden="1"/>
    <cellStyle name="Nagłówek 1" xfId="1999" builtinId="16" hidden="1"/>
    <cellStyle name="Nagłówek 1" xfId="2037" builtinId="16" hidden="1"/>
    <cellStyle name="Nagłówek 1" xfId="2077" builtinId="16" hidden="1"/>
    <cellStyle name="Nagłówek 1" xfId="2116" builtinId="16" hidden="1"/>
    <cellStyle name="Nagłówek 1" xfId="2156" builtinId="16" hidden="1"/>
    <cellStyle name="Nagłówek 1" xfId="2196" builtinId="16" hidden="1"/>
    <cellStyle name="Nagłówek 1" xfId="2235" builtinId="16" hidden="1"/>
    <cellStyle name="Nagłówek 1" xfId="2275" builtinId="16" hidden="1"/>
    <cellStyle name="Nagłówek 1" xfId="2314" builtinId="16" hidden="1"/>
    <cellStyle name="Nagłówek 1" xfId="2354" builtinId="16" hidden="1"/>
    <cellStyle name="Nagłówek 1" xfId="2393" builtinId="16" hidden="1"/>
    <cellStyle name="Nagłówek 1" xfId="834" builtinId="16" hidden="1"/>
    <cellStyle name="Nagłówek 1" xfId="869" builtinId="16" hidden="1"/>
    <cellStyle name="Nagłówek 1" xfId="2438" builtinId="16" hidden="1"/>
    <cellStyle name="Nagłówek 1" xfId="2478" builtinId="16" hidden="1"/>
    <cellStyle name="Nagłówek 1" xfId="2516" builtinId="16" hidden="1"/>
    <cellStyle name="Nagłówek 1" xfId="2556" builtinId="16" hidden="1"/>
    <cellStyle name="Nagłówek 1" xfId="2595" builtinId="16" hidden="1"/>
    <cellStyle name="Nagłówek 1" xfId="2635" builtinId="16" hidden="1"/>
    <cellStyle name="Nagłówek 1" xfId="2675" builtinId="16" hidden="1"/>
    <cellStyle name="Nagłówek 1" xfId="2715" builtinId="16" hidden="1"/>
    <cellStyle name="Nagłówek 1" xfId="2753" builtinId="16" hidden="1"/>
    <cellStyle name="Nagłówek 1" xfId="2793" builtinId="16" hidden="1"/>
    <cellStyle name="Nagłówek 1" xfId="2832" builtinId="16" hidden="1"/>
    <cellStyle name="Nagłówek 1" xfId="2872" builtinId="16" hidden="1"/>
    <cellStyle name="Nagłówek 1" xfId="2912" builtinId="16" hidden="1"/>
    <cellStyle name="Nagłówek 1" xfId="2951" builtinId="16" hidden="1"/>
    <cellStyle name="Nagłówek 1" xfId="2991" builtinId="16" hidden="1"/>
    <cellStyle name="Nagłówek 1" xfId="3030" builtinId="16" hidden="1"/>
    <cellStyle name="Nagłówek 1" xfId="3070" builtinId="16" hidden="1"/>
    <cellStyle name="Nagłówek 1" xfId="3109" builtinId="16" hidden="1"/>
    <cellStyle name="Nagłówek 1" xfId="3148" builtinId="16" hidden="1"/>
    <cellStyle name="Nagłówek 1" xfId="3341" builtinId="16" hidden="1"/>
    <cellStyle name="Nagłówek 1" xfId="3385" builtinId="16" hidden="1"/>
    <cellStyle name="Nagłówek 1" xfId="3425" builtinId="16" hidden="1"/>
    <cellStyle name="Nagłówek 1" xfId="3463" builtinId="16" hidden="1"/>
    <cellStyle name="Nagłówek 1" xfId="3503" builtinId="16" hidden="1"/>
    <cellStyle name="Nagłówek 1" xfId="3542" builtinId="16" hidden="1"/>
    <cellStyle name="Nagłówek 1" xfId="3582" builtinId="16" hidden="1"/>
    <cellStyle name="Nagłówek 1" xfId="3622" builtinId="16" hidden="1"/>
    <cellStyle name="Nagłówek 1" xfId="3662" builtinId="16" hidden="1"/>
    <cellStyle name="Nagłówek 1" xfId="3700" builtinId="16" hidden="1"/>
    <cellStyle name="Nagłówek 1" xfId="3740" builtinId="16" hidden="1"/>
    <cellStyle name="Nagłówek 1" xfId="3783" builtinId="16" hidden="1"/>
    <cellStyle name="Nagłówek 1" xfId="3823" builtinId="16" hidden="1"/>
    <cellStyle name="Nagłówek 1" xfId="3863" builtinId="16" hidden="1"/>
    <cellStyle name="Nagłówek 1" xfId="3902" builtinId="16" hidden="1"/>
    <cellStyle name="Nagłówek 1" xfId="3943" builtinId="16" hidden="1"/>
    <cellStyle name="Nagłówek 1" xfId="3982" builtinId="16" hidden="1"/>
    <cellStyle name="Nagłówek 1" xfId="4022" builtinId="16" hidden="1"/>
    <cellStyle name="Nagłówek 1" xfId="4061" builtinId="16" hidden="1"/>
    <cellStyle name="Nagłówek 1" xfId="4118" builtinId="16" hidden="1"/>
    <cellStyle name="Nagłówek 1" xfId="4277" builtinId="16" hidden="1"/>
    <cellStyle name="Nagłówek 1" xfId="4321" builtinId="16" hidden="1"/>
    <cellStyle name="Nagłówek 1" xfId="4361" builtinId="16" hidden="1"/>
    <cellStyle name="Nagłówek 1" xfId="4399" builtinId="16" hidden="1"/>
    <cellStyle name="Nagłówek 1" xfId="4439" builtinId="16" hidden="1"/>
    <cellStyle name="Nagłówek 1" xfId="4478" builtinId="16" hidden="1"/>
    <cellStyle name="Nagłówek 1" xfId="4518" builtinId="16" hidden="1"/>
    <cellStyle name="Nagłówek 1" xfId="4558" builtinId="16" hidden="1"/>
    <cellStyle name="Nagłówek 1" xfId="4598" builtinId="16" hidden="1"/>
    <cellStyle name="Nagłówek 1" xfId="4636" builtinId="16" hidden="1"/>
    <cellStyle name="Nagłówek 1" xfId="4676" builtinId="16" hidden="1"/>
    <cellStyle name="Nagłówek 1" xfId="4719" builtinId="16" hidden="1"/>
    <cellStyle name="Nagłówek 1" xfId="4759" builtinId="16" hidden="1"/>
    <cellStyle name="Nagłówek 1" xfId="4799" builtinId="16" hidden="1"/>
    <cellStyle name="Nagłówek 1" xfId="4838" builtinId="16" hidden="1"/>
    <cellStyle name="Nagłówek 1" xfId="4879" builtinId="16" hidden="1"/>
    <cellStyle name="Nagłówek 1" xfId="4918" builtinId="16" hidden="1"/>
    <cellStyle name="Nagłówek 1" xfId="4958" builtinId="16" hidden="1"/>
    <cellStyle name="Nagłówek 1" xfId="4997" builtinId="16" hidden="1"/>
    <cellStyle name="Nagłówek 1" xfId="4273" builtinId="16" hidden="1"/>
    <cellStyle name="Nagłówek 1" xfId="4170" builtinId="16" hidden="1"/>
    <cellStyle name="Nagłówek 1" xfId="5070" builtinId="16" hidden="1"/>
    <cellStyle name="Nagłówek 1" xfId="5110" builtinId="16" hidden="1"/>
    <cellStyle name="Nagłówek 1" xfId="5148" builtinId="16" hidden="1"/>
    <cellStyle name="Nagłówek 1" xfId="5188" builtinId="16" hidden="1"/>
    <cellStyle name="Nagłówek 1" xfId="5227" builtinId="16" hidden="1"/>
    <cellStyle name="Nagłówek 1" xfId="5267" builtinId="16" hidden="1"/>
    <cellStyle name="Nagłówek 1" xfId="5307" builtinId="16" hidden="1"/>
    <cellStyle name="Nagłówek 1" xfId="5347" builtinId="16" hidden="1"/>
    <cellStyle name="Nagłówek 1" xfId="5385" builtinId="16" hidden="1"/>
    <cellStyle name="Nagłówek 1" xfId="5425" builtinId="16" hidden="1"/>
    <cellStyle name="Nagłówek 1" xfId="5464" builtinId="16" hidden="1"/>
    <cellStyle name="Nagłówek 1" xfId="5504" builtinId="16" hidden="1"/>
    <cellStyle name="Nagłówek 1" xfId="5544" builtinId="16" hidden="1"/>
    <cellStyle name="Nagłówek 1" xfId="5583" builtinId="16" hidden="1"/>
    <cellStyle name="Nagłówek 1" xfId="5623" builtinId="16" hidden="1"/>
    <cellStyle name="Nagłówek 1" xfId="5662" builtinId="16" hidden="1"/>
    <cellStyle name="Nagłówek 1" xfId="5702" builtinId="16" hidden="1"/>
    <cellStyle name="Nagłówek 1" xfId="5741" builtinId="16" hidden="1"/>
    <cellStyle name="Nagłówek 1" xfId="4174" builtinId="16" hidden="1"/>
    <cellStyle name="Nagłówek 1" xfId="4209" builtinId="16" hidden="1"/>
    <cellStyle name="Nagłówek 1" xfId="5786" builtinId="16" hidden="1"/>
    <cellStyle name="Nagłówek 1" xfId="5826" builtinId="16" hidden="1"/>
    <cellStyle name="Nagłówek 1" xfId="5864" builtinId="16" hidden="1"/>
    <cellStyle name="Nagłówek 1" xfId="5904" builtinId="16" hidden="1"/>
    <cellStyle name="Nagłówek 1" xfId="5943" builtinId="16" hidden="1"/>
    <cellStyle name="Nagłówek 1" xfId="5983" builtinId="16" hidden="1"/>
    <cellStyle name="Nagłówek 1" xfId="6023" builtinId="16" hidden="1"/>
    <cellStyle name="Nagłówek 1" xfId="6063" builtinId="16" hidden="1"/>
    <cellStyle name="Nagłówek 1" xfId="6101" builtinId="16" hidden="1"/>
    <cellStyle name="Nagłówek 1" xfId="6141" builtinId="16" hidden="1"/>
    <cellStyle name="Nagłówek 1" xfId="6180" builtinId="16" hidden="1"/>
    <cellStyle name="Nagłówek 1" xfId="6220" builtinId="16" hidden="1"/>
    <cellStyle name="Nagłówek 1" xfId="6260" builtinId="16" hidden="1"/>
    <cellStyle name="Nagłówek 1" xfId="6299" builtinId="16" hidden="1"/>
    <cellStyle name="Nagłówek 1" xfId="6339" builtinId="16" hidden="1"/>
    <cellStyle name="Nagłówek 1" xfId="6378" builtinId="16" hidden="1"/>
    <cellStyle name="Nagłówek 1" xfId="6418" builtinId="16" hidden="1"/>
    <cellStyle name="Nagłówek 1" xfId="6457" builtinId="16" hidden="1"/>
    <cellStyle name="Nagłówek 1" xfId="3337" builtinId="16" hidden="1"/>
    <cellStyle name="Nagłówek 1" xfId="3210" builtinId="16" hidden="1"/>
    <cellStyle name="Nagłówek 1" xfId="6512" builtinId="16" hidden="1"/>
    <cellStyle name="Nagłówek 1" xfId="6552" builtinId="16" hidden="1"/>
    <cellStyle name="Nagłówek 1" xfId="6590" builtinId="16" hidden="1"/>
    <cellStyle name="Nagłówek 1" xfId="6630" builtinId="16" hidden="1"/>
    <cellStyle name="Nagłówek 1" xfId="6669" builtinId="16" hidden="1"/>
    <cellStyle name="Nagłówek 1" xfId="6709" builtinId="16" hidden="1"/>
    <cellStyle name="Nagłówek 1" xfId="6749" builtinId="16" hidden="1"/>
    <cellStyle name="Nagłówek 1" xfId="6789" builtinId="16" hidden="1"/>
    <cellStyle name="Nagłówek 1" xfId="6827" builtinId="16" hidden="1"/>
    <cellStyle name="Nagłówek 1" xfId="6867" builtinId="16" hidden="1"/>
    <cellStyle name="Nagłówek 1" xfId="6908" builtinId="16" hidden="1"/>
    <cellStyle name="Nagłówek 1" xfId="6948" builtinId="16" hidden="1"/>
    <cellStyle name="Nagłówek 1" xfId="6988" builtinId="16" hidden="1"/>
    <cellStyle name="Nagłówek 1" xfId="7027" builtinId="16" hidden="1"/>
    <cellStyle name="Nagłówek 1" xfId="7068" builtinId="16" hidden="1"/>
    <cellStyle name="Nagłówek 1" xfId="7107" builtinId="16" hidden="1"/>
    <cellStyle name="Nagłówek 1" xfId="7147" builtinId="16" hidden="1"/>
    <cellStyle name="Nagłówek 1" xfId="7186" builtinId="16" hidden="1"/>
    <cellStyle name="Nagłówek 1" xfId="7236" builtinId="16" hidden="1"/>
    <cellStyle name="Nagłówek 1" xfId="7395" builtinId="16" hidden="1"/>
    <cellStyle name="Nagłówek 1" xfId="7437" builtinId="16" hidden="1"/>
    <cellStyle name="Nagłówek 1" xfId="7477" builtinId="16" hidden="1"/>
    <cellStyle name="Nagłówek 1" xfId="7515" builtinId="16" hidden="1"/>
    <cellStyle name="Nagłówek 1" xfId="7555" builtinId="16" hidden="1"/>
    <cellStyle name="Nagłówek 1" xfId="7594" builtinId="16" hidden="1"/>
    <cellStyle name="Nagłówek 1" xfId="7634" builtinId="16" hidden="1"/>
    <cellStyle name="Nagłówek 1" xfId="7674" builtinId="16" hidden="1"/>
    <cellStyle name="Nagłówek 1" xfId="7714" builtinId="16" hidden="1"/>
    <cellStyle name="Nagłówek 1" xfId="7752" builtinId="16" hidden="1"/>
    <cellStyle name="Nagłówek 1" xfId="7792" builtinId="16" hidden="1"/>
    <cellStyle name="Nagłówek 1" xfId="7833" builtinId="16" hidden="1"/>
    <cellStyle name="Nagłówek 1" xfId="7873" builtinId="16" hidden="1"/>
    <cellStyle name="Nagłówek 1" xfId="7913" builtinId="16" hidden="1"/>
    <cellStyle name="Nagłówek 1" xfId="7952" builtinId="16" hidden="1"/>
    <cellStyle name="Nagłówek 1" xfId="7993" builtinId="16" hidden="1"/>
    <cellStyle name="Nagłówek 1" xfId="8032" builtinId="16" hidden="1"/>
    <cellStyle name="Nagłówek 1" xfId="8072" builtinId="16" hidden="1"/>
    <cellStyle name="Nagłówek 1" xfId="8111" builtinId="16" hidden="1"/>
    <cellStyle name="Nagłówek 1" xfId="7391" builtinId="16" hidden="1"/>
    <cellStyle name="Nagłówek 1" xfId="7288" builtinId="16" hidden="1"/>
    <cellStyle name="Nagłówek 1" xfId="8184" builtinId="16" hidden="1"/>
    <cellStyle name="Nagłówek 1" xfId="8224" builtinId="16" hidden="1"/>
    <cellStyle name="Nagłówek 1" xfId="8262" builtinId="16" hidden="1"/>
    <cellStyle name="Nagłówek 1" xfId="8302" builtinId="16" hidden="1"/>
    <cellStyle name="Nagłówek 1" xfId="8341" builtinId="16" hidden="1"/>
    <cellStyle name="Nagłówek 1" xfId="8381" builtinId="16" hidden="1"/>
    <cellStyle name="Nagłówek 1" xfId="8421" builtinId="16" hidden="1"/>
    <cellStyle name="Nagłówek 1" xfId="8461" builtinId="16" hidden="1"/>
    <cellStyle name="Nagłówek 1" xfId="8499" builtinId="16" hidden="1"/>
    <cellStyle name="Nagłówek 1" xfId="8539" builtinId="16" hidden="1"/>
    <cellStyle name="Nagłówek 1" xfId="8578" builtinId="16" hidden="1"/>
    <cellStyle name="Nagłówek 1" xfId="8618" builtinId="16" hidden="1"/>
    <cellStyle name="Nagłówek 1" xfId="8658" builtinId="16" hidden="1"/>
    <cellStyle name="Nagłówek 1" xfId="8697" builtinId="16" hidden="1"/>
    <cellStyle name="Nagłówek 1" xfId="8737" builtinId="16" hidden="1"/>
    <cellStyle name="Nagłówek 1" xfId="8776" builtinId="16" hidden="1"/>
    <cellStyle name="Nagłówek 1" xfId="8816" builtinId="16" hidden="1"/>
    <cellStyle name="Nagłówek 1" xfId="8855" builtinId="16" hidden="1"/>
    <cellStyle name="Nagłówek 1" xfId="7292" builtinId="16" hidden="1"/>
    <cellStyle name="Nagłówek 1" xfId="7327" builtinId="16" hidden="1"/>
    <cellStyle name="Nagłówek 1" xfId="8900" builtinId="16" hidden="1"/>
    <cellStyle name="Nagłówek 1" xfId="8940" builtinId="16" hidden="1"/>
    <cellStyle name="Nagłówek 1" xfId="8978" builtinId="16" hidden="1"/>
    <cellStyle name="Nagłówek 1" xfId="9018" builtinId="16" hidden="1"/>
    <cellStyle name="Nagłówek 1" xfId="9057" builtinId="16" hidden="1"/>
    <cellStyle name="Nagłówek 1" xfId="9097" builtinId="16" hidden="1"/>
    <cellStyle name="Nagłówek 1" xfId="9137" builtinId="16" hidden="1"/>
    <cellStyle name="Nagłówek 1" xfId="9177" builtinId="16" hidden="1"/>
    <cellStyle name="Nagłówek 1" xfId="9215" builtinId="16" hidden="1"/>
    <cellStyle name="Nagłówek 1" xfId="9255" builtinId="16" hidden="1"/>
    <cellStyle name="Nagłówek 1" xfId="9294" builtinId="16" hidden="1"/>
    <cellStyle name="Nagłówek 1" xfId="9334" builtinId="16" hidden="1"/>
    <cellStyle name="Nagłówek 1" xfId="9374" builtinId="16" hidden="1"/>
    <cellStyle name="Nagłówek 1" xfId="9413" builtinId="16" hidden="1"/>
    <cellStyle name="Nagłówek 1" xfId="9453" builtinId="16" hidden="1"/>
    <cellStyle name="Nagłówek 1" xfId="9492" builtinId="16" hidden="1"/>
    <cellStyle name="Nagłówek 1" xfId="9532" builtinId="16" hidden="1"/>
    <cellStyle name="Nagłówek 1" xfId="9571" builtinId="16" hidden="1"/>
    <cellStyle name="Nagłówek 1" xfId="4112" builtinId="16" hidden="1"/>
    <cellStyle name="Nagłówek 1" xfId="9612" builtinId="16" hidden="1"/>
    <cellStyle name="Nagłówek 1" xfId="9652" builtinId="16" hidden="1"/>
    <cellStyle name="Nagłówek 1" xfId="9692" builtinId="16" hidden="1"/>
    <cellStyle name="Nagłówek 1" xfId="9730" builtinId="16" hidden="1"/>
    <cellStyle name="Nagłówek 1" xfId="9770" builtinId="16" hidden="1"/>
    <cellStyle name="Nagłówek 1" xfId="9809" builtinId="16" hidden="1"/>
    <cellStyle name="Nagłówek 1" xfId="9849" builtinId="16" hidden="1"/>
    <cellStyle name="Nagłówek 1" xfId="9889" builtinId="16" hidden="1"/>
    <cellStyle name="Nagłówek 1" xfId="9929" builtinId="16" hidden="1"/>
    <cellStyle name="Nagłówek 1" xfId="9967" builtinId="16" hidden="1"/>
    <cellStyle name="Nagłówek 1" xfId="10007" builtinId="16" hidden="1"/>
    <cellStyle name="Nagłówek 1" xfId="10046" builtinId="16" hidden="1"/>
    <cellStyle name="Nagłówek 1" xfId="10086" builtinId="16" hidden="1"/>
    <cellStyle name="Nagłówek 1" xfId="10126" builtinId="16" hidden="1"/>
    <cellStyle name="Nagłówek 1" xfId="10165" builtinId="16" hidden="1"/>
    <cellStyle name="Nagłówek 1" xfId="10205" builtinId="16" hidden="1"/>
    <cellStyle name="Nagłówek 1" xfId="10244" builtinId="16" hidden="1"/>
    <cellStyle name="Nagłówek 1" xfId="10284" builtinId="16" hidden="1"/>
    <cellStyle name="Nagłówek 1" xfId="10323" builtinId="16" hidden="1"/>
    <cellStyle name="Nagłówek 1" xfId="10362" builtinId="16" hidden="1"/>
    <cellStyle name="Nagłówek 1" xfId="10521" builtinId="16" hidden="1"/>
    <cellStyle name="Nagłówek 1" xfId="10561" builtinId="16" hidden="1"/>
    <cellStyle name="Nagłówek 1" xfId="10601" builtinId="16" hidden="1"/>
    <cellStyle name="Nagłówek 1" xfId="10639" builtinId="16" hidden="1"/>
    <cellStyle name="Nagłówek 1" xfId="10679" builtinId="16" hidden="1"/>
    <cellStyle name="Nagłówek 1" xfId="10718" builtinId="16" hidden="1"/>
    <cellStyle name="Nagłówek 1" xfId="10758" builtinId="16" hidden="1"/>
    <cellStyle name="Nagłówek 1" xfId="10798" builtinId="16" hidden="1"/>
    <cellStyle name="Nagłówek 1" xfId="10838" builtinId="16" hidden="1"/>
    <cellStyle name="Nagłówek 1" xfId="10876" builtinId="16" hidden="1"/>
    <cellStyle name="Nagłówek 1" xfId="10916" builtinId="16" hidden="1"/>
    <cellStyle name="Nagłówek 1" xfId="10955" builtinId="16" hidden="1"/>
    <cellStyle name="Nagłówek 1" xfId="10995" builtinId="16" hidden="1"/>
    <cellStyle name="Nagłówek 1" xfId="11035" builtinId="16" hidden="1"/>
    <cellStyle name="Nagłówek 1" xfId="11074" builtinId="16" hidden="1"/>
    <cellStyle name="Nagłówek 1" xfId="11115" builtinId="16" hidden="1"/>
    <cellStyle name="Nagłówek 1" xfId="11154" builtinId="16" hidden="1"/>
    <cellStyle name="Nagłówek 1" xfId="11194" builtinId="16" hidden="1"/>
    <cellStyle name="Nagłówek 1" xfId="11233" builtinId="16" hidden="1"/>
    <cellStyle name="Nagłówek 1" xfId="10517" builtinId="16" hidden="1"/>
    <cellStyle name="Nagłówek 1" xfId="10414" builtinId="16" hidden="1"/>
    <cellStyle name="Nagłówek 1" xfId="11306" builtinId="16" hidden="1"/>
    <cellStyle name="Nagłówek 1" xfId="11346" builtinId="16" hidden="1"/>
    <cellStyle name="Nagłówek 1" xfId="11384" builtinId="16" hidden="1"/>
    <cellStyle name="Nagłówek 1" xfId="11424" builtinId="16" hidden="1"/>
    <cellStyle name="Nagłówek 1" xfId="11463" builtinId="16" hidden="1"/>
    <cellStyle name="Nagłówek 1" xfId="11503" builtinId="16" hidden="1"/>
    <cellStyle name="Nagłówek 1" xfId="11543" builtinId="16" hidden="1"/>
    <cellStyle name="Nagłówek 1" xfId="11583" builtinId="16" hidden="1"/>
    <cellStyle name="Nagłówek 1" xfId="11621" builtinId="16" hidden="1"/>
    <cellStyle name="Nagłówek 1" xfId="11661" builtinId="16" hidden="1"/>
    <cellStyle name="Nagłówek 1" xfId="11700" builtinId="16" hidden="1"/>
    <cellStyle name="Nagłówek 1" xfId="11740" builtinId="16" hidden="1"/>
    <cellStyle name="Nagłówek 1" xfId="11780" builtinId="16" hidden="1"/>
    <cellStyle name="Nagłówek 1" xfId="11819" builtinId="16" hidden="1"/>
    <cellStyle name="Nagłówek 1" xfId="11859" builtinId="16" hidden="1"/>
    <cellStyle name="Nagłówek 1" xfId="11898" builtinId="16" hidden="1"/>
    <cellStyle name="Nagłówek 1" xfId="11938" builtinId="16" hidden="1"/>
    <cellStyle name="Nagłówek 1" xfId="11977" builtinId="16" hidden="1"/>
    <cellStyle name="Nagłówek 1" xfId="10418" builtinId="16" hidden="1"/>
    <cellStyle name="Nagłówek 1" xfId="10453" builtinId="16" hidden="1"/>
    <cellStyle name="Nagłówek 1" xfId="12022" builtinId="16" hidden="1"/>
    <cellStyle name="Nagłówek 1" xfId="12062" builtinId="16" hidden="1"/>
    <cellStyle name="Nagłówek 1" xfId="12100" builtinId="16" hidden="1"/>
    <cellStyle name="Nagłówek 1" xfId="12140" builtinId="16" hidden="1"/>
    <cellStyle name="Nagłówek 1" xfId="12179" builtinId="16" hidden="1"/>
    <cellStyle name="Nagłówek 1" xfId="12219" builtinId="16" hidden="1"/>
    <cellStyle name="Nagłówek 1" xfId="12259" builtinId="16" hidden="1"/>
    <cellStyle name="Nagłówek 1" xfId="12299" builtinId="16" hidden="1"/>
    <cellStyle name="Nagłówek 1" xfId="12337" builtinId="16" hidden="1"/>
    <cellStyle name="Nagłówek 1" xfId="12377" builtinId="16" hidden="1"/>
    <cellStyle name="Nagłówek 1" xfId="12416" builtinId="16" hidden="1"/>
    <cellStyle name="Nagłówek 1" xfId="12456" builtinId="16" hidden="1"/>
    <cellStyle name="Nagłówek 1" xfId="12496" builtinId="16" hidden="1"/>
    <cellStyle name="Nagłówek 1" xfId="12535" builtinId="16" hidden="1"/>
    <cellStyle name="Nagłówek 1" xfId="12575" builtinId="16" hidden="1"/>
    <cellStyle name="Nagłówek 1" xfId="12614" builtinId="16" hidden="1"/>
    <cellStyle name="Nagłówek 1" xfId="12654" builtinId="16" hidden="1"/>
    <cellStyle name="Nagłówek 1" xfId="12693" builtinId="16" hidden="1"/>
    <cellStyle name="Nagłówek 1" xfId="12732" builtinId="16" hidden="1"/>
    <cellStyle name="Nagłówek 1" xfId="12772" builtinId="16" hidden="1"/>
    <cellStyle name="Nagłówek 1" xfId="12812" builtinId="16" hidden="1"/>
    <cellStyle name="Nagłówek 1" xfId="12852" builtinId="16" hidden="1"/>
    <cellStyle name="Nagłówek 1" xfId="12890" builtinId="16" hidden="1"/>
    <cellStyle name="Nagłówek 1" xfId="12930" builtinId="16" hidden="1"/>
    <cellStyle name="Nagłówek 1" xfId="12969" builtinId="16" hidden="1"/>
    <cellStyle name="Nagłówek 1" xfId="13009" builtinId="16" hidden="1"/>
    <cellStyle name="Nagłówek 1" xfId="13049" builtinId="16" hidden="1"/>
    <cellStyle name="Nagłówek 1" xfId="13089" builtinId="16" hidden="1"/>
    <cellStyle name="Nagłówek 1" xfId="13127" builtinId="16" hidden="1"/>
    <cellStyle name="Nagłówek 1" xfId="13167" builtinId="16" hidden="1"/>
    <cellStyle name="Nagłówek 1" xfId="13206" builtinId="16" hidden="1"/>
    <cellStyle name="Nagłówek 1" xfId="13246" builtinId="16" hidden="1"/>
    <cellStyle name="Nagłówek 1" xfId="13286" builtinId="16" hidden="1"/>
    <cellStyle name="Nagłówek 1" xfId="13325" builtinId="16" hidden="1"/>
    <cellStyle name="Nagłówek 1" xfId="13365" builtinId="16" hidden="1"/>
    <cellStyle name="Nagłówek 1" xfId="13404" builtinId="16" hidden="1"/>
    <cellStyle name="Nagłówek 1" xfId="13444" builtinId="16" hidden="1"/>
    <cellStyle name="Nagłówek 1" xfId="13483" builtinId="16" hidden="1"/>
    <cellStyle name="Nagłówek 1" xfId="13522" builtinId="16" hidden="1"/>
    <cellStyle name="Nagłówek 1" xfId="13681" builtinId="16" hidden="1"/>
    <cellStyle name="Nagłówek 1" xfId="13721" builtinId="16" hidden="1"/>
    <cellStyle name="Nagłówek 1" xfId="13761" builtinId="16" hidden="1"/>
    <cellStyle name="Nagłówek 1" xfId="13799" builtinId="16" hidden="1"/>
    <cellStyle name="Nagłówek 1" xfId="13839" builtinId="16" hidden="1"/>
    <cellStyle name="Nagłówek 1" xfId="13878" builtinId="16" hidden="1"/>
    <cellStyle name="Nagłówek 1" xfId="13918" builtinId="16" hidden="1"/>
    <cellStyle name="Nagłówek 1" xfId="13958" builtinId="16" hidden="1"/>
    <cellStyle name="Nagłówek 1" xfId="13998" builtinId="16" hidden="1"/>
    <cellStyle name="Nagłówek 1" xfId="14036" builtinId="16" hidden="1"/>
    <cellStyle name="Nagłówek 1" xfId="14076" builtinId="16" hidden="1"/>
    <cellStyle name="Nagłówek 1" xfId="14115" builtinId="16" hidden="1"/>
    <cellStyle name="Nagłówek 1" xfId="14155" builtinId="16" hidden="1"/>
    <cellStyle name="Nagłówek 1" xfId="14195" builtinId="16" hidden="1"/>
    <cellStyle name="Nagłówek 1" xfId="14234" builtinId="16" hidden="1"/>
    <cellStyle name="Nagłówek 1" xfId="14275" builtinId="16" hidden="1"/>
    <cellStyle name="Nagłówek 1" xfId="14314" builtinId="16" hidden="1"/>
    <cellStyle name="Nagłówek 1" xfId="14354" builtinId="16" hidden="1"/>
    <cellStyle name="Nagłówek 1" xfId="14393" builtinId="16" hidden="1"/>
    <cellStyle name="Nagłówek 1" xfId="13677" builtinId="16" hidden="1"/>
    <cellStyle name="Nagłówek 1" xfId="13574" builtinId="16" hidden="1"/>
    <cellStyle name="Nagłówek 1" xfId="14466" builtinId="16" hidden="1"/>
    <cellStyle name="Nagłówek 1" xfId="14506" builtinId="16" hidden="1"/>
    <cellStyle name="Nagłówek 1" xfId="14544" builtinId="16" hidden="1"/>
    <cellStyle name="Nagłówek 1" xfId="14584" builtinId="16" hidden="1"/>
    <cellStyle name="Nagłówek 1" xfId="14623" builtinId="16" hidden="1"/>
    <cellStyle name="Nagłówek 1" xfId="14663" builtinId="16" hidden="1"/>
    <cellStyle name="Nagłówek 1" xfId="14703" builtinId="16" hidden="1"/>
    <cellStyle name="Nagłówek 1" xfId="14743" builtinId="16" hidden="1"/>
    <cellStyle name="Nagłówek 1" xfId="14781" builtinId="16" hidden="1"/>
    <cellStyle name="Nagłówek 1" xfId="14821" builtinId="16" hidden="1"/>
    <cellStyle name="Nagłówek 1" xfId="14860" builtinId="16" hidden="1"/>
    <cellStyle name="Nagłówek 1" xfId="14900" builtinId="16" hidden="1"/>
    <cellStyle name="Nagłówek 1" xfId="14940" builtinId="16" hidden="1"/>
    <cellStyle name="Nagłówek 1" xfId="14979" builtinId="16" hidden="1"/>
    <cellStyle name="Nagłówek 1" xfId="15019" builtinId="16" hidden="1"/>
    <cellStyle name="Nagłówek 1" xfId="15058" builtinId="16" hidden="1"/>
    <cellStyle name="Nagłówek 1" xfId="15098" builtinId="16" hidden="1"/>
    <cellStyle name="Nagłówek 1" xfId="15137" builtinId="16" hidden="1"/>
    <cellStyle name="Nagłówek 1" xfId="13578" builtinId="16" hidden="1"/>
    <cellStyle name="Nagłówek 1" xfId="13613" builtinId="16" hidden="1"/>
    <cellStyle name="Nagłówek 1" xfId="15182" builtinId="16" hidden="1"/>
    <cellStyle name="Nagłówek 1" xfId="15222" builtinId="16" hidden="1"/>
    <cellStyle name="Nagłówek 1" xfId="15260" builtinId="16" hidden="1"/>
    <cellStyle name="Nagłówek 1" xfId="15300" builtinId="16" hidden="1"/>
    <cellStyle name="Nagłówek 1" xfId="15339" builtinId="16" hidden="1"/>
    <cellStyle name="Nagłówek 1" xfId="15379" builtinId="16" hidden="1"/>
    <cellStyle name="Nagłówek 1" xfId="15419" builtinId="16" hidden="1"/>
    <cellStyle name="Nagłówek 1" xfId="15459" builtinId="16" hidden="1"/>
    <cellStyle name="Nagłówek 1" xfId="15497" builtinId="16" hidden="1"/>
    <cellStyle name="Nagłówek 1" xfId="15537" builtinId="16" hidden="1"/>
    <cellStyle name="Nagłówek 1" xfId="15576" builtinId="16" hidden="1"/>
    <cellStyle name="Nagłówek 1" xfId="15616" builtinId="16" hidden="1"/>
    <cellStyle name="Nagłówek 1" xfId="15656" builtinId="16" hidden="1"/>
    <cellStyle name="Nagłówek 1" xfId="15695" builtinId="16" hidden="1"/>
    <cellStyle name="Nagłówek 1" xfId="15735" builtinId="16" hidden="1"/>
    <cellStyle name="Nagłówek 1" xfId="15774" builtinId="16" hidden="1"/>
    <cellStyle name="Nagłówek 1" xfId="15814" builtinId="16" hidden="1"/>
    <cellStyle name="Nagłówek 1" xfId="15853" builtinId="16" hidden="1"/>
    <cellStyle name="Nagłówek 1" xfId="3214" builtinId="16" hidden="1"/>
    <cellStyle name="Nagłówek 1" xfId="3265" builtinId="16" hidden="1"/>
    <cellStyle name="Nagłówek 1" xfId="15906" builtinId="16" hidden="1"/>
    <cellStyle name="Nagłówek 1" xfId="15946" builtinId="16" hidden="1"/>
    <cellStyle name="Nagłówek 1" xfId="15984" builtinId="16" hidden="1"/>
    <cellStyle name="Nagłówek 1" xfId="16024" builtinId="16" hidden="1"/>
    <cellStyle name="Nagłówek 1" xfId="16063" builtinId="16" hidden="1"/>
    <cellStyle name="Nagłówek 1" xfId="16103" builtinId="16" hidden="1"/>
    <cellStyle name="Nagłówek 1" xfId="16143" builtinId="16" hidden="1"/>
    <cellStyle name="Nagłówek 1" xfId="16183" builtinId="16" hidden="1"/>
    <cellStyle name="Nagłówek 1" xfId="16221" builtinId="16" hidden="1"/>
    <cellStyle name="Nagłówek 1" xfId="16261" builtinId="16" hidden="1"/>
    <cellStyle name="Nagłówek 1" xfId="16300" builtinId="16" hidden="1"/>
    <cellStyle name="Nagłówek 1" xfId="16340" builtinId="16" hidden="1"/>
    <cellStyle name="Nagłówek 1" xfId="16380" builtinId="16" hidden="1"/>
    <cellStyle name="Nagłówek 1" xfId="16419" builtinId="16" hidden="1"/>
    <cellStyle name="Nagłówek 1" xfId="16459" builtinId="16" hidden="1"/>
    <cellStyle name="Nagłówek 1" xfId="16498" builtinId="16" hidden="1"/>
    <cellStyle name="Nagłówek 1" xfId="16538" builtinId="16" hidden="1"/>
    <cellStyle name="Nagłówek 1" xfId="16577" builtinId="16" hidden="1"/>
    <cellStyle name="Nagłówek 1" xfId="16616" builtinId="16" hidden="1"/>
    <cellStyle name="Nagłówek 1" xfId="16775" builtinId="16" hidden="1"/>
    <cellStyle name="Nagłówek 1" xfId="16815" builtinId="16" hidden="1"/>
    <cellStyle name="Nagłówek 1" xfId="16855" builtinId="16" hidden="1"/>
    <cellStyle name="Nagłówek 1" xfId="16893" builtinId="16" hidden="1"/>
    <cellStyle name="Nagłówek 1" xfId="16933" builtinId="16" hidden="1"/>
    <cellStyle name="Nagłówek 1" xfId="16972" builtinId="16" hidden="1"/>
    <cellStyle name="Nagłówek 1" xfId="17012" builtinId="16" hidden="1"/>
    <cellStyle name="Nagłówek 1" xfId="17052" builtinId="16" hidden="1"/>
    <cellStyle name="Nagłówek 1" xfId="17092" builtinId="16" hidden="1"/>
    <cellStyle name="Nagłówek 1" xfId="17130" builtinId="16" hidden="1"/>
    <cellStyle name="Nagłówek 1" xfId="17170" builtinId="16" hidden="1"/>
    <cellStyle name="Nagłówek 1" xfId="17209" builtinId="16" hidden="1"/>
    <cellStyle name="Nagłówek 1" xfId="17249" builtinId="16" hidden="1"/>
    <cellStyle name="Nagłówek 1" xfId="17289" builtinId="16" hidden="1"/>
    <cellStyle name="Nagłówek 1" xfId="17328" builtinId="16" hidden="1"/>
    <cellStyle name="Nagłówek 1" xfId="17369" builtinId="16" hidden="1"/>
    <cellStyle name="Nagłówek 1" xfId="17408" builtinId="16" hidden="1"/>
    <cellStyle name="Nagłówek 1" xfId="17448" builtinId="16" hidden="1"/>
    <cellStyle name="Nagłówek 1" xfId="17487" builtinId="16" hidden="1"/>
    <cellStyle name="Nagłówek 1" xfId="16771" builtinId="16" hidden="1"/>
    <cellStyle name="Nagłówek 1" xfId="16668" builtinId="16" hidden="1"/>
    <cellStyle name="Nagłówek 1" xfId="17560" builtinId="16" hidden="1"/>
    <cellStyle name="Nagłówek 1" xfId="17600" builtinId="16" hidden="1"/>
    <cellStyle name="Nagłówek 1" xfId="17638" builtinId="16" hidden="1"/>
    <cellStyle name="Nagłówek 1" xfId="17678" builtinId="16" hidden="1"/>
    <cellStyle name="Nagłówek 1" xfId="17717" builtinId="16" hidden="1"/>
    <cellStyle name="Nagłówek 1" xfId="17757" builtinId="16" hidden="1"/>
    <cellStyle name="Nagłówek 1" xfId="17797" builtinId="16" hidden="1"/>
    <cellStyle name="Nagłówek 1" xfId="17837" builtinId="16" hidden="1"/>
    <cellStyle name="Nagłówek 1" xfId="17875" builtinId="16" hidden="1"/>
    <cellStyle name="Nagłówek 1" xfId="17915" builtinId="16" hidden="1"/>
    <cellStyle name="Nagłówek 1" xfId="17954" builtinId="16" hidden="1"/>
    <cellStyle name="Nagłówek 1" xfId="17994" builtinId="16" hidden="1"/>
    <cellStyle name="Nagłówek 1" xfId="18034" builtinId="16" hidden="1"/>
    <cellStyle name="Nagłówek 1" xfId="18073" builtinId="16" hidden="1"/>
    <cellStyle name="Nagłówek 1" xfId="18113" builtinId="16" hidden="1"/>
    <cellStyle name="Nagłówek 1" xfId="18152" builtinId="16" hidden="1"/>
    <cellStyle name="Nagłówek 1" xfId="18192" builtinId="16" hidden="1"/>
    <cellStyle name="Nagłówek 1" xfId="18231" builtinId="16" hidden="1"/>
    <cellStyle name="Nagłówek 1" xfId="16672" builtinId="16" hidden="1"/>
    <cellStyle name="Nagłówek 1" xfId="16707" builtinId="16" hidden="1"/>
    <cellStyle name="Nagłówek 1" xfId="18276" builtinId="16" hidden="1"/>
    <cellStyle name="Nagłówek 1" xfId="18316" builtinId="16" hidden="1"/>
    <cellStyle name="Nagłówek 1" xfId="18354" builtinId="16" hidden="1"/>
    <cellStyle name="Nagłówek 1" xfId="18394" builtinId="16" hidden="1"/>
    <cellStyle name="Nagłówek 1" xfId="18433" builtinId="16" hidden="1"/>
    <cellStyle name="Nagłówek 1" xfId="18473" builtinId="16" hidden="1"/>
    <cellStyle name="Nagłówek 1" xfId="18513" builtinId="16" hidden="1"/>
    <cellStyle name="Nagłówek 1" xfId="18553" builtinId="16" hidden="1"/>
    <cellStyle name="Nagłówek 1" xfId="18591" builtinId="16" hidden="1"/>
    <cellStyle name="Nagłówek 1" xfId="18631" builtinId="16" hidden="1"/>
    <cellStyle name="Nagłówek 1" xfId="18670" builtinId="16" hidden="1"/>
    <cellStyle name="Nagłówek 1" xfId="18710" builtinId="16" hidden="1"/>
    <cellStyle name="Nagłówek 1" xfId="18750" builtinId="16" hidden="1"/>
    <cellStyle name="Nagłówek 1" xfId="18789" builtinId="16" hidden="1"/>
    <cellStyle name="Nagłówek 1" xfId="18829" builtinId="16" hidden="1"/>
    <cellStyle name="Nagłówek 1" xfId="18868" builtinId="16" hidden="1"/>
    <cellStyle name="Nagłówek 1" xfId="18908" builtinId="16" hidden="1"/>
    <cellStyle name="Nagłówek 1" xfId="18947" builtinId="16" hidden="1"/>
    <cellStyle name="Nagłówek 1" xfId="7230" builtinId="16" hidden="1"/>
    <cellStyle name="Nagłówek 1" xfId="19069" builtinId="16" hidden="1"/>
    <cellStyle name="Nagłówek 1" xfId="19109" builtinId="16" hidden="1"/>
    <cellStyle name="Nagłówek 1" xfId="19149" builtinId="16" hidden="1"/>
    <cellStyle name="Nagłówek 1" xfId="19187" builtinId="16" hidden="1"/>
    <cellStyle name="Nagłówek 1" xfId="19227" builtinId="16" hidden="1"/>
    <cellStyle name="Nagłówek 1" xfId="19266" builtinId="16" hidden="1"/>
    <cellStyle name="Nagłówek 1" xfId="19306" builtinId="16" hidden="1"/>
    <cellStyle name="Nagłówek 1" xfId="19346" builtinId="16" hidden="1"/>
    <cellStyle name="Nagłówek 1" xfId="19386" builtinId="16" hidden="1"/>
    <cellStyle name="Nagłówek 1" xfId="19424" builtinId="16" hidden="1"/>
    <cellStyle name="Nagłówek 1" xfId="19464" builtinId="16" hidden="1"/>
    <cellStyle name="Nagłówek 1" xfId="19503" builtinId="16" hidden="1"/>
    <cellStyle name="Nagłówek 1" xfId="19543" builtinId="16" hidden="1"/>
    <cellStyle name="Nagłówek 1" xfId="19583" builtinId="16" hidden="1"/>
    <cellStyle name="Nagłówek 1" xfId="19622" builtinId="16" hidden="1"/>
    <cellStyle name="Nagłówek 1" xfId="19662" builtinId="16" hidden="1"/>
    <cellStyle name="Nagłówek 1" xfId="19701" builtinId="16" hidden="1"/>
    <cellStyle name="Nagłówek 1" xfId="19741" builtinId="16" hidden="1"/>
    <cellStyle name="Nagłówek 1" xfId="19780" builtinId="16" hidden="1"/>
    <cellStyle name="Nagłówek 1" xfId="19831" builtinId="16" hidden="1"/>
    <cellStyle name="Nagłówek 1" xfId="19990" builtinId="16" hidden="1"/>
    <cellStyle name="Nagłówek 1" xfId="20030" builtinId="16" hidden="1"/>
    <cellStyle name="Nagłówek 1" xfId="20070" builtinId="16" hidden="1"/>
    <cellStyle name="Nagłówek 1" xfId="20108" builtinId="16" hidden="1"/>
    <cellStyle name="Nagłówek 1" xfId="20148" builtinId="16" hidden="1"/>
    <cellStyle name="Nagłówek 1" xfId="20187" builtinId="16" hidden="1"/>
    <cellStyle name="Nagłówek 1" xfId="20227" builtinId="16" hidden="1"/>
    <cellStyle name="Nagłówek 1" xfId="20267" builtinId="16" hidden="1"/>
    <cellStyle name="Nagłówek 1" xfId="20307" builtinId="16" hidden="1"/>
    <cellStyle name="Nagłówek 1" xfId="20345" builtinId="16" hidden="1"/>
    <cellStyle name="Nagłówek 1" xfId="20385" builtinId="16" hidden="1"/>
    <cellStyle name="Nagłówek 1" xfId="20424" builtinId="16" hidden="1"/>
    <cellStyle name="Nagłówek 1" xfId="20464" builtinId="16" hidden="1"/>
    <cellStyle name="Nagłówek 1" xfId="20504" builtinId="16" hidden="1"/>
    <cellStyle name="Nagłówek 1" xfId="20543" builtinId="16" hidden="1"/>
    <cellStyle name="Nagłówek 1" xfId="20584" builtinId="16" hidden="1"/>
    <cellStyle name="Nagłówek 1" xfId="20623" builtinId="16" hidden="1"/>
    <cellStyle name="Nagłówek 1" xfId="20663" builtinId="16" hidden="1"/>
    <cellStyle name="Nagłówek 1" xfId="20702" builtinId="16" hidden="1"/>
    <cellStyle name="Nagłówek 1" xfId="19986" builtinId="16" hidden="1"/>
    <cellStyle name="Nagłówek 1" xfId="19883" builtinId="16" hidden="1"/>
    <cellStyle name="Nagłówek 1" xfId="20775" builtinId="16" hidden="1"/>
    <cellStyle name="Nagłówek 1" xfId="20815" builtinId="16" hidden="1"/>
    <cellStyle name="Nagłówek 1" xfId="20853" builtinId="16" hidden="1"/>
    <cellStyle name="Nagłówek 1" xfId="20893" builtinId="16" hidden="1"/>
    <cellStyle name="Nagłówek 1" xfId="20932" builtinId="16" hidden="1"/>
    <cellStyle name="Nagłówek 1" xfId="20972" builtinId="16" hidden="1"/>
    <cellStyle name="Nagłówek 1" xfId="21012" builtinId="16" hidden="1"/>
    <cellStyle name="Nagłówek 1" xfId="21052" builtinId="16" hidden="1"/>
    <cellStyle name="Nagłówek 1" xfId="21090" builtinId="16" hidden="1"/>
    <cellStyle name="Nagłówek 1" xfId="21130" builtinId="16" hidden="1"/>
    <cellStyle name="Nagłówek 1" xfId="21169" builtinId="16" hidden="1"/>
    <cellStyle name="Nagłówek 1" xfId="21209" builtinId="16" hidden="1"/>
    <cellStyle name="Nagłówek 1" xfId="21249" builtinId="16" hidden="1"/>
    <cellStyle name="Nagłówek 1" xfId="21288" builtinId="16" hidden="1"/>
    <cellStyle name="Nagłówek 1" xfId="21328" builtinId="16" hidden="1"/>
    <cellStyle name="Nagłówek 1" xfId="21367" builtinId="16" hidden="1"/>
    <cellStyle name="Nagłówek 1" xfId="21407" builtinId="16" hidden="1"/>
    <cellStyle name="Nagłówek 1" xfId="21446" builtinId="16" hidden="1"/>
    <cellStyle name="Nagłówek 1" xfId="19887" builtinId="16" hidden="1"/>
    <cellStyle name="Nagłówek 1" xfId="19922" builtinId="16" hidden="1"/>
    <cellStyle name="Nagłówek 1" xfId="21491" builtinId="16" hidden="1"/>
    <cellStyle name="Nagłówek 1" xfId="21531" builtinId="16" hidden="1"/>
    <cellStyle name="Nagłówek 1" xfId="21569" builtinId="16" hidden="1"/>
    <cellStyle name="Nagłówek 1" xfId="21609" builtinId="16" hidden="1"/>
    <cellStyle name="Nagłówek 1" xfId="21648" builtinId="16" hidden="1"/>
    <cellStyle name="Nagłówek 1" xfId="21688" builtinId="16" hidden="1"/>
    <cellStyle name="Nagłówek 1" xfId="21728" builtinId="16" hidden="1"/>
    <cellStyle name="Nagłówek 1" xfId="21768" builtinId="16" hidden="1"/>
    <cellStyle name="Nagłówek 1" xfId="21806" builtinId="16" hidden="1"/>
    <cellStyle name="Nagłówek 1" xfId="21846" builtinId="16" hidden="1"/>
    <cellStyle name="Nagłówek 1" xfId="21885" builtinId="16" hidden="1"/>
    <cellStyle name="Nagłówek 1" xfId="21925" builtinId="16" hidden="1"/>
    <cellStyle name="Nagłówek 1" xfId="21965" builtinId="16" hidden="1"/>
    <cellStyle name="Nagłówek 1" xfId="22004" builtinId="16" hidden="1"/>
    <cellStyle name="Nagłówek 1" xfId="22044" builtinId="16" hidden="1"/>
    <cellStyle name="Nagłówek 1" xfId="22083" builtinId="16" hidden="1"/>
    <cellStyle name="Nagłówek 1" xfId="22123" builtinId="16" hidden="1"/>
    <cellStyle name="Nagłówek 1" xfId="22162" builtinId="16" hidden="1"/>
    <cellStyle name="Nagłówek 1" xfId="22201" builtinId="16" hidden="1"/>
    <cellStyle name="Nagłówek 1" xfId="22241" builtinId="16" hidden="1"/>
    <cellStyle name="Nagłówek 1" xfId="22281" builtinId="16" hidden="1"/>
    <cellStyle name="Nagłówek 1" xfId="22321" builtinId="16" hidden="1"/>
    <cellStyle name="Nagłówek 1" xfId="22359" builtinId="16" hidden="1"/>
    <cellStyle name="Nagłówek 1" xfId="22399" builtinId="16" hidden="1"/>
    <cellStyle name="Nagłówek 1" xfId="22438" builtinId="16" hidden="1"/>
    <cellStyle name="Nagłówek 1" xfId="22478" builtinId="16" hidden="1"/>
    <cellStyle name="Nagłówek 1" xfId="22518" builtinId="16" hidden="1"/>
    <cellStyle name="Nagłówek 1" xfId="22558" builtinId="16" hidden="1"/>
    <cellStyle name="Nagłówek 1" xfId="22596" builtinId="16" hidden="1"/>
    <cellStyle name="Nagłówek 1" xfId="22636" builtinId="16" hidden="1"/>
    <cellStyle name="Nagłówek 1" xfId="22675" builtinId="16" hidden="1"/>
    <cellStyle name="Nagłówek 1" xfId="22715" builtinId="16" hidden="1"/>
    <cellStyle name="Nagłówek 1" xfId="22755" builtinId="16" hidden="1"/>
    <cellStyle name="Nagłówek 1" xfId="22794" builtinId="16" hidden="1"/>
    <cellStyle name="Nagłówek 1" xfId="22834" builtinId="16" hidden="1"/>
    <cellStyle name="Nagłówek 1" xfId="22873" builtinId="16" hidden="1"/>
    <cellStyle name="Nagłówek 1" xfId="22913" builtinId="16" hidden="1"/>
    <cellStyle name="Nagłówek 1" xfId="22952" builtinId="16" hidden="1"/>
    <cellStyle name="Nagłówek 1" xfId="22991" builtinId="16" hidden="1"/>
    <cellStyle name="Nagłówek 1" xfId="23150" builtinId="16" hidden="1"/>
    <cellStyle name="Nagłówek 1" xfId="23190" builtinId="16" hidden="1"/>
    <cellStyle name="Nagłówek 1" xfId="23230" builtinId="16" hidden="1"/>
    <cellStyle name="Nagłówek 1" xfId="23268" builtinId="16" hidden="1"/>
    <cellStyle name="Nagłówek 1" xfId="23308" builtinId="16" hidden="1"/>
    <cellStyle name="Nagłówek 1" xfId="23347" builtinId="16" hidden="1"/>
    <cellStyle name="Nagłówek 1" xfId="23387" builtinId="16" hidden="1"/>
    <cellStyle name="Nagłówek 1" xfId="23427" builtinId="16" hidden="1"/>
    <cellStyle name="Nagłówek 1" xfId="23467" builtinId="16" hidden="1"/>
    <cellStyle name="Nagłówek 1" xfId="23505" builtinId="16" hidden="1"/>
    <cellStyle name="Nagłówek 1" xfId="23545" builtinId="16" hidden="1"/>
    <cellStyle name="Nagłówek 1" xfId="23584" builtinId="16" hidden="1"/>
    <cellStyle name="Nagłówek 1" xfId="23624" builtinId="16" hidden="1"/>
    <cellStyle name="Nagłówek 1" xfId="23664" builtinId="16" hidden="1"/>
    <cellStyle name="Nagłówek 1" xfId="23703" builtinId="16" hidden="1"/>
    <cellStyle name="Nagłówek 1" xfId="23744" builtinId="16" hidden="1"/>
    <cellStyle name="Nagłówek 1" xfId="23783" builtinId="16" hidden="1"/>
    <cellStyle name="Nagłówek 1" xfId="23823" builtinId="16" hidden="1"/>
    <cellStyle name="Nagłówek 1" xfId="23862" builtinId="16" hidden="1"/>
    <cellStyle name="Nagłówek 1" xfId="23146" builtinId="16" hidden="1"/>
    <cellStyle name="Nagłówek 1" xfId="23043" builtinId="16" hidden="1"/>
    <cellStyle name="Nagłówek 1" xfId="23935" builtinId="16" hidden="1"/>
    <cellStyle name="Nagłówek 1" xfId="23975" builtinId="16" hidden="1"/>
    <cellStyle name="Nagłówek 1" xfId="24013" builtinId="16" hidden="1"/>
    <cellStyle name="Nagłówek 1" xfId="24053" builtinId="16" hidden="1"/>
    <cellStyle name="Nagłówek 1" xfId="24092" builtinId="16" hidden="1"/>
    <cellStyle name="Nagłówek 1" xfId="24132" builtinId="16" hidden="1"/>
    <cellStyle name="Nagłówek 1" xfId="24172" builtinId="16" hidden="1"/>
    <cellStyle name="Nagłówek 1" xfId="24212" builtinId="16" hidden="1"/>
    <cellStyle name="Nagłówek 1" xfId="24250" builtinId="16" hidden="1"/>
    <cellStyle name="Nagłówek 1" xfId="24290" builtinId="16" hidden="1"/>
    <cellStyle name="Nagłówek 1" xfId="24329" builtinId="16" hidden="1"/>
    <cellStyle name="Nagłówek 1" xfId="24369" builtinId="16" hidden="1"/>
    <cellStyle name="Nagłówek 1" xfId="24409" builtinId="16" hidden="1"/>
    <cellStyle name="Nagłówek 1" xfId="24448" builtinId="16" hidden="1"/>
    <cellStyle name="Nagłówek 1" xfId="24488" builtinId="16" hidden="1"/>
    <cellStyle name="Nagłówek 1" xfId="24527" builtinId="16" hidden="1"/>
    <cellStyle name="Nagłówek 1" xfId="24567" builtinId="16" hidden="1"/>
    <cellStyle name="Nagłówek 1" xfId="24606" builtinId="16" hidden="1"/>
    <cellStyle name="Nagłówek 1" xfId="23047" builtinId="16" hidden="1"/>
    <cellStyle name="Nagłówek 1" xfId="23082" builtinId="16" hidden="1"/>
    <cellStyle name="Nagłówek 1" xfId="24651" builtinId="16" hidden="1"/>
    <cellStyle name="Nagłówek 1" xfId="24691" builtinId="16" hidden="1"/>
    <cellStyle name="Nagłówek 1" xfId="24729" builtinId="16" hidden="1"/>
    <cellStyle name="Nagłówek 1" xfId="24769" builtinId="16" hidden="1"/>
    <cellStyle name="Nagłówek 1" xfId="24808" builtinId="16" hidden="1"/>
    <cellStyle name="Nagłówek 1" xfId="24848" builtinId="16" hidden="1"/>
    <cellStyle name="Nagłówek 1" xfId="24888" builtinId="16" hidden="1"/>
    <cellStyle name="Nagłówek 1" xfId="24928" builtinId="16" hidden="1"/>
    <cellStyle name="Nagłówek 1" xfId="24966" builtinId="16" hidden="1"/>
    <cellStyle name="Nagłówek 1" xfId="25006" builtinId="16" hidden="1"/>
    <cellStyle name="Nagłówek 1" xfId="25045" builtinId="16" hidden="1"/>
    <cellStyle name="Nagłówek 1" xfId="25085" builtinId="16" hidden="1"/>
    <cellStyle name="Nagłówek 1" xfId="25125" builtinId="16" hidden="1"/>
    <cellStyle name="Nagłówek 1" xfId="25164" builtinId="16" hidden="1"/>
    <cellStyle name="Nagłówek 1" xfId="25204" builtinId="16" hidden="1"/>
    <cellStyle name="Nagłówek 1" xfId="25243" builtinId="16" hidden="1"/>
    <cellStyle name="Nagłówek 1" xfId="25283" builtinId="16" hidden="1"/>
    <cellStyle name="Nagłówek 1" xfId="25322" builtinId="16" hidden="1"/>
    <cellStyle name="Nagłówek 1" xfId="19819" builtinId="16" hidden="1"/>
    <cellStyle name="Nagłówek 1" xfId="19031" builtinId="16" hidden="1"/>
    <cellStyle name="Nagłówek 1" xfId="18997" builtinId="16" hidden="1"/>
    <cellStyle name="Nagłówek 1" xfId="25388" builtinId="16" hidden="1"/>
    <cellStyle name="Nagłówek 1" xfId="25426" builtinId="16" hidden="1"/>
    <cellStyle name="Nagłówek 1" xfId="25466" builtinId="16" hidden="1"/>
    <cellStyle name="Nagłówek 1" xfId="25505" builtinId="16" hidden="1"/>
    <cellStyle name="Nagłówek 1" xfId="25545" builtinId="16" hidden="1"/>
    <cellStyle name="Nagłówek 1" xfId="25585" builtinId="16" hidden="1"/>
    <cellStyle name="Nagłówek 1" xfId="25625" builtinId="16" hidden="1"/>
    <cellStyle name="Nagłówek 1" xfId="25663" builtinId="16" hidden="1"/>
    <cellStyle name="Nagłówek 1" xfId="25703" builtinId="16" hidden="1"/>
    <cellStyle name="Nagłówek 1" xfId="25742" builtinId="16" hidden="1"/>
    <cellStyle name="Nagłówek 1" xfId="25782" builtinId="16" hidden="1"/>
    <cellStyle name="Nagłówek 1" xfId="25822" builtinId="16" hidden="1"/>
    <cellStyle name="Nagłówek 1" xfId="25861" builtinId="16" hidden="1"/>
    <cellStyle name="Nagłówek 1" xfId="25901" builtinId="16" hidden="1"/>
    <cellStyle name="Nagłówek 1" xfId="25940" builtinId="16" hidden="1"/>
    <cellStyle name="Nagłówek 1" xfId="25980" builtinId="16" hidden="1"/>
    <cellStyle name="Nagłówek 1" xfId="26019" builtinId="16" hidden="1"/>
    <cellStyle name="Nagłówek 1" xfId="26058" builtinId="16" hidden="1"/>
    <cellStyle name="Nagłówek 1" xfId="26217" builtinId="16" hidden="1"/>
    <cellStyle name="Nagłówek 1" xfId="26257" builtinId="16" hidden="1"/>
    <cellStyle name="Nagłówek 1" xfId="26297" builtinId="16" hidden="1"/>
    <cellStyle name="Nagłówek 1" xfId="26335" builtinId="16" hidden="1"/>
    <cellStyle name="Nagłówek 1" xfId="26375" builtinId="16" hidden="1"/>
    <cellStyle name="Nagłówek 1" xfId="26414" builtinId="16" hidden="1"/>
    <cellStyle name="Nagłówek 1" xfId="26454" builtinId="16" hidden="1"/>
    <cellStyle name="Nagłówek 1" xfId="26494" builtinId="16" hidden="1"/>
    <cellStyle name="Nagłówek 1" xfId="26534" builtinId="16" hidden="1"/>
    <cellStyle name="Nagłówek 1" xfId="26572" builtinId="16" hidden="1"/>
    <cellStyle name="Nagłówek 1" xfId="26612" builtinId="16" hidden="1"/>
    <cellStyle name="Nagłówek 1" xfId="26651" builtinId="16" hidden="1"/>
    <cellStyle name="Nagłówek 1" xfId="26691" builtinId="16" hidden="1"/>
    <cellStyle name="Nagłówek 1" xfId="26731" builtinId="16" hidden="1"/>
    <cellStyle name="Nagłówek 1" xfId="26770" builtinId="16" hidden="1"/>
    <cellStyle name="Nagłówek 1" xfId="26811" builtinId="16" hidden="1"/>
    <cellStyle name="Nagłówek 1" xfId="26850" builtinId="16" hidden="1"/>
    <cellStyle name="Nagłówek 1" xfId="26890" builtinId="16" hidden="1"/>
    <cellStyle name="Nagłówek 1" xfId="26929" builtinId="16" hidden="1"/>
    <cellStyle name="Nagłówek 1" xfId="26213" builtinId="16" hidden="1"/>
    <cellStyle name="Nagłówek 1" xfId="26110" builtinId="16" hidden="1"/>
    <cellStyle name="Nagłówek 1" xfId="27002" builtinId="16" hidden="1"/>
    <cellStyle name="Nagłówek 1" xfId="27042" builtinId="16" hidden="1"/>
    <cellStyle name="Nagłówek 1" xfId="27080" builtinId="16" hidden="1"/>
    <cellStyle name="Nagłówek 1" xfId="27120" builtinId="16" hidden="1"/>
    <cellStyle name="Nagłówek 1" xfId="27159" builtinId="16" hidden="1"/>
    <cellStyle name="Nagłówek 1" xfId="27199" builtinId="16" hidden="1"/>
    <cellStyle name="Nagłówek 1" xfId="27239" builtinId="16" hidden="1"/>
    <cellStyle name="Nagłówek 1" xfId="27279" builtinId="16" hidden="1"/>
    <cellStyle name="Nagłówek 1" xfId="27317" builtinId="16" hidden="1"/>
    <cellStyle name="Nagłówek 1" xfId="27357" builtinId="16" hidden="1"/>
    <cellStyle name="Nagłówek 1" xfId="27396" builtinId="16" hidden="1"/>
    <cellStyle name="Nagłówek 1" xfId="27436" builtinId="16" hidden="1"/>
    <cellStyle name="Nagłówek 1" xfId="27476" builtinId="16" hidden="1"/>
    <cellStyle name="Nagłówek 1" xfId="27515" builtinId="16" hidden="1"/>
    <cellStyle name="Nagłówek 1" xfId="27555" builtinId="16" hidden="1"/>
    <cellStyle name="Nagłówek 1" xfId="27594" builtinId="16" hidden="1"/>
    <cellStyle name="Nagłówek 1" xfId="27634" builtinId="16" hidden="1"/>
    <cellStyle name="Nagłówek 1" xfId="27673" builtinId="16" hidden="1"/>
    <cellStyle name="Nagłówek 1" xfId="26114" builtinId="16" hidden="1"/>
    <cellStyle name="Nagłówek 1" xfId="26149" builtinId="16" hidden="1"/>
    <cellStyle name="Nagłówek 1" xfId="27718" builtinId="16" hidden="1"/>
    <cellStyle name="Nagłówek 1" xfId="27758" builtinId="16" hidden="1"/>
    <cellStyle name="Nagłówek 1" xfId="27796" builtinId="16" hidden="1"/>
    <cellStyle name="Nagłówek 1" xfId="27836" builtinId="16" hidden="1"/>
    <cellStyle name="Nagłówek 1" xfId="27875" builtinId="16" hidden="1"/>
    <cellStyle name="Nagłówek 1" xfId="27915" builtinId="16" hidden="1"/>
    <cellStyle name="Nagłówek 1" xfId="27955" builtinId="16" hidden="1"/>
    <cellStyle name="Nagłówek 1" xfId="27995" builtinId="16" hidden="1"/>
    <cellStyle name="Nagłówek 1" xfId="28033" builtinId="16" hidden="1"/>
    <cellStyle name="Nagłówek 1" xfId="28073" builtinId="16" hidden="1"/>
    <cellStyle name="Nagłówek 1" xfId="28112" builtinId="16" hidden="1"/>
    <cellStyle name="Nagłówek 1" xfId="28152" builtinId="16" hidden="1"/>
    <cellStyle name="Nagłówek 1" xfId="28192" builtinId="16" hidden="1"/>
    <cellStyle name="Nagłówek 1" xfId="28231" builtinId="16" hidden="1"/>
    <cellStyle name="Nagłówek 1" xfId="28271" builtinId="16" hidden="1"/>
    <cellStyle name="Nagłówek 1" xfId="28310" builtinId="16" hidden="1"/>
    <cellStyle name="Nagłówek 1" xfId="28350" builtinId="16" hidden="1"/>
    <cellStyle name="Nagłówek 1" xfId="28389" builtinId="16" hidden="1"/>
    <cellStyle name="Nagłówek 1" xfId="28428" builtinId="16" hidden="1"/>
    <cellStyle name="Nagłówek 1" xfId="28552" builtinId="16" hidden="1"/>
    <cellStyle name="Nagłówek 1" xfId="28594" builtinId="16" hidden="1"/>
    <cellStyle name="Nagłówek 1" xfId="28634" builtinId="16" hidden="1"/>
    <cellStyle name="Nagłówek 1" xfId="28672" builtinId="16" hidden="1"/>
    <cellStyle name="Nagłówek 1" xfId="28712" builtinId="16" hidden="1"/>
    <cellStyle name="Nagłówek 1" xfId="28751" builtinId="16" hidden="1"/>
    <cellStyle name="Nagłówek 1" xfId="28791" builtinId="16" hidden="1"/>
    <cellStyle name="Nagłówek 1" xfId="28831" builtinId="16" hidden="1"/>
    <cellStyle name="Nagłówek 1" xfId="28871" builtinId="16" hidden="1"/>
    <cellStyle name="Nagłówek 1" xfId="28909" builtinId="16" hidden="1"/>
    <cellStyle name="Nagłówek 1" xfId="28949" builtinId="16" hidden="1"/>
    <cellStyle name="Nagłówek 1" xfId="28990" builtinId="16" hidden="1"/>
    <cellStyle name="Nagłówek 1" xfId="29030" builtinId="16" hidden="1"/>
    <cellStyle name="Nagłówek 1" xfId="29070" builtinId="16" hidden="1"/>
    <cellStyle name="Nagłówek 1" xfId="29109" builtinId="16" hidden="1"/>
    <cellStyle name="Nagłówek 1" xfId="29150" builtinId="16" hidden="1"/>
    <cellStyle name="Nagłówek 1" xfId="29189" builtinId="16" hidden="1"/>
    <cellStyle name="Nagłówek 1" xfId="29229" builtinId="16" hidden="1"/>
    <cellStyle name="Nagłówek 1" xfId="29268" builtinId="16" hidden="1"/>
    <cellStyle name="Nagłówek 1" xfId="29318" builtinId="16" hidden="1"/>
    <cellStyle name="Nagłówek 1" xfId="29477" builtinId="16" hidden="1"/>
    <cellStyle name="Nagłówek 1" xfId="29519" builtinId="16" hidden="1"/>
    <cellStyle name="Nagłówek 1" xfId="29559" builtinId="16" hidden="1"/>
    <cellStyle name="Nagłówek 1" xfId="29597" builtinId="16" hidden="1"/>
    <cellStyle name="Nagłówek 1" xfId="29637" builtinId="16" hidden="1"/>
    <cellStyle name="Nagłówek 1" xfId="29676" builtinId="16" hidden="1"/>
    <cellStyle name="Nagłówek 1" xfId="29716" builtinId="16" hidden="1"/>
    <cellStyle name="Nagłówek 1" xfId="29756" builtinId="16" hidden="1"/>
    <cellStyle name="Nagłówek 1" xfId="29796" builtinId="16" hidden="1"/>
    <cellStyle name="Nagłówek 1" xfId="29834" builtinId="16" hidden="1"/>
    <cellStyle name="Nagłówek 1" xfId="29874" builtinId="16" hidden="1"/>
    <cellStyle name="Nagłówek 1" xfId="29915" builtinId="16" hidden="1"/>
    <cellStyle name="Nagłówek 1" xfId="29955" builtinId="16" hidden="1"/>
    <cellStyle name="Nagłówek 1" xfId="29995" builtinId="16" hidden="1"/>
    <cellStyle name="Nagłówek 1" xfId="30034" builtinId="16" hidden="1"/>
    <cellStyle name="Nagłówek 1" xfId="30075" builtinId="16" hidden="1"/>
    <cellStyle name="Nagłówek 1" xfId="30114" builtinId="16" hidden="1"/>
    <cellStyle name="Nagłówek 1" xfId="30154" builtinId="16" hidden="1"/>
    <cellStyle name="Nagłówek 1" xfId="30193" builtinId="16" hidden="1"/>
    <cellStyle name="Nagłówek 1" xfId="29473" builtinId="16" hidden="1"/>
    <cellStyle name="Nagłówek 1" xfId="29370" builtinId="16" hidden="1"/>
    <cellStyle name="Nagłówek 1" xfId="30266" builtinId="16" hidden="1"/>
    <cellStyle name="Nagłówek 1" xfId="30306" builtinId="16" hidden="1"/>
    <cellStyle name="Nagłówek 1" xfId="30344" builtinId="16" hidden="1"/>
    <cellStyle name="Nagłówek 1" xfId="30384" builtinId="16" hidden="1"/>
    <cellStyle name="Nagłówek 1" xfId="30423" builtinId="16" hidden="1"/>
    <cellStyle name="Nagłówek 1" xfId="30463" builtinId="16" hidden="1"/>
    <cellStyle name="Nagłówek 1" xfId="30503" builtinId="16" hidden="1"/>
    <cellStyle name="Nagłówek 1" xfId="30543" builtinId="16" hidden="1"/>
    <cellStyle name="Nagłówek 1" xfId="30581" builtinId="16" hidden="1"/>
    <cellStyle name="Nagłówek 1" xfId="30621" builtinId="16" hidden="1"/>
    <cellStyle name="Nagłówek 1" xfId="30660" builtinId="16" hidden="1"/>
    <cellStyle name="Nagłówek 1" xfId="30700" builtinId="16" hidden="1"/>
    <cellStyle name="Nagłówek 1" xfId="30740" builtinId="16" hidden="1"/>
    <cellStyle name="Nagłówek 1" xfId="30779" builtinId="16" hidden="1"/>
    <cellStyle name="Nagłówek 1" xfId="30819" builtinId="16" hidden="1"/>
    <cellStyle name="Nagłówek 1" xfId="30858" builtinId="16" hidden="1"/>
    <cellStyle name="Nagłówek 1" xfId="30898" builtinId="16" hidden="1"/>
    <cellStyle name="Nagłówek 1" xfId="30937" builtinId="16" hidden="1"/>
    <cellStyle name="Nagłówek 1" xfId="29374" builtinId="16" hidden="1"/>
    <cellStyle name="Nagłówek 1" xfId="29409" builtinId="16" hidden="1"/>
    <cellStyle name="Nagłówek 1" xfId="30982" builtinId="16" hidden="1"/>
    <cellStyle name="Nagłówek 1" xfId="31022" builtinId="16" hidden="1"/>
    <cellStyle name="Nagłówek 1" xfId="31060" builtinId="16" hidden="1"/>
    <cellStyle name="Nagłówek 1" xfId="31100" builtinId="16" hidden="1"/>
    <cellStyle name="Nagłówek 1" xfId="31139" builtinId="16" hidden="1"/>
    <cellStyle name="Nagłówek 1" xfId="31179" builtinId="16" hidden="1"/>
    <cellStyle name="Nagłówek 1" xfId="31219" builtinId="16" hidden="1"/>
    <cellStyle name="Nagłówek 1" xfId="31259" builtinId="16" hidden="1"/>
    <cellStyle name="Nagłówek 1" xfId="31297" builtinId="16" hidden="1"/>
    <cellStyle name="Nagłówek 1" xfId="31337" builtinId="16" hidden="1"/>
    <cellStyle name="Nagłówek 1" xfId="31376" builtinId="16" hidden="1"/>
    <cellStyle name="Nagłówek 1" xfId="31416" builtinId="16" hidden="1"/>
    <cellStyle name="Nagłówek 1" xfId="31456" builtinId="16" hidden="1"/>
    <cellStyle name="Nagłówek 1" xfId="31495" builtinId="16" hidden="1"/>
    <cellStyle name="Nagłówek 1" xfId="31535" builtinId="16" hidden="1"/>
    <cellStyle name="Nagłówek 1" xfId="31574" builtinId="16" hidden="1"/>
    <cellStyle name="Nagłówek 1" xfId="31614" builtinId="16" hidden="1"/>
    <cellStyle name="Nagłówek 1" xfId="31653" builtinId="16" hidden="1"/>
    <cellStyle name="Nagłówek 1" xfId="28548" builtinId="16" hidden="1"/>
    <cellStyle name="Nagłówek 1" xfId="28490" builtinId="16" hidden="1"/>
    <cellStyle name="Nagłówek 1" xfId="31706" builtinId="16" hidden="1"/>
    <cellStyle name="Nagłówek 1" xfId="31746" builtinId="16" hidden="1"/>
    <cellStyle name="Nagłówek 1" xfId="31784" builtinId="16" hidden="1"/>
    <cellStyle name="Nagłówek 1" xfId="31824" builtinId="16" hidden="1"/>
    <cellStyle name="Nagłówek 1" xfId="31863" builtinId="16" hidden="1"/>
    <cellStyle name="Nagłówek 1" xfId="31903" builtinId="16" hidden="1"/>
    <cellStyle name="Nagłówek 1" xfId="31943" builtinId="16" hidden="1"/>
    <cellStyle name="Nagłówek 1" xfId="31983" builtinId="16" hidden="1"/>
    <cellStyle name="Nagłówek 1" xfId="32021" builtinId="16" hidden="1"/>
    <cellStyle name="Nagłówek 1" xfId="32061" builtinId="16" hidden="1"/>
    <cellStyle name="Nagłówek 1" xfId="32100" builtinId="16" hidden="1"/>
    <cellStyle name="Nagłówek 1" xfId="32140" builtinId="16" hidden="1"/>
    <cellStyle name="Nagłówek 1" xfId="32180" builtinId="16" hidden="1"/>
    <cellStyle name="Nagłówek 1" xfId="32219" builtinId="16" hidden="1"/>
    <cellStyle name="Nagłówek 1" xfId="32259" builtinId="16" hidden="1"/>
    <cellStyle name="Nagłówek 1" xfId="32298" builtinId="16" hidden="1"/>
    <cellStyle name="Nagłówek 1" xfId="32338" builtinId="16" hidden="1"/>
    <cellStyle name="Nagłówek 1" xfId="32377" builtinId="16" hidden="1"/>
    <cellStyle name="Nagłówek 1" xfId="32416" builtinId="16" hidden="1"/>
    <cellStyle name="Nagłówek 1" xfId="32575" builtinId="16" hidden="1"/>
    <cellStyle name="Nagłówek 1" xfId="32615" builtinId="16" hidden="1"/>
    <cellStyle name="Nagłówek 1" xfId="32655" builtinId="16" hidden="1"/>
    <cellStyle name="Nagłówek 1" xfId="32693" builtinId="16" hidden="1"/>
    <cellStyle name="Nagłówek 1" xfId="32733" builtinId="16" hidden="1"/>
    <cellStyle name="Nagłówek 1" xfId="32772" builtinId="16" hidden="1"/>
    <cellStyle name="Nagłówek 1" xfId="32812" builtinId="16" hidden="1"/>
    <cellStyle name="Nagłówek 1" xfId="32852" builtinId="16" hidden="1"/>
    <cellStyle name="Nagłówek 1" xfId="32892" builtinId="16" hidden="1"/>
    <cellStyle name="Nagłówek 1" xfId="32930" builtinId="16" hidden="1"/>
    <cellStyle name="Nagłówek 1" xfId="32970" builtinId="16" hidden="1"/>
    <cellStyle name="Nagłówek 1" xfId="33009" builtinId="16" hidden="1"/>
    <cellStyle name="Nagłówek 1" xfId="33049" builtinId="16" hidden="1"/>
    <cellStyle name="Nagłówek 1" xfId="33089" builtinId="16" hidden="1"/>
    <cellStyle name="Nagłówek 1" xfId="33128" builtinId="16" hidden="1"/>
    <cellStyle name="Nagłówek 1" xfId="33169" builtinId="16" hidden="1"/>
    <cellStyle name="Nagłówek 1" xfId="33208" builtinId="16" hidden="1"/>
    <cellStyle name="Nagłówek 1" xfId="33248" builtinId="16" hidden="1"/>
    <cellStyle name="Nagłówek 1" xfId="33287" builtinId="16" hidden="1"/>
    <cellStyle name="Nagłówek 1" xfId="32571" builtinId="16" hidden="1"/>
    <cellStyle name="Nagłówek 1" xfId="32468" builtinId="16" hidden="1"/>
    <cellStyle name="Nagłówek 1" xfId="33360" builtinId="16" hidden="1"/>
    <cellStyle name="Nagłówek 1" xfId="33400" builtinId="16" hidden="1"/>
    <cellStyle name="Nagłówek 1" xfId="33438" builtinId="16" hidden="1"/>
    <cellStyle name="Nagłówek 1" xfId="33478" builtinId="16" hidden="1"/>
    <cellStyle name="Nagłówek 1" xfId="33517" builtinId="16" hidden="1"/>
    <cellStyle name="Nagłówek 1" xfId="33557" builtinId="16" hidden="1"/>
    <cellStyle name="Nagłówek 1" xfId="33597" builtinId="16" hidden="1"/>
    <cellStyle name="Nagłówek 1" xfId="33637" builtinId="16" hidden="1"/>
    <cellStyle name="Nagłówek 1" xfId="33675" builtinId="16" hidden="1"/>
    <cellStyle name="Nagłówek 1" xfId="33715" builtinId="16" hidden="1"/>
    <cellStyle name="Nagłówek 1" xfId="33754" builtinId="16" hidden="1"/>
    <cellStyle name="Nagłówek 1" xfId="33794" builtinId="16" hidden="1"/>
    <cellStyle name="Nagłówek 1" xfId="33834" builtinId="16" hidden="1"/>
    <cellStyle name="Nagłówek 1" xfId="33873" builtinId="16" hidden="1"/>
    <cellStyle name="Nagłówek 1" xfId="33913" builtinId="16" hidden="1"/>
    <cellStyle name="Nagłówek 1" xfId="33952" builtinId="16" hidden="1"/>
    <cellStyle name="Nagłówek 1" xfId="33992" builtinId="16" hidden="1"/>
    <cellStyle name="Nagłówek 1" xfId="34031" builtinId="16" hidden="1"/>
    <cellStyle name="Nagłówek 1" xfId="32472" builtinId="16" hidden="1"/>
    <cellStyle name="Nagłówek 1" xfId="32507" builtinId="16" hidden="1"/>
    <cellStyle name="Nagłówek 1" xfId="34076" builtinId="16" hidden="1"/>
    <cellStyle name="Nagłówek 1" xfId="34116" builtinId="16" hidden="1"/>
    <cellStyle name="Nagłówek 1" xfId="34154" builtinId="16" hidden="1"/>
    <cellStyle name="Nagłówek 1" xfId="34194" builtinId="16" hidden="1"/>
    <cellStyle name="Nagłówek 1" xfId="34233" builtinId="16" hidden="1"/>
    <cellStyle name="Nagłówek 1" xfId="34273" builtinId="16" hidden="1"/>
    <cellStyle name="Nagłówek 1" xfId="34313" builtinId="16" hidden="1"/>
    <cellStyle name="Nagłówek 1" xfId="34353" builtinId="16" hidden="1"/>
    <cellStyle name="Nagłówek 1" xfId="34391" builtinId="16" hidden="1"/>
    <cellStyle name="Nagłówek 1" xfId="34431" builtinId="16" hidden="1"/>
    <cellStyle name="Nagłówek 1" xfId="34470" builtinId="16" hidden="1"/>
    <cellStyle name="Nagłówek 1" xfId="34510" builtinId="16" hidden="1"/>
    <cellStyle name="Nagłówek 1" xfId="34550" builtinId="16" hidden="1"/>
    <cellStyle name="Nagłówek 1" xfId="34589" builtinId="16" hidden="1"/>
    <cellStyle name="Nagłówek 1" xfId="34629" builtinId="16" hidden="1"/>
    <cellStyle name="Nagłówek 1" xfId="34668" builtinId="16" hidden="1"/>
    <cellStyle name="Nagłówek 1" xfId="34708" builtinId="16" hidden="1"/>
    <cellStyle name="Nagłówek 1" xfId="34747" builtinId="16" hidden="1"/>
    <cellStyle name="Nagłówek 1" xfId="29312" builtinId="16" hidden="1"/>
    <cellStyle name="Nagłówek 1" xfId="34788" builtinId="16" hidden="1"/>
    <cellStyle name="Nagłówek 1" xfId="34828" builtinId="16" hidden="1"/>
    <cellStyle name="Nagłówek 1" xfId="34868" builtinId="16" hidden="1"/>
    <cellStyle name="Nagłówek 1" xfId="34906" builtinId="16" hidden="1"/>
    <cellStyle name="Nagłówek 1" xfId="34946" builtinId="16" hidden="1"/>
    <cellStyle name="Nagłówek 1" xfId="34985" builtinId="16" hidden="1"/>
    <cellStyle name="Nagłówek 1" xfId="35025" builtinId="16" hidden="1"/>
    <cellStyle name="Nagłówek 1" xfId="35065" builtinId="16" hidden="1"/>
    <cellStyle name="Nagłówek 1" xfId="35105" builtinId="16" hidden="1"/>
    <cellStyle name="Nagłówek 1" xfId="35143" builtinId="16" hidden="1"/>
    <cellStyle name="Nagłówek 1" xfId="35183" builtinId="16" hidden="1"/>
    <cellStyle name="Nagłówek 1" xfId="35222" builtinId="16" hidden="1"/>
    <cellStyle name="Nagłówek 1" xfId="35262" builtinId="16" hidden="1"/>
    <cellStyle name="Nagłówek 1" xfId="35302" builtinId="16" hidden="1"/>
    <cellStyle name="Nagłówek 1" xfId="35341" builtinId="16" hidden="1"/>
    <cellStyle name="Nagłówek 1" xfId="35381" builtinId="16" hidden="1"/>
    <cellStyle name="Nagłówek 1" xfId="35420" builtinId="16" hidden="1"/>
    <cellStyle name="Nagłówek 1" xfId="35460" builtinId="16" hidden="1"/>
    <cellStyle name="Nagłówek 1" xfId="35499" builtinId="16" hidden="1"/>
    <cellStyle name="Nagłówek 1" xfId="35538" builtinId="16" hidden="1"/>
    <cellStyle name="Nagłówek 1" xfId="35697" builtinId="16" hidden="1"/>
    <cellStyle name="Nagłówek 1" xfId="35737" builtinId="16" hidden="1"/>
    <cellStyle name="Nagłówek 1" xfId="35777" builtinId="16" hidden="1"/>
    <cellStyle name="Nagłówek 1" xfId="35815" builtinId="16" hidden="1"/>
    <cellStyle name="Nagłówek 1" xfId="35855" builtinId="16" hidden="1"/>
    <cellStyle name="Nagłówek 1" xfId="35894" builtinId="16" hidden="1"/>
    <cellStyle name="Nagłówek 1" xfId="35934" builtinId="16" hidden="1"/>
    <cellStyle name="Nagłówek 1" xfId="35974" builtinId="16" hidden="1"/>
    <cellStyle name="Nagłówek 1" xfId="36014" builtinId="16" hidden="1"/>
    <cellStyle name="Nagłówek 1" xfId="36052" builtinId="16" hidden="1"/>
    <cellStyle name="Nagłówek 1" xfId="36092" builtinId="16" hidden="1"/>
    <cellStyle name="Nagłówek 1" xfId="36131" builtinId="16" hidden="1"/>
    <cellStyle name="Nagłówek 1" xfId="36171" builtinId="16" hidden="1"/>
    <cellStyle name="Nagłówek 1" xfId="36211" builtinId="16" hidden="1"/>
    <cellStyle name="Nagłówek 1" xfId="36250" builtinId="16" hidden="1"/>
    <cellStyle name="Nagłówek 1" xfId="36291" builtinId="16" hidden="1"/>
    <cellStyle name="Nagłówek 1" xfId="36330" builtinId="16" hidden="1"/>
    <cellStyle name="Nagłówek 1" xfId="36370" builtinId="16" hidden="1"/>
    <cellStyle name="Nagłówek 1" xfId="36409" builtinId="16" hidden="1"/>
    <cellStyle name="Nagłówek 1" xfId="35693" builtinId="16" hidden="1"/>
    <cellStyle name="Nagłówek 1" xfId="35590" builtinId="16" hidden="1"/>
    <cellStyle name="Nagłówek 1" xfId="36482" builtinId="16" hidden="1"/>
    <cellStyle name="Nagłówek 1" xfId="36522" builtinId="16" hidden="1"/>
    <cellStyle name="Nagłówek 1" xfId="36560" builtinId="16" hidden="1"/>
    <cellStyle name="Nagłówek 1" xfId="36600" builtinId="16" hidden="1"/>
    <cellStyle name="Nagłówek 1" xfId="36639" builtinId="16" hidden="1"/>
    <cellStyle name="Nagłówek 1" xfId="36679" builtinId="16" hidden="1"/>
    <cellStyle name="Nagłówek 1" xfId="36719" builtinId="16" hidden="1"/>
    <cellStyle name="Nagłówek 1" xfId="36759" builtinId="16" hidden="1"/>
    <cellStyle name="Nagłówek 1" xfId="36797" builtinId="16" hidden="1"/>
    <cellStyle name="Nagłówek 1" xfId="36837" builtinId="16" hidden="1"/>
    <cellStyle name="Nagłówek 1" xfId="36876" builtinId="16" hidden="1"/>
    <cellStyle name="Nagłówek 1" xfId="36916" builtinId="16" hidden="1"/>
    <cellStyle name="Nagłówek 1" xfId="36956" builtinId="16" hidden="1"/>
    <cellStyle name="Nagłówek 1" xfId="36995" builtinId="16" hidden="1"/>
    <cellStyle name="Nagłówek 1" xfId="37035" builtinId="16" hidden="1"/>
    <cellStyle name="Nagłówek 1" xfId="37074" builtinId="16" hidden="1"/>
    <cellStyle name="Nagłówek 1" xfId="37114" builtinId="16" hidden="1"/>
    <cellStyle name="Nagłówek 1" xfId="37153" builtinId="16" hidden="1"/>
    <cellStyle name="Nagłówek 1" xfId="35594" builtinId="16" hidden="1"/>
    <cellStyle name="Nagłówek 1" xfId="35629" builtinId="16" hidden="1"/>
    <cellStyle name="Nagłówek 1" xfId="37198" builtinId="16" hidden="1"/>
    <cellStyle name="Nagłówek 1" xfId="37238" builtinId="16" hidden="1"/>
    <cellStyle name="Nagłówek 1" xfId="37276" builtinId="16" hidden="1"/>
    <cellStyle name="Nagłówek 1" xfId="37316" builtinId="16" hidden="1"/>
    <cellStyle name="Nagłówek 1" xfId="37355" builtinId="16" hidden="1"/>
    <cellStyle name="Nagłówek 1" xfId="37395" builtinId="16" hidden="1"/>
    <cellStyle name="Nagłówek 1" xfId="37435" builtinId="16" hidden="1"/>
    <cellStyle name="Nagłówek 1" xfId="37475" builtinId="16" hidden="1"/>
    <cellStyle name="Nagłówek 1" xfId="37513" builtinId="16" hidden="1"/>
    <cellStyle name="Nagłówek 1" xfId="37553" builtinId="16" hidden="1"/>
    <cellStyle name="Nagłówek 1" xfId="37592" builtinId="16" hidden="1"/>
    <cellStyle name="Nagłówek 1" xfId="37632" builtinId="16" hidden="1"/>
    <cellStyle name="Nagłówek 1" xfId="37672" builtinId="16" hidden="1"/>
    <cellStyle name="Nagłówek 1" xfId="37711" builtinId="16" hidden="1"/>
    <cellStyle name="Nagłówek 1" xfId="37751" builtinId="16" hidden="1"/>
    <cellStyle name="Nagłówek 1" xfId="37790" builtinId="16" hidden="1"/>
    <cellStyle name="Nagłówek 1" xfId="37830" builtinId="16" hidden="1"/>
    <cellStyle name="Nagłówek 1" xfId="37869" builtinId="16" hidden="1"/>
    <cellStyle name="Nagłówek 1" xfId="37908" builtinId="16" hidden="1"/>
    <cellStyle name="Nagłówek 1" xfId="37948" builtinId="16" hidden="1"/>
    <cellStyle name="Nagłówek 1" xfId="37988" builtinId="16" hidden="1"/>
    <cellStyle name="Nagłówek 1" xfId="38028" builtinId="16" hidden="1"/>
    <cellStyle name="Nagłówek 1" xfId="38066" builtinId="16" hidden="1"/>
    <cellStyle name="Nagłówek 1" xfId="38106" builtinId="16" hidden="1"/>
    <cellStyle name="Nagłówek 1" xfId="38145" builtinId="16" hidden="1"/>
    <cellStyle name="Nagłówek 1" xfId="38185" builtinId="16" hidden="1"/>
    <cellStyle name="Nagłówek 1" xfId="38225" builtinId="16" hidden="1"/>
    <cellStyle name="Nagłówek 1" xfId="38265" builtinId="16" hidden="1"/>
    <cellStyle name="Nagłówek 1" xfId="38303" builtinId="16" hidden="1"/>
    <cellStyle name="Nagłówek 1" xfId="38343" builtinId="16" hidden="1"/>
    <cellStyle name="Nagłówek 1" xfId="38382" builtinId="16" hidden="1"/>
    <cellStyle name="Nagłówek 1" xfId="38422" builtinId="16" hidden="1"/>
    <cellStyle name="Nagłówek 1" xfId="38462" builtinId="16" hidden="1"/>
    <cellStyle name="Nagłówek 1" xfId="38501" builtinId="16" hidden="1"/>
    <cellStyle name="Nagłówek 1" xfId="38541" builtinId="16" hidden="1"/>
    <cellStyle name="Nagłówek 1" xfId="38580" builtinId="16" hidden="1"/>
    <cellStyle name="Nagłówek 1" xfId="38620" builtinId="16" hidden="1"/>
    <cellStyle name="Nagłówek 1" xfId="38659" builtinId="16" hidden="1"/>
    <cellStyle name="Nagłówek 1" xfId="38698" builtinId="16" hidden="1"/>
    <cellStyle name="Nagłówek 1" xfId="38857" builtinId="16" hidden="1"/>
    <cellStyle name="Nagłówek 1" xfId="38897" builtinId="16" hidden="1"/>
    <cellStyle name="Nagłówek 1" xfId="38937" builtinId="16" hidden="1"/>
    <cellStyle name="Nagłówek 1" xfId="38975" builtinId="16" hidden="1"/>
    <cellStyle name="Nagłówek 1" xfId="39015" builtinId="16" hidden="1"/>
    <cellStyle name="Nagłówek 1" xfId="39054" builtinId="16" hidden="1"/>
    <cellStyle name="Nagłówek 1" xfId="39094" builtinId="16" hidden="1"/>
    <cellStyle name="Nagłówek 1" xfId="39134" builtinId="16" hidden="1"/>
    <cellStyle name="Nagłówek 1" xfId="39174" builtinId="16" hidden="1"/>
    <cellStyle name="Nagłówek 1" xfId="39212" builtinId="16" hidden="1"/>
    <cellStyle name="Nagłówek 1" xfId="39252" builtinId="16" hidden="1"/>
    <cellStyle name="Nagłówek 1" xfId="39291" builtinId="16" hidden="1"/>
    <cellStyle name="Nagłówek 1" xfId="39331" builtinId="16" hidden="1"/>
    <cellStyle name="Nagłówek 1" xfId="39371" builtinId="16" hidden="1"/>
    <cellStyle name="Nagłówek 1" xfId="39410" builtinId="16" hidden="1"/>
    <cellStyle name="Nagłówek 1" xfId="39451" builtinId="16" hidden="1"/>
    <cellStyle name="Nagłówek 1" xfId="39490" builtinId="16" hidden="1"/>
    <cellStyle name="Nagłówek 1" xfId="39530" builtinId="16" hidden="1"/>
    <cellStyle name="Nagłówek 1" xfId="39569" builtinId="16" hidden="1"/>
    <cellStyle name="Nagłówek 1" xfId="38853" builtinId="16" hidden="1"/>
    <cellStyle name="Nagłówek 1" xfId="38750" builtinId="16" hidden="1"/>
    <cellStyle name="Nagłówek 1" xfId="39642" builtinId="16" hidden="1"/>
    <cellStyle name="Nagłówek 1" xfId="39682" builtinId="16" hidden="1"/>
    <cellStyle name="Nagłówek 1" xfId="39720" builtinId="16" hidden="1"/>
    <cellStyle name="Nagłówek 1" xfId="39760" builtinId="16" hidden="1"/>
    <cellStyle name="Nagłówek 1" xfId="39799" builtinId="16" hidden="1"/>
    <cellStyle name="Nagłówek 1" xfId="39839" builtinId="16" hidden="1"/>
    <cellStyle name="Nagłówek 1" xfId="39879" builtinId="16" hidden="1"/>
    <cellStyle name="Nagłówek 1" xfId="39919" builtinId="16" hidden="1"/>
    <cellStyle name="Nagłówek 1" xfId="39957" builtinId="16" hidden="1"/>
    <cellStyle name="Nagłówek 1" xfId="39997" builtinId="16" hidden="1"/>
    <cellStyle name="Nagłówek 1" xfId="40036" builtinId="16" hidden="1"/>
    <cellStyle name="Nagłówek 1" xfId="40076" builtinId="16" hidden="1"/>
    <cellStyle name="Nagłówek 1" xfId="40116" builtinId="16" hidden="1"/>
    <cellStyle name="Nagłówek 1" xfId="40155" builtinId="16" hidden="1"/>
    <cellStyle name="Nagłówek 1" xfId="40195" builtinId="16" hidden="1"/>
    <cellStyle name="Nagłówek 1" xfId="40234" builtinId="16" hidden="1"/>
    <cellStyle name="Nagłówek 1" xfId="40274" builtinId="16" hidden="1"/>
    <cellStyle name="Nagłówek 1" xfId="40313" builtinId="16" hidden="1"/>
    <cellStyle name="Nagłówek 1" xfId="38754" builtinId="16" hidden="1"/>
    <cellStyle name="Nagłówek 1" xfId="38789" builtinId="16" hidden="1"/>
    <cellStyle name="Nagłówek 1" xfId="40358" builtinId="16" hidden="1"/>
    <cellStyle name="Nagłówek 1" xfId="40398" builtinId="16" hidden="1"/>
    <cellStyle name="Nagłówek 1" xfId="40436" builtinId="16" hidden="1"/>
    <cellStyle name="Nagłówek 1" xfId="40476" builtinId="16" hidden="1"/>
    <cellStyle name="Nagłówek 1" xfId="40515" builtinId="16" hidden="1"/>
    <cellStyle name="Nagłówek 1" xfId="40555" builtinId="16" hidden="1"/>
    <cellStyle name="Nagłówek 1" xfId="40595" builtinId="16" hidden="1"/>
    <cellStyle name="Nagłówek 1" xfId="40635" builtinId="16" hidden="1"/>
    <cellStyle name="Nagłówek 1" xfId="40673" builtinId="16" hidden="1"/>
    <cellStyle name="Nagłówek 1" xfId="40713" builtinId="16" hidden="1"/>
    <cellStyle name="Nagłówek 1" xfId="40752" builtinId="16" hidden="1"/>
    <cellStyle name="Nagłówek 1" xfId="40792" builtinId="16" hidden="1"/>
    <cellStyle name="Nagłówek 1" xfId="40832" builtinId="16" hidden="1"/>
    <cellStyle name="Nagłówek 1" xfId="40871" builtinId="16" hidden="1"/>
    <cellStyle name="Nagłówek 1" xfId="40911" builtinId="16" hidden="1"/>
    <cellStyle name="Nagłówek 1" xfId="40950" builtinId="16" hidden="1"/>
    <cellStyle name="Nagłówek 1" xfId="40990" builtinId="16" hidden="1"/>
    <cellStyle name="Nagłówek 1" xfId="41029" builtinId="16" hidden="1"/>
    <cellStyle name="Nagłówek 1" xfId="41089" builtinId="16" hidden="1"/>
    <cellStyle name="Nagłówek 1" xfId="41147" builtinId="16" hidden="1"/>
    <cellStyle name="Nagłówek 1" xfId="41187" builtinId="16" hidden="1"/>
    <cellStyle name="Nagłówek 1" xfId="41227" builtinId="16" hidden="1"/>
    <cellStyle name="Nagłówek 1" xfId="41265" builtinId="16" hidden="1"/>
    <cellStyle name="Nagłówek 1" xfId="41305" builtinId="16" hidden="1"/>
    <cellStyle name="Nagłówek 1" xfId="41344" builtinId="16" hidden="1"/>
    <cellStyle name="Nagłówek 1" xfId="41384" builtinId="16" hidden="1"/>
    <cellStyle name="Nagłówek 1" xfId="41424" builtinId="16" hidden="1"/>
    <cellStyle name="Nagłówek 1" xfId="41464" builtinId="16" hidden="1"/>
    <cellStyle name="Nagłówek 1" xfId="41502" builtinId="16" hidden="1"/>
    <cellStyle name="Nagłówek 1" xfId="41542" builtinId="16" hidden="1"/>
    <cellStyle name="Nagłówek 1" xfId="41581" builtinId="16" hidden="1"/>
    <cellStyle name="Nagłówek 1" xfId="41621" builtinId="16" hidden="1"/>
    <cellStyle name="Nagłówek 1" xfId="41661" builtinId="16" hidden="1"/>
    <cellStyle name="Nagłówek 1" xfId="41700" builtinId="16" hidden="1"/>
    <cellStyle name="Nagłówek 1" xfId="41740" builtinId="16" hidden="1"/>
    <cellStyle name="Nagłówek 1" xfId="41779" builtinId="16" hidden="1"/>
    <cellStyle name="Nagłówek 1" xfId="41819" builtinId="16" hidden="1"/>
    <cellStyle name="Nagłówek 1" xfId="41858" builtinId="16" hidden="1"/>
    <cellStyle name="Nagłówek 1" xfId="41086" builtinId="16" hidden="1"/>
    <cellStyle name="Nagłówek 1" xfId="41898" builtinId="16" hidden="1"/>
    <cellStyle name="Nagłówek 1" xfId="41938" builtinId="16" hidden="1"/>
    <cellStyle name="Nagłówek 1" xfId="41978" builtinId="16" hidden="1"/>
    <cellStyle name="Nagłówek 1" xfId="42016" builtinId="16" hidden="1"/>
    <cellStyle name="Nagłówek 1" xfId="42056" builtinId="16" hidden="1"/>
    <cellStyle name="Nagłówek 1" xfId="42095" builtinId="16" hidden="1"/>
    <cellStyle name="Nagłówek 1" xfId="42135" builtinId="16" hidden="1"/>
    <cellStyle name="Nagłówek 1" xfId="42175" builtinId="16" hidden="1"/>
    <cellStyle name="Nagłówek 1" xfId="42215" builtinId="16" hidden="1"/>
    <cellStyle name="Nagłówek 1" xfId="42253" builtinId="16" hidden="1"/>
    <cellStyle name="Nagłówek 1" xfId="42293" builtinId="16" hidden="1"/>
    <cellStyle name="Nagłówek 1" xfId="42332" builtinId="16" hidden="1"/>
    <cellStyle name="Nagłówek 1" xfId="42372" builtinId="16" hidden="1"/>
    <cellStyle name="Nagłówek 1" xfId="42412" builtinId="16" hidden="1"/>
    <cellStyle name="Nagłówek 1" xfId="42451" builtinId="16" hidden="1"/>
    <cellStyle name="Nagłówek 1" xfId="42491" builtinId="16" hidden="1"/>
    <cellStyle name="Nagłówek 1" xfId="42530" builtinId="16" hidden="1"/>
    <cellStyle name="Nagłówek 1" xfId="42570" builtinId="16" hidden="1"/>
    <cellStyle name="Nagłówek 1" xfId="42609" builtinId="16" hidden="1"/>
    <cellStyle name="Nagłówek 1" xfId="42673" builtinId="16" hidden="1"/>
    <cellStyle name="Nagłówek 1" xfId="42727" builtinId="16" hidden="1"/>
    <cellStyle name="Nagłówek 1" xfId="42767" builtinId="16" hidden="1"/>
    <cellStyle name="Nagłówek 1" xfId="42807" builtinId="16" hidden="1"/>
    <cellStyle name="Nagłówek 1" xfId="42845" builtinId="16" hidden="1"/>
    <cellStyle name="Nagłówek 1" xfId="42885" builtinId="16" hidden="1"/>
    <cellStyle name="Nagłówek 1" xfId="42924" builtinId="16" hidden="1"/>
    <cellStyle name="Nagłówek 1" xfId="42964" builtinId="16" hidden="1"/>
    <cellStyle name="Nagłówek 1" xfId="43004" builtinId="16" hidden="1"/>
    <cellStyle name="Nagłówek 1" xfId="43044" builtinId="16" hidden="1"/>
    <cellStyle name="Nagłówek 1" xfId="43082" builtinId="16" hidden="1"/>
    <cellStyle name="Nagłówek 1" xfId="43122" builtinId="16" hidden="1"/>
    <cellStyle name="Nagłówek 1" xfId="43161" builtinId="16" hidden="1"/>
    <cellStyle name="Nagłówek 1" xfId="43201" builtinId="16" hidden="1"/>
    <cellStyle name="Nagłówek 1" xfId="43241" builtinId="16" hidden="1"/>
    <cellStyle name="Nagłówek 1" xfId="43280" builtinId="16" hidden="1"/>
    <cellStyle name="Nagłówek 1" xfId="43320" builtinId="16" hidden="1"/>
    <cellStyle name="Nagłówek 1" xfId="43359" builtinId="16" hidden="1"/>
    <cellStyle name="Nagłówek 1" xfId="43399" builtinId="16" hidden="1"/>
    <cellStyle name="Nagłówek 1" xfId="43438" builtinId="16" hidden="1"/>
    <cellStyle name="Nagłówek 1" xfId="42665" builtinId="16" hidden="1"/>
    <cellStyle name="Nagłówek 1" xfId="43478" builtinId="16" hidden="1"/>
    <cellStyle name="Nagłówek 1" xfId="43518" builtinId="16" hidden="1"/>
    <cellStyle name="Nagłówek 1" xfId="43558" builtinId="16" hidden="1"/>
    <cellStyle name="Nagłówek 1" xfId="43596" builtinId="16" hidden="1"/>
    <cellStyle name="Nagłówek 1" xfId="43636" builtinId="16" hidden="1"/>
    <cellStyle name="Nagłówek 1" xfId="43675" builtinId="16" hidden="1"/>
    <cellStyle name="Nagłówek 1" xfId="43715" builtinId="16" hidden="1"/>
    <cellStyle name="Nagłówek 1" xfId="43755" builtinId="16" hidden="1"/>
    <cellStyle name="Nagłówek 1" xfId="43795" builtinId="16" hidden="1"/>
    <cellStyle name="Nagłówek 1" xfId="43833" builtinId="16" hidden="1"/>
    <cellStyle name="Nagłówek 1" xfId="43873" builtinId="16" hidden="1"/>
    <cellStyle name="Nagłówek 1" xfId="43912" builtinId="16" hidden="1"/>
    <cellStyle name="Nagłówek 1" xfId="43952" builtinId="16" hidden="1"/>
    <cellStyle name="Nagłówek 1" xfId="43992" builtinId="16" hidden="1"/>
    <cellStyle name="Nagłówek 1" xfId="44031" builtinId="16" hidden="1"/>
    <cellStyle name="Nagłówek 1" xfId="44071" builtinId="16" hidden="1"/>
    <cellStyle name="Nagłówek 1" xfId="44110" builtinId="16" hidden="1"/>
    <cellStyle name="Nagłówek 1" xfId="44150" builtinId="16" hidden="1"/>
    <cellStyle name="Nagłówek 1" xfId="44189" builtinId="16" hidden="1"/>
    <cellStyle name="Nagłówek 1" xfId="44253" builtinId="16" hidden="1"/>
    <cellStyle name="Nagłówek 1" xfId="44307" builtinId="16" hidden="1"/>
    <cellStyle name="Nagłówek 1" xfId="44347" builtinId="16" hidden="1"/>
    <cellStyle name="Nagłówek 1" xfId="44387" builtinId="16" hidden="1"/>
    <cellStyle name="Nagłówek 1" xfId="44425" builtinId="16" hidden="1"/>
    <cellStyle name="Nagłówek 1" xfId="44465" builtinId="16" hidden="1"/>
    <cellStyle name="Nagłówek 1" xfId="44504" builtinId="16" hidden="1"/>
    <cellStyle name="Nagłówek 1" xfId="44544" builtinId="16" hidden="1"/>
    <cellStyle name="Nagłówek 1" xfId="44584" builtinId="16" hidden="1"/>
    <cellStyle name="Nagłówek 1" xfId="44624" builtinId="16" hidden="1"/>
    <cellStyle name="Nagłówek 1" xfId="44662" builtinId="16" hidden="1"/>
    <cellStyle name="Nagłówek 1" xfId="44702" builtinId="16" hidden="1"/>
    <cellStyle name="Nagłówek 1" xfId="44741" builtinId="16" hidden="1"/>
    <cellStyle name="Nagłówek 1" xfId="44781" builtinId="16" hidden="1"/>
    <cellStyle name="Nagłówek 1" xfId="44821" builtinId="16" hidden="1"/>
    <cellStyle name="Nagłówek 1" xfId="44860" builtinId="16" hidden="1"/>
    <cellStyle name="Nagłówek 1" xfId="44900" builtinId="16" hidden="1"/>
    <cellStyle name="Nagłówek 1" xfId="44939" builtinId="16" hidden="1"/>
    <cellStyle name="Nagłówek 1" xfId="44979" builtinId="16" hidden="1"/>
    <cellStyle name="Nagłówek 1" xfId="45018" builtinId="16" hidden="1"/>
    <cellStyle name="Nagłówek 1" xfId="44245" builtinId="16" hidden="1"/>
    <cellStyle name="Nagłówek 1" xfId="45058" builtinId="16" hidden="1"/>
    <cellStyle name="Nagłówek 1" xfId="45098" builtinId="16" hidden="1"/>
    <cellStyle name="Nagłówek 1" xfId="45138" builtinId="16" hidden="1"/>
    <cellStyle name="Nagłówek 1" xfId="45176" builtinId="16" hidden="1"/>
    <cellStyle name="Nagłówek 1" xfId="45216" builtinId="16" hidden="1"/>
    <cellStyle name="Nagłówek 1" xfId="45255" builtinId="16" hidden="1"/>
    <cellStyle name="Nagłówek 1" xfId="45295" builtinId="16" hidden="1"/>
    <cellStyle name="Nagłówek 1" xfId="45335" builtinId="16" hidden="1"/>
    <cellStyle name="Nagłówek 1" xfId="45375" builtinId="16" hidden="1"/>
    <cellStyle name="Nagłówek 1" xfId="45413" builtinId="16" hidden="1"/>
    <cellStyle name="Nagłówek 1" xfId="45453" builtinId="16" hidden="1"/>
    <cellStyle name="Nagłówek 1" xfId="45492" builtinId="16" hidden="1"/>
    <cellStyle name="Nagłówek 1" xfId="45532" builtinId="16" hidden="1"/>
    <cellStyle name="Nagłówek 1" xfId="45572" builtinId="16" hidden="1"/>
    <cellStyle name="Nagłówek 1" xfId="45611" builtinId="16" hidden="1"/>
    <cellStyle name="Nagłówek 1" xfId="45651" builtinId="16" hidden="1"/>
    <cellStyle name="Nagłówek 1" xfId="45690" builtinId="16" hidden="1"/>
    <cellStyle name="Nagłówek 1" xfId="45730" builtinId="16" hidden="1"/>
    <cellStyle name="Nagłówek 1" xfId="45769" builtinId="16" hidden="1"/>
    <cellStyle name="Nagłówek 2" xfId="147" builtinId="17" hidden="1"/>
    <cellStyle name="Nagłówek 2" xfId="187" builtinId="17" hidden="1"/>
    <cellStyle name="Nagłówek 2" xfId="226" builtinId="17" hidden="1"/>
    <cellStyle name="Nagłówek 2" xfId="266" builtinId="17" hidden="1"/>
    <cellStyle name="Nagłówek 2" xfId="306" builtinId="17" hidden="1"/>
    <cellStyle name="Nagłówek 2" xfId="346" builtinId="17" hidden="1"/>
    <cellStyle name="Nagłówek 2" xfId="384" builtinId="17" hidden="1"/>
    <cellStyle name="Nagłówek 2" xfId="424" builtinId="17" hidden="1"/>
    <cellStyle name="Nagłówek 2" xfId="463" builtinId="17" hidden="1"/>
    <cellStyle name="Nagłówek 2" xfId="503" builtinId="17" hidden="1"/>
    <cellStyle name="Nagłówek 2" xfId="543" builtinId="17" hidden="1"/>
    <cellStyle name="Nagłówek 2" xfId="582" builtinId="17" hidden="1"/>
    <cellStyle name="Nagłówek 2" xfId="622" builtinId="17" hidden="1"/>
    <cellStyle name="Nagłówek 2" xfId="661" builtinId="17" hidden="1"/>
    <cellStyle name="Nagłówek 2" xfId="701" builtinId="17" hidden="1"/>
    <cellStyle name="Nagłówek 2" xfId="740" builtinId="17" hidden="1"/>
    <cellStyle name="Nagłówek 2" xfId="779" builtinId="17" hidden="1"/>
    <cellStyle name="Nagłówek 2" xfId="938" builtinId="17" hidden="1"/>
    <cellStyle name="Nagłówek 2" xfId="978" builtinId="17" hidden="1"/>
    <cellStyle name="Nagłówek 2" xfId="1018" builtinId="17" hidden="1"/>
    <cellStyle name="Nagłówek 2" xfId="1056" builtinId="17" hidden="1"/>
    <cellStyle name="Nagłówek 2" xfId="1096" builtinId="17" hidden="1"/>
    <cellStyle name="Nagłówek 2" xfId="1135" builtinId="17" hidden="1"/>
    <cellStyle name="Nagłówek 2" xfId="1175" builtinId="17" hidden="1"/>
    <cellStyle name="Nagłówek 2" xfId="1215" builtinId="17" hidden="1"/>
    <cellStyle name="Nagłówek 2" xfId="1255" builtinId="17" hidden="1"/>
    <cellStyle name="Nagłówek 2" xfId="1293" builtinId="17" hidden="1"/>
    <cellStyle name="Nagłówek 2" xfId="1333" builtinId="17" hidden="1"/>
    <cellStyle name="Nagłówek 2" xfId="1372" builtinId="17" hidden="1"/>
    <cellStyle name="Nagłówek 2" xfId="1412" builtinId="17" hidden="1"/>
    <cellStyle name="Nagłówek 2" xfId="1452" builtinId="17" hidden="1"/>
    <cellStyle name="Nagłówek 2" xfId="1491" builtinId="17" hidden="1"/>
    <cellStyle name="Nagłówek 2" xfId="1532" builtinId="17" hidden="1"/>
    <cellStyle name="Nagłówek 2" xfId="1571" builtinId="17" hidden="1"/>
    <cellStyle name="Nagłówek 2" xfId="1611" builtinId="17" hidden="1"/>
    <cellStyle name="Nagłówek 2" xfId="1650" builtinId="17" hidden="1"/>
    <cellStyle name="Nagłówek 2" xfId="1688" builtinId="17" hidden="1"/>
    <cellStyle name="Nagłówek 2" xfId="829" builtinId="17" hidden="1"/>
    <cellStyle name="Nagłówek 2" xfId="1723" builtinId="17" hidden="1"/>
    <cellStyle name="Nagłówek 2" xfId="1763" builtinId="17" hidden="1"/>
    <cellStyle name="Nagłówek 2" xfId="1801" builtinId="17" hidden="1"/>
    <cellStyle name="Nagłówek 2" xfId="1841" builtinId="17" hidden="1"/>
    <cellStyle name="Nagłówek 2" xfId="1880" builtinId="17" hidden="1"/>
    <cellStyle name="Nagłówek 2" xfId="1920" builtinId="17" hidden="1"/>
    <cellStyle name="Nagłówek 2" xfId="1960" builtinId="17" hidden="1"/>
    <cellStyle name="Nagłówek 2" xfId="2000" builtinId="17" hidden="1"/>
    <cellStyle name="Nagłówek 2" xfId="2038" builtinId="17" hidden="1"/>
    <cellStyle name="Nagłówek 2" xfId="2078" builtinId="17" hidden="1"/>
    <cellStyle name="Nagłówek 2" xfId="2117" builtinId="17" hidden="1"/>
    <cellStyle name="Nagłówek 2" xfId="2157" builtinId="17" hidden="1"/>
    <cellStyle name="Nagłówek 2" xfId="2197" builtinId="17" hidden="1"/>
    <cellStyle name="Nagłówek 2" xfId="2236" builtinId="17" hidden="1"/>
    <cellStyle name="Nagłówek 2" xfId="2276" builtinId="17" hidden="1"/>
    <cellStyle name="Nagłówek 2" xfId="2315" builtinId="17" hidden="1"/>
    <cellStyle name="Nagłówek 2" xfId="2355" builtinId="17" hidden="1"/>
    <cellStyle name="Nagłówek 2" xfId="2394" builtinId="17" hidden="1"/>
    <cellStyle name="Nagłówek 2" xfId="2431" builtinId="17" hidden="1"/>
    <cellStyle name="Nagłówek 2" xfId="870" builtinId="17" hidden="1"/>
    <cellStyle name="Nagłówek 2" xfId="2439" builtinId="17" hidden="1"/>
    <cellStyle name="Nagłówek 2" xfId="2479" builtinId="17" hidden="1"/>
    <cellStyle name="Nagłówek 2" xfId="2517" builtinId="17" hidden="1"/>
    <cellStyle name="Nagłówek 2" xfId="2557" builtinId="17" hidden="1"/>
    <cellStyle name="Nagłówek 2" xfId="2596" builtinId="17" hidden="1"/>
    <cellStyle name="Nagłówek 2" xfId="2636" builtinId="17" hidden="1"/>
    <cellStyle name="Nagłówek 2" xfId="2676" builtinId="17" hidden="1"/>
    <cellStyle name="Nagłówek 2" xfId="2716" builtinId="17" hidden="1"/>
    <cellStyle name="Nagłówek 2" xfId="2754" builtinId="17" hidden="1"/>
    <cellStyle name="Nagłówek 2" xfId="2794" builtinId="17" hidden="1"/>
    <cellStyle name="Nagłówek 2" xfId="2833" builtinId="17" hidden="1"/>
    <cellStyle name="Nagłówek 2" xfId="2873" builtinId="17" hidden="1"/>
    <cellStyle name="Nagłówek 2" xfId="2913" builtinId="17" hidden="1"/>
    <cellStyle name="Nagłówek 2" xfId="2952" builtinId="17" hidden="1"/>
    <cellStyle name="Nagłówek 2" xfId="2992" builtinId="17" hidden="1"/>
    <cellStyle name="Nagłówek 2" xfId="3031" builtinId="17" hidden="1"/>
    <cellStyle name="Nagłówek 2" xfId="3071" builtinId="17" hidden="1"/>
    <cellStyle name="Nagłówek 2" xfId="3110" builtinId="17" hidden="1"/>
    <cellStyle name="Nagłówek 2" xfId="3149" builtinId="17" hidden="1"/>
    <cellStyle name="Nagłówek 2" xfId="3342" builtinId="17" hidden="1"/>
    <cellStyle name="Nagłówek 2" xfId="3386" builtinId="17" hidden="1"/>
    <cellStyle name="Nagłówek 2" xfId="3426" builtinId="17" hidden="1"/>
    <cellStyle name="Nagłówek 2" xfId="3464" builtinId="17" hidden="1"/>
    <cellStyle name="Nagłówek 2" xfId="3504" builtinId="17" hidden="1"/>
    <cellStyle name="Nagłówek 2" xfId="3543" builtinId="17" hidden="1"/>
    <cellStyle name="Nagłówek 2" xfId="3583" builtinId="17" hidden="1"/>
    <cellStyle name="Nagłówek 2" xfId="3623" builtinId="17" hidden="1"/>
    <cellStyle name="Nagłówek 2" xfId="3663" builtinId="17" hidden="1"/>
    <cellStyle name="Nagłówek 2" xfId="3701" builtinId="17" hidden="1"/>
    <cellStyle name="Nagłówek 2" xfId="3741" builtinId="17" hidden="1"/>
    <cellStyle name="Nagłówek 2" xfId="3784" builtinId="17" hidden="1"/>
    <cellStyle name="Nagłówek 2" xfId="3824" builtinId="17" hidden="1"/>
    <cellStyle name="Nagłówek 2" xfId="3864" builtinId="17" hidden="1"/>
    <cellStyle name="Nagłówek 2" xfId="3903" builtinId="17" hidden="1"/>
    <cellStyle name="Nagłówek 2" xfId="3944" builtinId="17" hidden="1"/>
    <cellStyle name="Nagłówek 2" xfId="3983" builtinId="17" hidden="1"/>
    <cellStyle name="Nagłówek 2" xfId="4023" builtinId="17" hidden="1"/>
    <cellStyle name="Nagłówek 2" xfId="4062" builtinId="17" hidden="1"/>
    <cellStyle name="Nagłówek 2" xfId="4119" builtinId="17" hidden="1"/>
    <cellStyle name="Nagłówek 2" xfId="4278" builtinId="17" hidden="1"/>
    <cellStyle name="Nagłówek 2" xfId="4322" builtinId="17" hidden="1"/>
    <cellStyle name="Nagłówek 2" xfId="4362" builtinId="17" hidden="1"/>
    <cellStyle name="Nagłówek 2" xfId="4400" builtinId="17" hidden="1"/>
    <cellStyle name="Nagłówek 2" xfId="4440" builtinId="17" hidden="1"/>
    <cellStyle name="Nagłówek 2" xfId="4479" builtinId="17" hidden="1"/>
    <cellStyle name="Nagłówek 2" xfId="4519" builtinId="17" hidden="1"/>
    <cellStyle name="Nagłówek 2" xfId="4559" builtinId="17" hidden="1"/>
    <cellStyle name="Nagłówek 2" xfId="4599" builtinId="17" hidden="1"/>
    <cellStyle name="Nagłówek 2" xfId="4637" builtinId="17" hidden="1"/>
    <cellStyle name="Nagłówek 2" xfId="4677" builtinId="17" hidden="1"/>
    <cellStyle name="Nagłówek 2" xfId="4720" builtinId="17" hidden="1"/>
    <cellStyle name="Nagłówek 2" xfId="4760" builtinId="17" hidden="1"/>
    <cellStyle name="Nagłówek 2" xfId="4800" builtinId="17" hidden="1"/>
    <cellStyle name="Nagłówek 2" xfId="4839" builtinId="17" hidden="1"/>
    <cellStyle name="Nagłówek 2" xfId="4880" builtinId="17" hidden="1"/>
    <cellStyle name="Nagłówek 2" xfId="4919" builtinId="17" hidden="1"/>
    <cellStyle name="Nagłówek 2" xfId="4959" builtinId="17" hidden="1"/>
    <cellStyle name="Nagłówek 2" xfId="4998" builtinId="17" hidden="1"/>
    <cellStyle name="Nagłówek 2" xfId="5036" builtinId="17" hidden="1"/>
    <cellStyle name="Nagłówek 2" xfId="4169" builtinId="17" hidden="1"/>
    <cellStyle name="Nagłówek 2" xfId="5071" builtinId="17" hidden="1"/>
    <cellStyle name="Nagłówek 2" xfId="5111" builtinId="17" hidden="1"/>
    <cellStyle name="Nagłówek 2" xfId="5149" builtinId="17" hidden="1"/>
    <cellStyle name="Nagłówek 2" xfId="5189" builtinId="17" hidden="1"/>
    <cellStyle name="Nagłówek 2" xfId="5228" builtinId="17" hidden="1"/>
    <cellStyle name="Nagłówek 2" xfId="5268" builtinId="17" hidden="1"/>
    <cellStyle name="Nagłówek 2" xfId="5308" builtinId="17" hidden="1"/>
    <cellStyle name="Nagłówek 2" xfId="5348" builtinId="17" hidden="1"/>
    <cellStyle name="Nagłówek 2" xfId="5386" builtinId="17" hidden="1"/>
    <cellStyle name="Nagłówek 2" xfId="5426" builtinId="17" hidden="1"/>
    <cellStyle name="Nagłówek 2" xfId="5465" builtinId="17" hidden="1"/>
    <cellStyle name="Nagłówek 2" xfId="5505" builtinId="17" hidden="1"/>
    <cellStyle name="Nagłówek 2" xfId="5545" builtinId="17" hidden="1"/>
    <cellStyle name="Nagłówek 2" xfId="5584" builtinId="17" hidden="1"/>
    <cellStyle name="Nagłówek 2" xfId="5624" builtinId="17" hidden="1"/>
    <cellStyle name="Nagłówek 2" xfId="5663" builtinId="17" hidden="1"/>
    <cellStyle name="Nagłówek 2" xfId="5703" builtinId="17" hidden="1"/>
    <cellStyle name="Nagłówek 2" xfId="5742" builtinId="17" hidden="1"/>
    <cellStyle name="Nagłówek 2" xfId="5779" builtinId="17" hidden="1"/>
    <cellStyle name="Nagłówek 2" xfId="4210" builtinId="17" hidden="1"/>
    <cellStyle name="Nagłówek 2" xfId="5787" builtinId="17" hidden="1"/>
    <cellStyle name="Nagłówek 2" xfId="5827" builtinId="17" hidden="1"/>
    <cellStyle name="Nagłówek 2" xfId="5865" builtinId="17" hidden="1"/>
    <cellStyle name="Nagłówek 2" xfId="5905" builtinId="17" hidden="1"/>
    <cellStyle name="Nagłówek 2" xfId="5944" builtinId="17" hidden="1"/>
    <cellStyle name="Nagłówek 2" xfId="5984" builtinId="17" hidden="1"/>
    <cellStyle name="Nagłówek 2" xfId="6024" builtinId="17" hidden="1"/>
    <cellStyle name="Nagłówek 2" xfId="6064" builtinId="17" hidden="1"/>
    <cellStyle name="Nagłówek 2" xfId="6102" builtinId="17" hidden="1"/>
    <cellStyle name="Nagłówek 2" xfId="6142" builtinId="17" hidden="1"/>
    <cellStyle name="Nagłówek 2" xfId="6181" builtinId="17" hidden="1"/>
    <cellStyle name="Nagłówek 2" xfId="6221" builtinId="17" hidden="1"/>
    <cellStyle name="Nagłówek 2" xfId="6261" builtinId="17" hidden="1"/>
    <cellStyle name="Nagłówek 2" xfId="6300" builtinId="17" hidden="1"/>
    <cellStyle name="Nagłówek 2" xfId="6340" builtinId="17" hidden="1"/>
    <cellStyle name="Nagłówek 2" xfId="6379" builtinId="17" hidden="1"/>
    <cellStyle name="Nagłówek 2" xfId="6419" builtinId="17" hidden="1"/>
    <cellStyle name="Nagłówek 2" xfId="6458" builtinId="17" hidden="1"/>
    <cellStyle name="Nagłówek 2" xfId="4101" builtinId="17" hidden="1"/>
    <cellStyle name="Nagłówek 2" xfId="3209" builtinId="17" hidden="1"/>
    <cellStyle name="Nagłówek 2" xfId="6513" builtinId="17" hidden="1"/>
    <cellStyle name="Nagłówek 2" xfId="6553" builtinId="17" hidden="1"/>
    <cellStyle name="Nagłówek 2" xfId="6591" builtinId="17" hidden="1"/>
    <cellStyle name="Nagłówek 2" xfId="6631" builtinId="17" hidden="1"/>
    <cellStyle name="Nagłówek 2" xfId="6670" builtinId="17" hidden="1"/>
    <cellStyle name="Nagłówek 2" xfId="6710" builtinId="17" hidden="1"/>
    <cellStyle name="Nagłówek 2" xfId="6750" builtinId="17" hidden="1"/>
    <cellStyle name="Nagłówek 2" xfId="6790" builtinId="17" hidden="1"/>
    <cellStyle name="Nagłówek 2" xfId="6828" builtinId="17" hidden="1"/>
    <cellStyle name="Nagłówek 2" xfId="6868" builtinId="17" hidden="1"/>
    <cellStyle name="Nagłówek 2" xfId="6909" builtinId="17" hidden="1"/>
    <cellStyle name="Nagłówek 2" xfId="6949" builtinId="17" hidden="1"/>
    <cellStyle name="Nagłówek 2" xfId="6989" builtinId="17" hidden="1"/>
    <cellStyle name="Nagłówek 2" xfId="7028" builtinId="17" hidden="1"/>
    <cellStyle name="Nagłówek 2" xfId="7069" builtinId="17" hidden="1"/>
    <cellStyle name="Nagłówek 2" xfId="7108" builtinId="17" hidden="1"/>
    <cellStyle name="Nagłówek 2" xfId="7148" builtinId="17" hidden="1"/>
    <cellStyle name="Nagłówek 2" xfId="7187" builtinId="17" hidden="1"/>
    <cellStyle name="Nagłówek 2" xfId="7237" builtinId="17" hidden="1"/>
    <cellStyle name="Nagłówek 2" xfId="7396" builtinId="17" hidden="1"/>
    <cellStyle name="Nagłówek 2" xfId="7438" builtinId="17" hidden="1"/>
    <cellStyle name="Nagłówek 2" xfId="7478" builtinId="17" hidden="1"/>
    <cellStyle name="Nagłówek 2" xfId="7516" builtinId="17" hidden="1"/>
    <cellStyle name="Nagłówek 2" xfId="7556" builtinId="17" hidden="1"/>
    <cellStyle name="Nagłówek 2" xfId="7595" builtinId="17" hidden="1"/>
    <cellStyle name="Nagłówek 2" xfId="7635" builtinId="17" hidden="1"/>
    <cellStyle name="Nagłówek 2" xfId="7675" builtinId="17" hidden="1"/>
    <cellStyle name="Nagłówek 2" xfId="7715" builtinId="17" hidden="1"/>
    <cellStyle name="Nagłówek 2" xfId="7753" builtinId="17" hidden="1"/>
    <cellStyle name="Nagłówek 2" xfId="7793" builtinId="17" hidden="1"/>
    <cellStyle name="Nagłówek 2" xfId="7834" builtinId="17" hidden="1"/>
    <cellStyle name="Nagłówek 2" xfId="7874" builtinId="17" hidden="1"/>
    <cellStyle name="Nagłówek 2" xfId="7914" builtinId="17" hidden="1"/>
    <cellStyle name="Nagłówek 2" xfId="7953" builtinId="17" hidden="1"/>
    <cellStyle name="Nagłówek 2" xfId="7994" builtinId="17" hidden="1"/>
    <cellStyle name="Nagłówek 2" xfId="8033" builtinId="17" hidden="1"/>
    <cellStyle name="Nagłówek 2" xfId="8073" builtinId="17" hidden="1"/>
    <cellStyle name="Nagłówek 2" xfId="8112" builtinId="17" hidden="1"/>
    <cellStyle name="Nagłówek 2" xfId="8150" builtinId="17" hidden="1"/>
    <cellStyle name="Nagłówek 2" xfId="7287" builtinId="17" hidden="1"/>
    <cellStyle name="Nagłówek 2" xfId="8185" builtinId="17" hidden="1"/>
    <cellStyle name="Nagłówek 2" xfId="8225" builtinId="17" hidden="1"/>
    <cellStyle name="Nagłówek 2" xfId="8263" builtinId="17" hidden="1"/>
    <cellStyle name="Nagłówek 2" xfId="8303" builtinId="17" hidden="1"/>
    <cellStyle name="Nagłówek 2" xfId="8342" builtinId="17" hidden="1"/>
    <cellStyle name="Nagłówek 2" xfId="8382" builtinId="17" hidden="1"/>
    <cellStyle name="Nagłówek 2" xfId="8422" builtinId="17" hidden="1"/>
    <cellStyle name="Nagłówek 2" xfId="8462" builtinId="17" hidden="1"/>
    <cellStyle name="Nagłówek 2" xfId="8500" builtinId="17" hidden="1"/>
    <cellStyle name="Nagłówek 2" xfId="8540" builtinId="17" hidden="1"/>
    <cellStyle name="Nagłówek 2" xfId="8579" builtinId="17" hidden="1"/>
    <cellStyle name="Nagłówek 2" xfId="8619" builtinId="17" hidden="1"/>
    <cellStyle name="Nagłówek 2" xfId="8659" builtinId="17" hidden="1"/>
    <cellStyle name="Nagłówek 2" xfId="8698" builtinId="17" hidden="1"/>
    <cellStyle name="Nagłówek 2" xfId="8738" builtinId="17" hidden="1"/>
    <cellStyle name="Nagłówek 2" xfId="8777" builtinId="17" hidden="1"/>
    <cellStyle name="Nagłówek 2" xfId="8817" builtinId="17" hidden="1"/>
    <cellStyle name="Nagłówek 2" xfId="8856" builtinId="17" hidden="1"/>
    <cellStyle name="Nagłówek 2" xfId="8893" builtinId="17" hidden="1"/>
    <cellStyle name="Nagłówek 2" xfId="7328" builtinId="17" hidden="1"/>
    <cellStyle name="Nagłówek 2" xfId="8901" builtinId="17" hidden="1"/>
    <cellStyle name="Nagłówek 2" xfId="8941" builtinId="17" hidden="1"/>
    <cellStyle name="Nagłówek 2" xfId="8979" builtinId="17" hidden="1"/>
    <cellStyle name="Nagłówek 2" xfId="9019" builtinId="17" hidden="1"/>
    <cellStyle name="Nagłówek 2" xfId="9058" builtinId="17" hidden="1"/>
    <cellStyle name="Nagłówek 2" xfId="9098" builtinId="17" hidden="1"/>
    <cellStyle name="Nagłówek 2" xfId="9138" builtinId="17" hidden="1"/>
    <cellStyle name="Nagłówek 2" xfId="9178" builtinId="17" hidden="1"/>
    <cellStyle name="Nagłówek 2" xfId="9216" builtinId="17" hidden="1"/>
    <cellStyle name="Nagłówek 2" xfId="9256" builtinId="17" hidden="1"/>
    <cellStyle name="Nagłówek 2" xfId="9295" builtinId="17" hidden="1"/>
    <cellStyle name="Nagłówek 2" xfId="9335" builtinId="17" hidden="1"/>
    <cellStyle name="Nagłówek 2" xfId="9375" builtinId="17" hidden="1"/>
    <cellStyle name="Nagłówek 2" xfId="9414" builtinId="17" hidden="1"/>
    <cellStyle name="Nagłówek 2" xfId="9454" builtinId="17" hidden="1"/>
    <cellStyle name="Nagłówek 2" xfId="9493" builtinId="17" hidden="1"/>
    <cellStyle name="Nagłówek 2" xfId="9533" builtinId="17" hidden="1"/>
    <cellStyle name="Nagłówek 2" xfId="9572" builtinId="17" hidden="1"/>
    <cellStyle name="Nagłówek 2" xfId="4100" builtinId="17" hidden="1"/>
    <cellStyle name="Nagłówek 2" xfId="9613" builtinId="17" hidden="1"/>
    <cellStyle name="Nagłówek 2" xfId="9653" builtinId="17" hidden="1"/>
    <cellStyle name="Nagłówek 2" xfId="9693" builtinId="17" hidden="1"/>
    <cellStyle name="Nagłówek 2" xfId="9731" builtinId="17" hidden="1"/>
    <cellStyle name="Nagłówek 2" xfId="9771" builtinId="17" hidden="1"/>
    <cellStyle name="Nagłówek 2" xfId="9810" builtinId="17" hidden="1"/>
    <cellStyle name="Nagłówek 2" xfId="9850" builtinId="17" hidden="1"/>
    <cellStyle name="Nagłówek 2" xfId="9890" builtinId="17" hidden="1"/>
    <cellStyle name="Nagłówek 2" xfId="9930" builtinId="17" hidden="1"/>
    <cellStyle name="Nagłówek 2" xfId="9968" builtinId="17" hidden="1"/>
    <cellStyle name="Nagłówek 2" xfId="10008" builtinId="17" hidden="1"/>
    <cellStyle name="Nagłówek 2" xfId="10047" builtinId="17" hidden="1"/>
    <cellStyle name="Nagłówek 2" xfId="10087" builtinId="17" hidden="1"/>
    <cellStyle name="Nagłówek 2" xfId="10127" builtinId="17" hidden="1"/>
    <cellStyle name="Nagłówek 2" xfId="10166" builtinId="17" hidden="1"/>
    <cellStyle name="Nagłówek 2" xfId="10206" builtinId="17" hidden="1"/>
    <cellStyle name="Nagłówek 2" xfId="10245" builtinId="17" hidden="1"/>
    <cellStyle name="Nagłówek 2" xfId="10285" builtinId="17" hidden="1"/>
    <cellStyle name="Nagłówek 2" xfId="10324" builtinId="17" hidden="1"/>
    <cellStyle name="Nagłówek 2" xfId="10363" builtinId="17" hidden="1"/>
    <cellStyle name="Nagłówek 2" xfId="10522" builtinId="17" hidden="1"/>
    <cellStyle name="Nagłówek 2" xfId="10562" builtinId="17" hidden="1"/>
    <cellStyle name="Nagłówek 2" xfId="10602" builtinId="17" hidden="1"/>
    <cellStyle name="Nagłówek 2" xfId="10640" builtinId="17" hidden="1"/>
    <cellStyle name="Nagłówek 2" xfId="10680" builtinId="17" hidden="1"/>
    <cellStyle name="Nagłówek 2" xfId="10719" builtinId="17" hidden="1"/>
    <cellStyle name="Nagłówek 2" xfId="10759" builtinId="17" hidden="1"/>
    <cellStyle name="Nagłówek 2" xfId="10799" builtinId="17" hidden="1"/>
    <cellStyle name="Nagłówek 2" xfId="10839" builtinId="17" hidden="1"/>
    <cellStyle name="Nagłówek 2" xfId="10877" builtinId="17" hidden="1"/>
    <cellStyle name="Nagłówek 2" xfId="10917" builtinId="17" hidden="1"/>
    <cellStyle name="Nagłówek 2" xfId="10956" builtinId="17" hidden="1"/>
    <cellStyle name="Nagłówek 2" xfId="10996" builtinId="17" hidden="1"/>
    <cellStyle name="Nagłówek 2" xfId="11036" builtinId="17" hidden="1"/>
    <cellStyle name="Nagłówek 2" xfId="11075" builtinId="17" hidden="1"/>
    <cellStyle name="Nagłówek 2" xfId="11116" builtinId="17" hidden="1"/>
    <cellStyle name="Nagłówek 2" xfId="11155" builtinId="17" hidden="1"/>
    <cellStyle name="Nagłówek 2" xfId="11195" builtinId="17" hidden="1"/>
    <cellStyle name="Nagłówek 2" xfId="11234" builtinId="17" hidden="1"/>
    <cellStyle name="Nagłówek 2" xfId="11272" builtinId="17" hidden="1"/>
    <cellStyle name="Nagłówek 2" xfId="10413" builtinId="17" hidden="1"/>
    <cellStyle name="Nagłówek 2" xfId="11307" builtinId="17" hidden="1"/>
    <cellStyle name="Nagłówek 2" xfId="11347" builtinId="17" hidden="1"/>
    <cellStyle name="Nagłówek 2" xfId="11385" builtinId="17" hidden="1"/>
    <cellStyle name="Nagłówek 2" xfId="11425" builtinId="17" hidden="1"/>
    <cellStyle name="Nagłówek 2" xfId="11464" builtinId="17" hidden="1"/>
    <cellStyle name="Nagłówek 2" xfId="11504" builtinId="17" hidden="1"/>
    <cellStyle name="Nagłówek 2" xfId="11544" builtinId="17" hidden="1"/>
    <cellStyle name="Nagłówek 2" xfId="11584" builtinId="17" hidden="1"/>
    <cellStyle name="Nagłówek 2" xfId="11622" builtinId="17" hidden="1"/>
    <cellStyle name="Nagłówek 2" xfId="11662" builtinId="17" hidden="1"/>
    <cellStyle name="Nagłówek 2" xfId="11701" builtinId="17" hidden="1"/>
    <cellStyle name="Nagłówek 2" xfId="11741" builtinId="17" hidden="1"/>
    <cellStyle name="Nagłówek 2" xfId="11781" builtinId="17" hidden="1"/>
    <cellStyle name="Nagłówek 2" xfId="11820" builtinId="17" hidden="1"/>
    <cellStyle name="Nagłówek 2" xfId="11860" builtinId="17" hidden="1"/>
    <cellStyle name="Nagłówek 2" xfId="11899" builtinId="17" hidden="1"/>
    <cellStyle name="Nagłówek 2" xfId="11939" builtinId="17" hidden="1"/>
    <cellStyle name="Nagłówek 2" xfId="11978" builtinId="17" hidden="1"/>
    <cellStyle name="Nagłówek 2" xfId="12015" builtinId="17" hidden="1"/>
    <cellStyle name="Nagłówek 2" xfId="10454" builtinId="17" hidden="1"/>
    <cellStyle name="Nagłówek 2" xfId="12023" builtinId="17" hidden="1"/>
    <cellStyle name="Nagłówek 2" xfId="12063" builtinId="17" hidden="1"/>
    <cellStyle name="Nagłówek 2" xfId="12101" builtinId="17" hidden="1"/>
    <cellStyle name="Nagłówek 2" xfId="12141" builtinId="17" hidden="1"/>
    <cellStyle name="Nagłówek 2" xfId="12180" builtinId="17" hidden="1"/>
    <cellStyle name="Nagłówek 2" xfId="12220" builtinId="17" hidden="1"/>
    <cellStyle name="Nagłówek 2" xfId="12260" builtinId="17" hidden="1"/>
    <cellStyle name="Nagłówek 2" xfId="12300" builtinId="17" hidden="1"/>
    <cellStyle name="Nagłówek 2" xfId="12338" builtinId="17" hidden="1"/>
    <cellStyle name="Nagłówek 2" xfId="12378" builtinId="17" hidden="1"/>
    <cellStyle name="Nagłówek 2" xfId="12417" builtinId="17" hidden="1"/>
    <cellStyle name="Nagłówek 2" xfId="12457" builtinId="17" hidden="1"/>
    <cellStyle name="Nagłówek 2" xfId="12497" builtinId="17" hidden="1"/>
    <cellStyle name="Nagłówek 2" xfId="12536" builtinId="17" hidden="1"/>
    <cellStyle name="Nagłówek 2" xfId="12576" builtinId="17" hidden="1"/>
    <cellStyle name="Nagłówek 2" xfId="12615" builtinId="17" hidden="1"/>
    <cellStyle name="Nagłówek 2" xfId="12655" builtinId="17" hidden="1"/>
    <cellStyle name="Nagłówek 2" xfId="12694" builtinId="17" hidden="1"/>
    <cellStyle name="Nagłówek 2" xfId="12733" builtinId="17" hidden="1"/>
    <cellStyle name="Nagłówek 2" xfId="12773" builtinId="17" hidden="1"/>
    <cellStyle name="Nagłówek 2" xfId="12813" builtinId="17" hidden="1"/>
    <cellStyle name="Nagłówek 2" xfId="12853" builtinId="17" hidden="1"/>
    <cellStyle name="Nagłówek 2" xfId="12891" builtinId="17" hidden="1"/>
    <cellStyle name="Nagłówek 2" xfId="12931" builtinId="17" hidden="1"/>
    <cellStyle name="Nagłówek 2" xfId="12970" builtinId="17" hidden="1"/>
    <cellStyle name="Nagłówek 2" xfId="13010" builtinId="17" hidden="1"/>
    <cellStyle name="Nagłówek 2" xfId="13050" builtinId="17" hidden="1"/>
    <cellStyle name="Nagłówek 2" xfId="13090" builtinId="17" hidden="1"/>
    <cellStyle name="Nagłówek 2" xfId="13128" builtinId="17" hidden="1"/>
    <cellStyle name="Nagłówek 2" xfId="13168" builtinId="17" hidden="1"/>
    <cellStyle name="Nagłówek 2" xfId="13207" builtinId="17" hidden="1"/>
    <cellStyle name="Nagłówek 2" xfId="13247" builtinId="17" hidden="1"/>
    <cellStyle name="Nagłówek 2" xfId="13287" builtinId="17" hidden="1"/>
    <cellStyle name="Nagłówek 2" xfId="13326" builtinId="17" hidden="1"/>
    <cellStyle name="Nagłówek 2" xfId="13366" builtinId="17" hidden="1"/>
    <cellStyle name="Nagłówek 2" xfId="13405" builtinId="17" hidden="1"/>
    <cellStyle name="Nagłówek 2" xfId="13445" builtinId="17" hidden="1"/>
    <cellStyle name="Nagłówek 2" xfId="13484" builtinId="17" hidden="1"/>
    <cellStyle name="Nagłówek 2" xfId="13523" builtinId="17" hidden="1"/>
    <cellStyle name="Nagłówek 2" xfId="13682" builtinId="17" hidden="1"/>
    <cellStyle name="Nagłówek 2" xfId="13722" builtinId="17" hidden="1"/>
    <cellStyle name="Nagłówek 2" xfId="13762" builtinId="17" hidden="1"/>
    <cellStyle name="Nagłówek 2" xfId="13800" builtinId="17" hidden="1"/>
    <cellStyle name="Nagłówek 2" xfId="13840" builtinId="17" hidden="1"/>
    <cellStyle name="Nagłówek 2" xfId="13879" builtinId="17" hidden="1"/>
    <cellStyle name="Nagłówek 2" xfId="13919" builtinId="17" hidden="1"/>
    <cellStyle name="Nagłówek 2" xfId="13959" builtinId="17" hidden="1"/>
    <cellStyle name="Nagłówek 2" xfId="13999" builtinId="17" hidden="1"/>
    <cellStyle name="Nagłówek 2" xfId="14037" builtinId="17" hidden="1"/>
    <cellStyle name="Nagłówek 2" xfId="14077" builtinId="17" hidden="1"/>
    <cellStyle name="Nagłówek 2" xfId="14116" builtinId="17" hidden="1"/>
    <cellStyle name="Nagłówek 2" xfId="14156" builtinId="17" hidden="1"/>
    <cellStyle name="Nagłówek 2" xfId="14196" builtinId="17" hidden="1"/>
    <cellStyle name="Nagłówek 2" xfId="14235" builtinId="17" hidden="1"/>
    <cellStyle name="Nagłówek 2" xfId="14276" builtinId="17" hidden="1"/>
    <cellStyle name="Nagłówek 2" xfId="14315" builtinId="17" hidden="1"/>
    <cellStyle name="Nagłówek 2" xfId="14355" builtinId="17" hidden="1"/>
    <cellStyle name="Nagłówek 2" xfId="14394" builtinId="17" hidden="1"/>
    <cellStyle name="Nagłówek 2" xfId="14432" builtinId="17" hidden="1"/>
    <cellStyle name="Nagłówek 2" xfId="13573" builtinId="17" hidden="1"/>
    <cellStyle name="Nagłówek 2" xfId="14467" builtinId="17" hidden="1"/>
    <cellStyle name="Nagłówek 2" xfId="14507" builtinId="17" hidden="1"/>
    <cellStyle name="Nagłówek 2" xfId="14545" builtinId="17" hidden="1"/>
    <cellStyle name="Nagłówek 2" xfId="14585" builtinId="17" hidden="1"/>
    <cellStyle name="Nagłówek 2" xfId="14624" builtinId="17" hidden="1"/>
    <cellStyle name="Nagłówek 2" xfId="14664" builtinId="17" hidden="1"/>
    <cellStyle name="Nagłówek 2" xfId="14704" builtinId="17" hidden="1"/>
    <cellStyle name="Nagłówek 2" xfId="14744" builtinId="17" hidden="1"/>
    <cellStyle name="Nagłówek 2" xfId="14782" builtinId="17" hidden="1"/>
    <cellStyle name="Nagłówek 2" xfId="14822" builtinId="17" hidden="1"/>
    <cellStyle name="Nagłówek 2" xfId="14861" builtinId="17" hidden="1"/>
    <cellStyle name="Nagłówek 2" xfId="14901" builtinId="17" hidden="1"/>
    <cellStyle name="Nagłówek 2" xfId="14941" builtinId="17" hidden="1"/>
    <cellStyle name="Nagłówek 2" xfId="14980" builtinId="17" hidden="1"/>
    <cellStyle name="Nagłówek 2" xfId="15020" builtinId="17" hidden="1"/>
    <cellStyle name="Nagłówek 2" xfId="15059" builtinId="17" hidden="1"/>
    <cellStyle name="Nagłówek 2" xfId="15099" builtinId="17" hidden="1"/>
    <cellStyle name="Nagłówek 2" xfId="15138" builtinId="17" hidden="1"/>
    <cellStyle name="Nagłówek 2" xfId="15175" builtinId="17" hidden="1"/>
    <cellStyle name="Nagłówek 2" xfId="13614" builtinId="17" hidden="1"/>
    <cellStyle name="Nagłówek 2" xfId="15183" builtinId="17" hidden="1"/>
    <cellStyle name="Nagłówek 2" xfId="15223" builtinId="17" hidden="1"/>
    <cellStyle name="Nagłówek 2" xfId="15261" builtinId="17" hidden="1"/>
    <cellStyle name="Nagłówek 2" xfId="15301" builtinId="17" hidden="1"/>
    <cellStyle name="Nagłówek 2" xfId="15340" builtinId="17" hidden="1"/>
    <cellStyle name="Nagłówek 2" xfId="15380" builtinId="17" hidden="1"/>
    <cellStyle name="Nagłówek 2" xfId="15420" builtinId="17" hidden="1"/>
    <cellStyle name="Nagłówek 2" xfId="15460" builtinId="17" hidden="1"/>
    <cellStyle name="Nagłówek 2" xfId="15498" builtinId="17" hidden="1"/>
    <cellStyle name="Nagłówek 2" xfId="15538" builtinId="17" hidden="1"/>
    <cellStyle name="Nagłówek 2" xfId="15577" builtinId="17" hidden="1"/>
    <cellStyle name="Nagłówek 2" xfId="15617" builtinId="17" hidden="1"/>
    <cellStyle name="Nagłówek 2" xfId="15657" builtinId="17" hidden="1"/>
    <cellStyle name="Nagłówek 2" xfId="15696" builtinId="17" hidden="1"/>
    <cellStyle name="Nagłówek 2" xfId="15736" builtinId="17" hidden="1"/>
    <cellStyle name="Nagłówek 2" xfId="15775" builtinId="17" hidden="1"/>
    <cellStyle name="Nagłówek 2" xfId="15815" builtinId="17" hidden="1"/>
    <cellStyle name="Nagłówek 2" xfId="15854" builtinId="17" hidden="1"/>
    <cellStyle name="Nagłówek 2" xfId="7226" builtinId="17" hidden="1"/>
    <cellStyle name="Nagłówek 2" xfId="3266" builtinId="17" hidden="1"/>
    <cellStyle name="Nagłówek 2" xfId="15907" builtinId="17" hidden="1"/>
    <cellStyle name="Nagłówek 2" xfId="15947" builtinId="17" hidden="1"/>
    <cellStyle name="Nagłówek 2" xfId="15985" builtinId="17" hidden="1"/>
    <cellStyle name="Nagłówek 2" xfId="16025" builtinId="17" hidden="1"/>
    <cellStyle name="Nagłówek 2" xfId="16064" builtinId="17" hidden="1"/>
    <cellStyle name="Nagłówek 2" xfId="16104" builtinId="17" hidden="1"/>
    <cellStyle name="Nagłówek 2" xfId="16144" builtinId="17" hidden="1"/>
    <cellStyle name="Nagłówek 2" xfId="16184" builtinId="17" hidden="1"/>
    <cellStyle name="Nagłówek 2" xfId="16222" builtinId="17" hidden="1"/>
    <cellStyle name="Nagłówek 2" xfId="16262" builtinId="17" hidden="1"/>
    <cellStyle name="Nagłówek 2" xfId="16301" builtinId="17" hidden="1"/>
    <cellStyle name="Nagłówek 2" xfId="16341" builtinId="17" hidden="1"/>
    <cellStyle name="Nagłówek 2" xfId="16381" builtinId="17" hidden="1"/>
    <cellStyle name="Nagłówek 2" xfId="16420" builtinId="17" hidden="1"/>
    <cellStyle name="Nagłówek 2" xfId="16460" builtinId="17" hidden="1"/>
    <cellStyle name="Nagłówek 2" xfId="16499" builtinId="17" hidden="1"/>
    <cellStyle name="Nagłówek 2" xfId="16539" builtinId="17" hidden="1"/>
    <cellStyle name="Nagłówek 2" xfId="16578" builtinId="17" hidden="1"/>
    <cellStyle name="Nagłówek 2" xfId="16617" builtinId="17" hidden="1"/>
    <cellStyle name="Nagłówek 2" xfId="16776" builtinId="17" hidden="1"/>
    <cellStyle name="Nagłówek 2" xfId="16816" builtinId="17" hidden="1"/>
    <cellStyle name="Nagłówek 2" xfId="16856" builtinId="17" hidden="1"/>
    <cellStyle name="Nagłówek 2" xfId="16894" builtinId="17" hidden="1"/>
    <cellStyle name="Nagłówek 2" xfId="16934" builtinId="17" hidden="1"/>
    <cellStyle name="Nagłówek 2" xfId="16973" builtinId="17" hidden="1"/>
    <cellStyle name="Nagłówek 2" xfId="17013" builtinId="17" hidden="1"/>
    <cellStyle name="Nagłówek 2" xfId="17053" builtinId="17" hidden="1"/>
    <cellStyle name="Nagłówek 2" xfId="17093" builtinId="17" hidden="1"/>
    <cellStyle name="Nagłówek 2" xfId="17131" builtinId="17" hidden="1"/>
    <cellStyle name="Nagłówek 2" xfId="17171" builtinId="17" hidden="1"/>
    <cellStyle name="Nagłówek 2" xfId="17210" builtinId="17" hidden="1"/>
    <cellStyle name="Nagłówek 2" xfId="17250" builtinId="17" hidden="1"/>
    <cellStyle name="Nagłówek 2" xfId="17290" builtinId="17" hidden="1"/>
    <cellStyle name="Nagłówek 2" xfId="17329" builtinId="17" hidden="1"/>
    <cellStyle name="Nagłówek 2" xfId="17370" builtinId="17" hidden="1"/>
    <cellStyle name="Nagłówek 2" xfId="17409" builtinId="17" hidden="1"/>
    <cellStyle name="Nagłówek 2" xfId="17449" builtinId="17" hidden="1"/>
    <cellStyle name="Nagłówek 2" xfId="17488" builtinId="17" hidden="1"/>
    <cellStyle name="Nagłówek 2" xfId="17526" builtinId="17" hidden="1"/>
    <cellStyle name="Nagłówek 2" xfId="16667" builtinId="17" hidden="1"/>
    <cellStyle name="Nagłówek 2" xfId="17561" builtinId="17" hidden="1"/>
    <cellStyle name="Nagłówek 2" xfId="17601" builtinId="17" hidden="1"/>
    <cellStyle name="Nagłówek 2" xfId="17639" builtinId="17" hidden="1"/>
    <cellStyle name="Nagłówek 2" xfId="17679" builtinId="17" hidden="1"/>
    <cellStyle name="Nagłówek 2" xfId="17718" builtinId="17" hidden="1"/>
    <cellStyle name="Nagłówek 2" xfId="17758" builtinId="17" hidden="1"/>
    <cellStyle name="Nagłówek 2" xfId="17798" builtinId="17" hidden="1"/>
    <cellStyle name="Nagłówek 2" xfId="17838" builtinId="17" hidden="1"/>
    <cellStyle name="Nagłówek 2" xfId="17876" builtinId="17" hidden="1"/>
    <cellStyle name="Nagłówek 2" xfId="17916" builtinId="17" hidden="1"/>
    <cellStyle name="Nagłówek 2" xfId="17955" builtinId="17" hidden="1"/>
    <cellStyle name="Nagłówek 2" xfId="17995" builtinId="17" hidden="1"/>
    <cellStyle name="Nagłówek 2" xfId="18035" builtinId="17" hidden="1"/>
    <cellStyle name="Nagłówek 2" xfId="18074" builtinId="17" hidden="1"/>
    <cellStyle name="Nagłówek 2" xfId="18114" builtinId="17" hidden="1"/>
    <cellStyle name="Nagłówek 2" xfId="18153" builtinId="17" hidden="1"/>
    <cellStyle name="Nagłówek 2" xfId="18193" builtinId="17" hidden="1"/>
    <cellStyle name="Nagłówek 2" xfId="18232" builtinId="17" hidden="1"/>
    <cellStyle name="Nagłówek 2" xfId="18269" builtinId="17" hidden="1"/>
    <cellStyle name="Nagłówek 2" xfId="16708" builtinId="17" hidden="1"/>
    <cellStyle name="Nagłówek 2" xfId="18277" builtinId="17" hidden="1"/>
    <cellStyle name="Nagłówek 2" xfId="18317" builtinId="17" hidden="1"/>
    <cellStyle name="Nagłówek 2" xfId="18355" builtinId="17" hidden="1"/>
    <cellStyle name="Nagłówek 2" xfId="18395" builtinId="17" hidden="1"/>
    <cellStyle name="Nagłówek 2" xfId="18434" builtinId="17" hidden="1"/>
    <cellStyle name="Nagłówek 2" xfId="18474" builtinId="17" hidden="1"/>
    <cellStyle name="Nagłówek 2" xfId="18514" builtinId="17" hidden="1"/>
    <cellStyle name="Nagłówek 2" xfId="18554" builtinId="17" hidden="1"/>
    <cellStyle name="Nagłówek 2" xfId="18592" builtinId="17" hidden="1"/>
    <cellStyle name="Nagłówek 2" xfId="18632" builtinId="17" hidden="1"/>
    <cellStyle name="Nagłówek 2" xfId="18671" builtinId="17" hidden="1"/>
    <cellStyle name="Nagłówek 2" xfId="18711" builtinId="17" hidden="1"/>
    <cellStyle name="Nagłówek 2" xfId="18751" builtinId="17" hidden="1"/>
    <cellStyle name="Nagłówek 2" xfId="18790" builtinId="17" hidden="1"/>
    <cellStyle name="Nagłówek 2" xfId="18830" builtinId="17" hidden="1"/>
    <cellStyle name="Nagłówek 2" xfId="18869" builtinId="17" hidden="1"/>
    <cellStyle name="Nagłówek 2" xfId="18909" builtinId="17" hidden="1"/>
    <cellStyle name="Nagłówek 2" xfId="18948" builtinId="17" hidden="1"/>
    <cellStyle name="Nagłówek 2" xfId="7225" builtinId="17" hidden="1"/>
    <cellStyle name="Nagłówek 2" xfId="19070" builtinId="17" hidden="1"/>
    <cellStyle name="Nagłówek 2" xfId="19110" builtinId="17" hidden="1"/>
    <cellStyle name="Nagłówek 2" xfId="19150" builtinId="17" hidden="1"/>
    <cellStyle name="Nagłówek 2" xfId="19188" builtinId="17" hidden="1"/>
    <cellStyle name="Nagłówek 2" xfId="19228" builtinId="17" hidden="1"/>
    <cellStyle name="Nagłówek 2" xfId="19267" builtinId="17" hidden="1"/>
    <cellStyle name="Nagłówek 2" xfId="19307" builtinId="17" hidden="1"/>
    <cellStyle name="Nagłówek 2" xfId="19347" builtinId="17" hidden="1"/>
    <cellStyle name="Nagłówek 2" xfId="19387" builtinId="17" hidden="1"/>
    <cellStyle name="Nagłówek 2" xfId="19425" builtinId="17" hidden="1"/>
    <cellStyle name="Nagłówek 2" xfId="19465" builtinId="17" hidden="1"/>
    <cellStyle name="Nagłówek 2" xfId="19504" builtinId="17" hidden="1"/>
    <cellStyle name="Nagłówek 2" xfId="19544" builtinId="17" hidden="1"/>
    <cellStyle name="Nagłówek 2" xfId="19584" builtinId="17" hidden="1"/>
    <cellStyle name="Nagłówek 2" xfId="19623" builtinId="17" hidden="1"/>
    <cellStyle name="Nagłówek 2" xfId="19663" builtinId="17" hidden="1"/>
    <cellStyle name="Nagłówek 2" xfId="19702" builtinId="17" hidden="1"/>
    <cellStyle name="Nagłówek 2" xfId="19742" builtinId="17" hidden="1"/>
    <cellStyle name="Nagłówek 2" xfId="19781" builtinId="17" hidden="1"/>
    <cellStyle name="Nagłówek 2" xfId="19832" builtinId="17" hidden="1"/>
    <cellStyle name="Nagłówek 2" xfId="19991" builtinId="17" hidden="1"/>
    <cellStyle name="Nagłówek 2" xfId="20031" builtinId="17" hidden="1"/>
    <cellStyle name="Nagłówek 2" xfId="20071" builtinId="17" hidden="1"/>
    <cellStyle name="Nagłówek 2" xfId="20109" builtinId="17" hidden="1"/>
    <cellStyle name="Nagłówek 2" xfId="20149" builtinId="17" hidden="1"/>
    <cellStyle name="Nagłówek 2" xfId="20188" builtinId="17" hidden="1"/>
    <cellStyle name="Nagłówek 2" xfId="20228" builtinId="17" hidden="1"/>
    <cellStyle name="Nagłówek 2" xfId="20268" builtinId="17" hidden="1"/>
    <cellStyle name="Nagłówek 2" xfId="20308" builtinId="17" hidden="1"/>
    <cellStyle name="Nagłówek 2" xfId="20346" builtinId="17" hidden="1"/>
    <cellStyle name="Nagłówek 2" xfId="20386" builtinId="17" hidden="1"/>
    <cellStyle name="Nagłówek 2" xfId="20425" builtinId="17" hidden="1"/>
    <cellStyle name="Nagłówek 2" xfId="20465" builtinId="17" hidden="1"/>
    <cellStyle name="Nagłówek 2" xfId="20505" builtinId="17" hidden="1"/>
    <cellStyle name="Nagłówek 2" xfId="20544" builtinId="17" hidden="1"/>
    <cellStyle name="Nagłówek 2" xfId="20585" builtinId="17" hidden="1"/>
    <cellStyle name="Nagłówek 2" xfId="20624" builtinId="17" hidden="1"/>
    <cellStyle name="Nagłówek 2" xfId="20664" builtinId="17" hidden="1"/>
    <cellStyle name="Nagłówek 2" xfId="20703" builtinId="17" hidden="1"/>
    <cellStyle name="Nagłówek 2" xfId="20741" builtinId="17" hidden="1"/>
    <cellStyle name="Nagłówek 2" xfId="19882" builtinId="17" hidden="1"/>
    <cellStyle name="Nagłówek 2" xfId="20776" builtinId="17" hidden="1"/>
    <cellStyle name="Nagłówek 2" xfId="20816" builtinId="17" hidden="1"/>
    <cellStyle name="Nagłówek 2" xfId="20854" builtinId="17" hidden="1"/>
    <cellStyle name="Nagłówek 2" xfId="20894" builtinId="17" hidden="1"/>
    <cellStyle name="Nagłówek 2" xfId="20933" builtinId="17" hidden="1"/>
    <cellStyle name="Nagłówek 2" xfId="20973" builtinId="17" hidden="1"/>
    <cellStyle name="Nagłówek 2" xfId="21013" builtinId="17" hidden="1"/>
    <cellStyle name="Nagłówek 2" xfId="21053" builtinId="17" hidden="1"/>
    <cellStyle name="Nagłówek 2" xfId="21091" builtinId="17" hidden="1"/>
    <cellStyle name="Nagłówek 2" xfId="21131" builtinId="17" hidden="1"/>
    <cellStyle name="Nagłówek 2" xfId="21170" builtinId="17" hidden="1"/>
    <cellStyle name="Nagłówek 2" xfId="21210" builtinId="17" hidden="1"/>
    <cellStyle name="Nagłówek 2" xfId="21250" builtinId="17" hidden="1"/>
    <cellStyle name="Nagłówek 2" xfId="21289" builtinId="17" hidden="1"/>
    <cellStyle name="Nagłówek 2" xfId="21329" builtinId="17" hidden="1"/>
    <cellStyle name="Nagłówek 2" xfId="21368" builtinId="17" hidden="1"/>
    <cellStyle name="Nagłówek 2" xfId="21408" builtinId="17" hidden="1"/>
    <cellStyle name="Nagłówek 2" xfId="21447" builtinId="17" hidden="1"/>
    <cellStyle name="Nagłówek 2" xfId="21484" builtinId="17" hidden="1"/>
    <cellStyle name="Nagłówek 2" xfId="19923" builtinId="17" hidden="1"/>
    <cellStyle name="Nagłówek 2" xfId="21492" builtinId="17" hidden="1"/>
    <cellStyle name="Nagłówek 2" xfId="21532" builtinId="17" hidden="1"/>
    <cellStyle name="Nagłówek 2" xfId="21570" builtinId="17" hidden="1"/>
    <cellStyle name="Nagłówek 2" xfId="21610" builtinId="17" hidden="1"/>
    <cellStyle name="Nagłówek 2" xfId="21649" builtinId="17" hidden="1"/>
    <cellStyle name="Nagłówek 2" xfId="21689" builtinId="17" hidden="1"/>
    <cellStyle name="Nagłówek 2" xfId="21729" builtinId="17" hidden="1"/>
    <cellStyle name="Nagłówek 2" xfId="21769" builtinId="17" hidden="1"/>
    <cellStyle name="Nagłówek 2" xfId="21807" builtinId="17" hidden="1"/>
    <cellStyle name="Nagłówek 2" xfId="21847" builtinId="17" hidden="1"/>
    <cellStyle name="Nagłówek 2" xfId="21886" builtinId="17" hidden="1"/>
    <cellStyle name="Nagłówek 2" xfId="21926" builtinId="17" hidden="1"/>
    <cellStyle name="Nagłówek 2" xfId="21966" builtinId="17" hidden="1"/>
    <cellStyle name="Nagłówek 2" xfId="22005" builtinId="17" hidden="1"/>
    <cellStyle name="Nagłówek 2" xfId="22045" builtinId="17" hidden="1"/>
    <cellStyle name="Nagłówek 2" xfId="22084" builtinId="17" hidden="1"/>
    <cellStyle name="Nagłówek 2" xfId="22124" builtinId="17" hidden="1"/>
    <cellStyle name="Nagłówek 2" xfId="22163" builtinId="17" hidden="1"/>
    <cellStyle name="Nagłówek 2" xfId="22202" builtinId="17" hidden="1"/>
    <cellStyle name="Nagłówek 2" xfId="22242" builtinId="17" hidden="1"/>
    <cellStyle name="Nagłówek 2" xfId="22282" builtinId="17" hidden="1"/>
    <cellStyle name="Nagłówek 2" xfId="22322" builtinId="17" hidden="1"/>
    <cellStyle name="Nagłówek 2" xfId="22360" builtinId="17" hidden="1"/>
    <cellStyle name="Nagłówek 2" xfId="22400" builtinId="17" hidden="1"/>
    <cellStyle name="Nagłówek 2" xfId="22439" builtinId="17" hidden="1"/>
    <cellStyle name="Nagłówek 2" xfId="22479" builtinId="17" hidden="1"/>
    <cellStyle name="Nagłówek 2" xfId="22519" builtinId="17" hidden="1"/>
    <cellStyle name="Nagłówek 2" xfId="22559" builtinId="17" hidden="1"/>
    <cellStyle name="Nagłówek 2" xfId="22597" builtinId="17" hidden="1"/>
    <cellStyle name="Nagłówek 2" xfId="22637" builtinId="17" hidden="1"/>
    <cellStyle name="Nagłówek 2" xfId="22676" builtinId="17" hidden="1"/>
    <cellStyle name="Nagłówek 2" xfId="22716" builtinId="17" hidden="1"/>
    <cellStyle name="Nagłówek 2" xfId="22756" builtinId="17" hidden="1"/>
    <cellStyle name="Nagłówek 2" xfId="22795" builtinId="17" hidden="1"/>
    <cellStyle name="Nagłówek 2" xfId="22835" builtinId="17" hidden="1"/>
    <cellStyle name="Nagłówek 2" xfId="22874" builtinId="17" hidden="1"/>
    <cellStyle name="Nagłówek 2" xfId="22914" builtinId="17" hidden="1"/>
    <cellStyle name="Nagłówek 2" xfId="22953" builtinId="17" hidden="1"/>
    <cellStyle name="Nagłówek 2" xfId="22992" builtinId="17" hidden="1"/>
    <cellStyle name="Nagłówek 2" xfId="23151" builtinId="17" hidden="1"/>
    <cellStyle name="Nagłówek 2" xfId="23191" builtinId="17" hidden="1"/>
    <cellStyle name="Nagłówek 2" xfId="23231" builtinId="17" hidden="1"/>
    <cellStyle name="Nagłówek 2" xfId="23269" builtinId="17" hidden="1"/>
    <cellStyle name="Nagłówek 2" xfId="23309" builtinId="17" hidden="1"/>
    <cellStyle name="Nagłówek 2" xfId="23348" builtinId="17" hidden="1"/>
    <cellStyle name="Nagłówek 2" xfId="23388" builtinId="17" hidden="1"/>
    <cellStyle name="Nagłówek 2" xfId="23428" builtinId="17" hidden="1"/>
    <cellStyle name="Nagłówek 2" xfId="23468" builtinId="17" hidden="1"/>
    <cellStyle name="Nagłówek 2" xfId="23506" builtinId="17" hidden="1"/>
    <cellStyle name="Nagłówek 2" xfId="23546" builtinId="17" hidden="1"/>
    <cellStyle name="Nagłówek 2" xfId="23585" builtinId="17" hidden="1"/>
    <cellStyle name="Nagłówek 2" xfId="23625" builtinId="17" hidden="1"/>
    <cellStyle name="Nagłówek 2" xfId="23665" builtinId="17" hidden="1"/>
    <cellStyle name="Nagłówek 2" xfId="23704" builtinId="17" hidden="1"/>
    <cellStyle name="Nagłówek 2" xfId="23745" builtinId="17" hidden="1"/>
    <cellStyle name="Nagłówek 2" xfId="23784" builtinId="17" hidden="1"/>
    <cellStyle name="Nagłówek 2" xfId="23824" builtinId="17" hidden="1"/>
    <cellStyle name="Nagłówek 2" xfId="23863" builtinId="17" hidden="1"/>
    <cellStyle name="Nagłówek 2" xfId="23901" builtinId="17" hidden="1"/>
    <cellStyle name="Nagłówek 2" xfId="23042" builtinId="17" hidden="1"/>
    <cellStyle name="Nagłówek 2" xfId="23936" builtinId="17" hidden="1"/>
    <cellStyle name="Nagłówek 2" xfId="23976" builtinId="17" hidden="1"/>
    <cellStyle name="Nagłówek 2" xfId="24014" builtinId="17" hidden="1"/>
    <cellStyle name="Nagłówek 2" xfId="24054" builtinId="17" hidden="1"/>
    <cellStyle name="Nagłówek 2" xfId="24093" builtinId="17" hidden="1"/>
    <cellStyle name="Nagłówek 2" xfId="24133" builtinId="17" hidden="1"/>
    <cellStyle name="Nagłówek 2" xfId="24173" builtinId="17" hidden="1"/>
    <cellStyle name="Nagłówek 2" xfId="24213" builtinId="17" hidden="1"/>
    <cellStyle name="Nagłówek 2" xfId="24251" builtinId="17" hidden="1"/>
    <cellStyle name="Nagłówek 2" xfId="24291" builtinId="17" hidden="1"/>
    <cellStyle name="Nagłówek 2" xfId="24330" builtinId="17" hidden="1"/>
    <cellStyle name="Nagłówek 2" xfId="24370" builtinId="17" hidden="1"/>
    <cellStyle name="Nagłówek 2" xfId="24410" builtinId="17" hidden="1"/>
    <cellStyle name="Nagłówek 2" xfId="24449" builtinId="17" hidden="1"/>
    <cellStyle name="Nagłówek 2" xfId="24489" builtinId="17" hidden="1"/>
    <cellStyle name="Nagłówek 2" xfId="24528" builtinId="17" hidden="1"/>
    <cellStyle name="Nagłówek 2" xfId="24568" builtinId="17" hidden="1"/>
    <cellStyle name="Nagłówek 2" xfId="24607" builtinId="17" hidden="1"/>
    <cellStyle name="Nagłówek 2" xfId="24644" builtinId="17" hidden="1"/>
    <cellStyle name="Nagłówek 2" xfId="23083" builtinId="17" hidden="1"/>
    <cellStyle name="Nagłówek 2" xfId="24652" builtinId="17" hidden="1"/>
    <cellStyle name="Nagłówek 2" xfId="24692" builtinId="17" hidden="1"/>
    <cellStyle name="Nagłówek 2" xfId="24730" builtinId="17" hidden="1"/>
    <cellStyle name="Nagłówek 2" xfId="24770" builtinId="17" hidden="1"/>
    <cellStyle name="Nagłówek 2" xfId="24809" builtinId="17" hidden="1"/>
    <cellStyle name="Nagłówek 2" xfId="24849" builtinId="17" hidden="1"/>
    <cellStyle name="Nagłówek 2" xfId="24889" builtinId="17" hidden="1"/>
    <cellStyle name="Nagłówek 2" xfId="24929" builtinId="17" hidden="1"/>
    <cellStyle name="Nagłówek 2" xfId="24967" builtinId="17" hidden="1"/>
    <cellStyle name="Nagłówek 2" xfId="25007" builtinId="17" hidden="1"/>
    <cellStyle name="Nagłówek 2" xfId="25046" builtinId="17" hidden="1"/>
    <cellStyle name="Nagłówek 2" xfId="25086" builtinId="17" hidden="1"/>
    <cellStyle name="Nagłówek 2" xfId="25126" builtinId="17" hidden="1"/>
    <cellStyle name="Nagłówek 2" xfId="25165" builtinId="17" hidden="1"/>
    <cellStyle name="Nagłówek 2" xfId="25205" builtinId="17" hidden="1"/>
    <cellStyle name="Nagłówek 2" xfId="25244" builtinId="17" hidden="1"/>
    <cellStyle name="Nagłówek 2" xfId="25284" builtinId="17" hidden="1"/>
    <cellStyle name="Nagłówek 2" xfId="25323" builtinId="17" hidden="1"/>
    <cellStyle name="Nagłówek 2" xfId="19065" builtinId="17" hidden="1"/>
    <cellStyle name="Nagłówek 2" xfId="19030" builtinId="17" hidden="1"/>
    <cellStyle name="Nagłówek 2" xfId="18996" builtinId="17" hidden="1"/>
    <cellStyle name="Nagłówek 2" xfId="25389" builtinId="17" hidden="1"/>
    <cellStyle name="Nagłówek 2" xfId="25427" builtinId="17" hidden="1"/>
    <cellStyle name="Nagłówek 2" xfId="25467" builtinId="17" hidden="1"/>
    <cellStyle name="Nagłówek 2" xfId="25506" builtinId="17" hidden="1"/>
    <cellStyle name="Nagłówek 2" xfId="25546" builtinId="17" hidden="1"/>
    <cellStyle name="Nagłówek 2" xfId="25586" builtinId="17" hidden="1"/>
    <cellStyle name="Nagłówek 2" xfId="25626" builtinId="17" hidden="1"/>
    <cellStyle name="Nagłówek 2" xfId="25664" builtinId="17" hidden="1"/>
    <cellStyle name="Nagłówek 2" xfId="25704" builtinId="17" hidden="1"/>
    <cellStyle name="Nagłówek 2" xfId="25743" builtinId="17" hidden="1"/>
    <cellStyle name="Nagłówek 2" xfId="25783" builtinId="17" hidden="1"/>
    <cellStyle name="Nagłówek 2" xfId="25823" builtinId="17" hidden="1"/>
    <cellStyle name="Nagłówek 2" xfId="25862" builtinId="17" hidden="1"/>
    <cellStyle name="Nagłówek 2" xfId="25902" builtinId="17" hidden="1"/>
    <cellStyle name="Nagłówek 2" xfId="25941" builtinId="17" hidden="1"/>
    <cellStyle name="Nagłówek 2" xfId="25981" builtinId="17" hidden="1"/>
    <cellStyle name="Nagłówek 2" xfId="26020" builtinId="17" hidden="1"/>
    <cellStyle name="Nagłówek 2" xfId="26059" builtinId="17" hidden="1"/>
    <cellStyle name="Nagłówek 2" xfId="26218" builtinId="17" hidden="1"/>
    <cellStyle name="Nagłówek 2" xfId="26258" builtinId="17" hidden="1"/>
    <cellStyle name="Nagłówek 2" xfId="26298" builtinId="17" hidden="1"/>
    <cellStyle name="Nagłówek 2" xfId="26336" builtinId="17" hidden="1"/>
    <cellStyle name="Nagłówek 2" xfId="26376" builtinId="17" hidden="1"/>
    <cellStyle name="Nagłówek 2" xfId="26415" builtinId="17" hidden="1"/>
    <cellStyle name="Nagłówek 2" xfId="26455" builtinId="17" hidden="1"/>
    <cellStyle name="Nagłówek 2" xfId="26495" builtinId="17" hidden="1"/>
    <cellStyle name="Nagłówek 2" xfId="26535" builtinId="17" hidden="1"/>
    <cellStyle name="Nagłówek 2" xfId="26573" builtinId="17" hidden="1"/>
    <cellStyle name="Nagłówek 2" xfId="26613" builtinId="17" hidden="1"/>
    <cellStyle name="Nagłówek 2" xfId="26652" builtinId="17" hidden="1"/>
    <cellStyle name="Nagłówek 2" xfId="26692" builtinId="17" hidden="1"/>
    <cellStyle name="Nagłówek 2" xfId="26732" builtinId="17" hidden="1"/>
    <cellStyle name="Nagłówek 2" xfId="26771" builtinId="17" hidden="1"/>
    <cellStyle name="Nagłówek 2" xfId="26812" builtinId="17" hidden="1"/>
    <cellStyle name="Nagłówek 2" xfId="26851" builtinId="17" hidden="1"/>
    <cellStyle name="Nagłówek 2" xfId="26891" builtinId="17" hidden="1"/>
    <cellStyle name="Nagłówek 2" xfId="26930" builtinId="17" hidden="1"/>
    <cellStyle name="Nagłówek 2" xfId="26968" builtinId="17" hidden="1"/>
    <cellStyle name="Nagłówek 2" xfId="26109" builtinId="17" hidden="1"/>
    <cellStyle name="Nagłówek 2" xfId="27003" builtinId="17" hidden="1"/>
    <cellStyle name="Nagłówek 2" xfId="27043" builtinId="17" hidden="1"/>
    <cellStyle name="Nagłówek 2" xfId="27081" builtinId="17" hidden="1"/>
    <cellStyle name="Nagłówek 2" xfId="27121" builtinId="17" hidden="1"/>
    <cellStyle name="Nagłówek 2" xfId="27160" builtinId="17" hidden="1"/>
    <cellStyle name="Nagłówek 2" xfId="27200" builtinId="17" hidden="1"/>
    <cellStyle name="Nagłówek 2" xfId="27240" builtinId="17" hidden="1"/>
    <cellStyle name="Nagłówek 2" xfId="27280" builtinId="17" hidden="1"/>
    <cellStyle name="Nagłówek 2" xfId="27318" builtinId="17" hidden="1"/>
    <cellStyle name="Nagłówek 2" xfId="27358" builtinId="17" hidden="1"/>
    <cellStyle name="Nagłówek 2" xfId="27397" builtinId="17" hidden="1"/>
    <cellStyle name="Nagłówek 2" xfId="27437" builtinId="17" hidden="1"/>
    <cellStyle name="Nagłówek 2" xfId="27477" builtinId="17" hidden="1"/>
    <cellStyle name="Nagłówek 2" xfId="27516" builtinId="17" hidden="1"/>
    <cellStyle name="Nagłówek 2" xfId="27556" builtinId="17" hidden="1"/>
    <cellStyle name="Nagłówek 2" xfId="27595" builtinId="17" hidden="1"/>
    <cellStyle name="Nagłówek 2" xfId="27635" builtinId="17" hidden="1"/>
    <cellStyle name="Nagłówek 2" xfId="27674" builtinId="17" hidden="1"/>
    <cellStyle name="Nagłówek 2" xfId="27711" builtinId="17" hidden="1"/>
    <cellStyle name="Nagłówek 2" xfId="26150" builtinId="17" hidden="1"/>
    <cellStyle name="Nagłówek 2" xfId="27719" builtinId="17" hidden="1"/>
    <cellStyle name="Nagłówek 2" xfId="27759" builtinId="17" hidden="1"/>
    <cellStyle name="Nagłówek 2" xfId="27797" builtinId="17" hidden="1"/>
    <cellStyle name="Nagłówek 2" xfId="27837" builtinId="17" hidden="1"/>
    <cellStyle name="Nagłówek 2" xfId="27876" builtinId="17" hidden="1"/>
    <cellStyle name="Nagłówek 2" xfId="27916" builtinId="17" hidden="1"/>
    <cellStyle name="Nagłówek 2" xfId="27956" builtinId="17" hidden="1"/>
    <cellStyle name="Nagłówek 2" xfId="27996" builtinId="17" hidden="1"/>
    <cellStyle name="Nagłówek 2" xfId="28034" builtinId="17" hidden="1"/>
    <cellStyle name="Nagłówek 2" xfId="28074" builtinId="17" hidden="1"/>
    <cellStyle name="Nagłówek 2" xfId="28113" builtinId="17" hidden="1"/>
    <cellStyle name="Nagłówek 2" xfId="28153" builtinId="17" hidden="1"/>
    <cellStyle name="Nagłówek 2" xfId="28193" builtinId="17" hidden="1"/>
    <cellStyle name="Nagłówek 2" xfId="28232" builtinId="17" hidden="1"/>
    <cellStyle name="Nagłówek 2" xfId="28272" builtinId="17" hidden="1"/>
    <cellStyle name="Nagłówek 2" xfId="28311" builtinId="17" hidden="1"/>
    <cellStyle name="Nagłówek 2" xfId="28351" builtinId="17" hidden="1"/>
    <cellStyle name="Nagłówek 2" xfId="28390" builtinId="17" hidden="1"/>
    <cellStyle name="Nagłówek 2" xfId="28429" builtinId="17" hidden="1"/>
    <cellStyle name="Nagłówek 2" xfId="28553" builtinId="17" hidden="1"/>
    <cellStyle name="Nagłówek 2" xfId="28595" builtinId="17" hidden="1"/>
    <cellStyle name="Nagłówek 2" xfId="28635" builtinId="17" hidden="1"/>
    <cellStyle name="Nagłówek 2" xfId="28673" builtinId="17" hidden="1"/>
    <cellStyle name="Nagłówek 2" xfId="28713" builtinId="17" hidden="1"/>
    <cellStyle name="Nagłówek 2" xfId="28752" builtinId="17" hidden="1"/>
    <cellStyle name="Nagłówek 2" xfId="28792" builtinId="17" hidden="1"/>
    <cellStyle name="Nagłówek 2" xfId="28832" builtinId="17" hidden="1"/>
    <cellStyle name="Nagłówek 2" xfId="28872" builtinId="17" hidden="1"/>
    <cellStyle name="Nagłówek 2" xfId="28910" builtinId="17" hidden="1"/>
    <cellStyle name="Nagłówek 2" xfId="28950" builtinId="17" hidden="1"/>
    <cellStyle name="Nagłówek 2" xfId="28991" builtinId="17" hidden="1"/>
    <cellStyle name="Nagłówek 2" xfId="29031" builtinId="17" hidden="1"/>
    <cellStyle name="Nagłówek 2" xfId="29071" builtinId="17" hidden="1"/>
    <cellStyle name="Nagłówek 2" xfId="29110" builtinId="17" hidden="1"/>
    <cellStyle name="Nagłówek 2" xfId="29151" builtinId="17" hidden="1"/>
    <cellStyle name="Nagłówek 2" xfId="29190" builtinId="17" hidden="1"/>
    <cellStyle name="Nagłówek 2" xfId="29230" builtinId="17" hidden="1"/>
    <cellStyle name="Nagłówek 2" xfId="29269" builtinId="17" hidden="1"/>
    <cellStyle name="Nagłówek 2" xfId="29319" builtinId="17" hidden="1"/>
    <cellStyle name="Nagłówek 2" xfId="29478" builtinId="17" hidden="1"/>
    <cellStyle name="Nagłówek 2" xfId="29520" builtinId="17" hidden="1"/>
    <cellStyle name="Nagłówek 2" xfId="29560" builtinId="17" hidden="1"/>
    <cellStyle name="Nagłówek 2" xfId="29598" builtinId="17" hidden="1"/>
    <cellStyle name="Nagłówek 2" xfId="29638" builtinId="17" hidden="1"/>
    <cellStyle name="Nagłówek 2" xfId="29677" builtinId="17" hidden="1"/>
    <cellStyle name="Nagłówek 2" xfId="29717" builtinId="17" hidden="1"/>
    <cellStyle name="Nagłówek 2" xfId="29757" builtinId="17" hidden="1"/>
    <cellStyle name="Nagłówek 2" xfId="29797" builtinId="17" hidden="1"/>
    <cellStyle name="Nagłówek 2" xfId="29835" builtinId="17" hidden="1"/>
    <cellStyle name="Nagłówek 2" xfId="29875" builtinId="17" hidden="1"/>
    <cellStyle name="Nagłówek 2" xfId="29916" builtinId="17" hidden="1"/>
    <cellStyle name="Nagłówek 2" xfId="29956" builtinId="17" hidden="1"/>
    <cellStyle name="Nagłówek 2" xfId="29996" builtinId="17" hidden="1"/>
    <cellStyle name="Nagłówek 2" xfId="30035" builtinId="17" hidden="1"/>
    <cellStyle name="Nagłówek 2" xfId="30076" builtinId="17" hidden="1"/>
    <cellStyle name="Nagłówek 2" xfId="30115" builtinId="17" hidden="1"/>
    <cellStyle name="Nagłówek 2" xfId="30155" builtinId="17" hidden="1"/>
    <cellStyle name="Nagłówek 2" xfId="30194" builtinId="17" hidden="1"/>
    <cellStyle name="Nagłówek 2" xfId="30232" builtinId="17" hidden="1"/>
    <cellStyle name="Nagłówek 2" xfId="29369" builtinId="17" hidden="1"/>
    <cellStyle name="Nagłówek 2" xfId="30267" builtinId="17" hidden="1"/>
    <cellStyle name="Nagłówek 2" xfId="30307" builtinId="17" hidden="1"/>
    <cellStyle name="Nagłówek 2" xfId="30345" builtinId="17" hidden="1"/>
    <cellStyle name="Nagłówek 2" xfId="30385" builtinId="17" hidden="1"/>
    <cellStyle name="Nagłówek 2" xfId="30424" builtinId="17" hidden="1"/>
    <cellStyle name="Nagłówek 2" xfId="30464" builtinId="17" hidden="1"/>
    <cellStyle name="Nagłówek 2" xfId="30504" builtinId="17" hidden="1"/>
    <cellStyle name="Nagłówek 2" xfId="30544" builtinId="17" hidden="1"/>
    <cellStyle name="Nagłówek 2" xfId="30582" builtinId="17" hidden="1"/>
    <cellStyle name="Nagłówek 2" xfId="30622" builtinId="17" hidden="1"/>
    <cellStyle name="Nagłówek 2" xfId="30661" builtinId="17" hidden="1"/>
    <cellStyle name="Nagłówek 2" xfId="30701" builtinId="17" hidden="1"/>
    <cellStyle name="Nagłówek 2" xfId="30741" builtinId="17" hidden="1"/>
    <cellStyle name="Nagłówek 2" xfId="30780" builtinId="17" hidden="1"/>
    <cellStyle name="Nagłówek 2" xfId="30820" builtinId="17" hidden="1"/>
    <cellStyle name="Nagłówek 2" xfId="30859" builtinId="17" hidden="1"/>
    <cellStyle name="Nagłówek 2" xfId="30899" builtinId="17" hidden="1"/>
    <cellStyle name="Nagłówek 2" xfId="30938" builtinId="17" hidden="1"/>
    <cellStyle name="Nagłówek 2" xfId="30975" builtinId="17" hidden="1"/>
    <cellStyle name="Nagłówek 2" xfId="29410" builtinId="17" hidden="1"/>
    <cellStyle name="Nagłówek 2" xfId="30983" builtinId="17" hidden="1"/>
    <cellStyle name="Nagłówek 2" xfId="31023" builtinId="17" hidden="1"/>
    <cellStyle name="Nagłówek 2" xfId="31061" builtinId="17" hidden="1"/>
    <cellStyle name="Nagłówek 2" xfId="31101" builtinId="17" hidden="1"/>
    <cellStyle name="Nagłówek 2" xfId="31140" builtinId="17" hidden="1"/>
    <cellStyle name="Nagłówek 2" xfId="31180" builtinId="17" hidden="1"/>
    <cellStyle name="Nagłówek 2" xfId="31220" builtinId="17" hidden="1"/>
    <cellStyle name="Nagłówek 2" xfId="31260" builtinId="17" hidden="1"/>
    <cellStyle name="Nagłówek 2" xfId="31298" builtinId="17" hidden="1"/>
    <cellStyle name="Nagłówek 2" xfId="31338" builtinId="17" hidden="1"/>
    <cellStyle name="Nagłówek 2" xfId="31377" builtinId="17" hidden="1"/>
    <cellStyle name="Nagłówek 2" xfId="31417" builtinId="17" hidden="1"/>
    <cellStyle name="Nagłówek 2" xfId="31457" builtinId="17" hidden="1"/>
    <cellStyle name="Nagłówek 2" xfId="31496" builtinId="17" hidden="1"/>
    <cellStyle name="Nagłówek 2" xfId="31536" builtinId="17" hidden="1"/>
    <cellStyle name="Nagłówek 2" xfId="31575" builtinId="17" hidden="1"/>
    <cellStyle name="Nagłówek 2" xfId="31615" builtinId="17" hidden="1"/>
    <cellStyle name="Nagłówek 2" xfId="31654" builtinId="17" hidden="1"/>
    <cellStyle name="Nagłówek 2" xfId="29308" builtinId="17" hidden="1"/>
    <cellStyle name="Nagłówek 2" xfId="28489" builtinId="17" hidden="1"/>
    <cellStyle name="Nagłówek 2" xfId="31707" builtinId="17" hidden="1"/>
    <cellStyle name="Nagłówek 2" xfId="31747" builtinId="17" hidden="1"/>
    <cellStyle name="Nagłówek 2" xfId="31785" builtinId="17" hidden="1"/>
    <cellStyle name="Nagłówek 2" xfId="31825" builtinId="17" hidden="1"/>
    <cellStyle name="Nagłówek 2" xfId="31864" builtinId="17" hidden="1"/>
    <cellStyle name="Nagłówek 2" xfId="31904" builtinId="17" hidden="1"/>
    <cellStyle name="Nagłówek 2" xfId="31944" builtinId="17" hidden="1"/>
    <cellStyle name="Nagłówek 2" xfId="31984" builtinId="17" hidden="1"/>
    <cellStyle name="Nagłówek 2" xfId="32022" builtinId="17" hidden="1"/>
    <cellStyle name="Nagłówek 2" xfId="32062" builtinId="17" hidden="1"/>
    <cellStyle name="Nagłówek 2" xfId="32101" builtinId="17" hidden="1"/>
    <cellStyle name="Nagłówek 2" xfId="32141" builtinId="17" hidden="1"/>
    <cellStyle name="Nagłówek 2" xfId="32181" builtinId="17" hidden="1"/>
    <cellStyle name="Nagłówek 2" xfId="32220" builtinId="17" hidden="1"/>
    <cellStyle name="Nagłówek 2" xfId="32260" builtinId="17" hidden="1"/>
    <cellStyle name="Nagłówek 2" xfId="32299" builtinId="17" hidden="1"/>
    <cellStyle name="Nagłówek 2" xfId="32339" builtinId="17" hidden="1"/>
    <cellStyle name="Nagłówek 2" xfId="32378" builtinId="17" hidden="1"/>
    <cellStyle name="Nagłówek 2" xfId="32417" builtinId="17" hidden="1"/>
    <cellStyle name="Nagłówek 2" xfId="32576" builtinId="17" hidden="1"/>
    <cellStyle name="Nagłówek 2" xfId="32616" builtinId="17" hidden="1"/>
    <cellStyle name="Nagłówek 2" xfId="32656" builtinId="17" hidden="1"/>
    <cellStyle name="Nagłówek 2" xfId="32694" builtinId="17" hidden="1"/>
    <cellStyle name="Nagłówek 2" xfId="32734" builtinId="17" hidden="1"/>
    <cellStyle name="Nagłówek 2" xfId="32773" builtinId="17" hidden="1"/>
    <cellStyle name="Nagłówek 2" xfId="32813" builtinId="17" hidden="1"/>
    <cellStyle name="Nagłówek 2" xfId="32853" builtinId="17" hidden="1"/>
    <cellStyle name="Nagłówek 2" xfId="32893" builtinId="17" hidden="1"/>
    <cellStyle name="Nagłówek 2" xfId="32931" builtinId="17" hidden="1"/>
    <cellStyle name="Nagłówek 2" xfId="32971" builtinId="17" hidden="1"/>
    <cellStyle name="Nagłówek 2" xfId="33010" builtinId="17" hidden="1"/>
    <cellStyle name="Nagłówek 2" xfId="33050" builtinId="17" hidden="1"/>
    <cellStyle name="Nagłówek 2" xfId="33090" builtinId="17" hidden="1"/>
    <cellStyle name="Nagłówek 2" xfId="33129" builtinId="17" hidden="1"/>
    <cellStyle name="Nagłówek 2" xfId="33170" builtinId="17" hidden="1"/>
    <cellStyle name="Nagłówek 2" xfId="33209" builtinId="17" hidden="1"/>
    <cellStyle name="Nagłówek 2" xfId="33249" builtinId="17" hidden="1"/>
    <cellStyle name="Nagłówek 2" xfId="33288" builtinId="17" hidden="1"/>
    <cellStyle name="Nagłówek 2" xfId="33326" builtinId="17" hidden="1"/>
    <cellStyle name="Nagłówek 2" xfId="32467" builtinId="17" hidden="1"/>
    <cellStyle name="Nagłówek 2" xfId="33361" builtinId="17" hidden="1"/>
    <cellStyle name="Nagłówek 2" xfId="33401" builtinId="17" hidden="1"/>
    <cellStyle name="Nagłówek 2" xfId="33439" builtinId="17" hidden="1"/>
    <cellStyle name="Nagłówek 2" xfId="33479" builtinId="17" hidden="1"/>
    <cellStyle name="Nagłówek 2" xfId="33518" builtinId="17" hidden="1"/>
    <cellStyle name="Nagłówek 2" xfId="33558" builtinId="17" hidden="1"/>
    <cellStyle name="Nagłówek 2" xfId="33598" builtinId="17" hidden="1"/>
    <cellStyle name="Nagłówek 2" xfId="33638" builtinId="17" hidden="1"/>
    <cellStyle name="Nagłówek 2" xfId="33676" builtinId="17" hidden="1"/>
    <cellStyle name="Nagłówek 2" xfId="33716" builtinId="17" hidden="1"/>
    <cellStyle name="Nagłówek 2" xfId="33755" builtinId="17" hidden="1"/>
    <cellStyle name="Nagłówek 2" xfId="33795" builtinId="17" hidden="1"/>
    <cellStyle name="Nagłówek 2" xfId="33835" builtinId="17" hidden="1"/>
    <cellStyle name="Nagłówek 2" xfId="33874" builtinId="17" hidden="1"/>
    <cellStyle name="Nagłówek 2" xfId="33914" builtinId="17" hidden="1"/>
    <cellStyle name="Nagłówek 2" xfId="33953" builtinId="17" hidden="1"/>
    <cellStyle name="Nagłówek 2" xfId="33993" builtinId="17" hidden="1"/>
    <cellStyle name="Nagłówek 2" xfId="34032" builtinId="17" hidden="1"/>
    <cellStyle name="Nagłówek 2" xfId="34069" builtinId="17" hidden="1"/>
    <cellStyle name="Nagłówek 2" xfId="32508" builtinId="17" hidden="1"/>
    <cellStyle name="Nagłówek 2" xfId="34077" builtinId="17" hidden="1"/>
    <cellStyle name="Nagłówek 2" xfId="34117" builtinId="17" hidden="1"/>
    <cellStyle name="Nagłówek 2" xfId="34155" builtinId="17" hidden="1"/>
    <cellStyle name="Nagłówek 2" xfId="34195" builtinId="17" hidden="1"/>
    <cellStyle name="Nagłówek 2" xfId="34234" builtinId="17" hidden="1"/>
    <cellStyle name="Nagłówek 2" xfId="34274" builtinId="17" hidden="1"/>
    <cellStyle name="Nagłówek 2" xfId="34314" builtinId="17" hidden="1"/>
    <cellStyle name="Nagłówek 2" xfId="34354" builtinId="17" hidden="1"/>
    <cellStyle name="Nagłówek 2" xfId="34392" builtinId="17" hidden="1"/>
    <cellStyle name="Nagłówek 2" xfId="34432" builtinId="17" hidden="1"/>
    <cellStyle name="Nagłówek 2" xfId="34471" builtinId="17" hidden="1"/>
    <cellStyle name="Nagłówek 2" xfId="34511" builtinId="17" hidden="1"/>
    <cellStyle name="Nagłówek 2" xfId="34551" builtinId="17" hidden="1"/>
    <cellStyle name="Nagłówek 2" xfId="34590" builtinId="17" hidden="1"/>
    <cellStyle name="Nagłówek 2" xfId="34630" builtinId="17" hidden="1"/>
    <cellStyle name="Nagłówek 2" xfId="34669" builtinId="17" hidden="1"/>
    <cellStyle name="Nagłówek 2" xfId="34709" builtinId="17" hidden="1"/>
    <cellStyle name="Nagłówek 2" xfId="34748" builtinId="17" hidden="1"/>
    <cellStyle name="Nagłówek 2" xfId="29307" builtinId="17" hidden="1"/>
    <cellStyle name="Nagłówek 2" xfId="34789" builtinId="17" hidden="1"/>
    <cellStyle name="Nagłówek 2" xfId="34829" builtinId="17" hidden="1"/>
    <cellStyle name="Nagłówek 2" xfId="34869" builtinId="17" hidden="1"/>
    <cellStyle name="Nagłówek 2" xfId="34907" builtinId="17" hidden="1"/>
    <cellStyle name="Nagłówek 2" xfId="34947" builtinId="17" hidden="1"/>
    <cellStyle name="Nagłówek 2" xfId="34986" builtinId="17" hidden="1"/>
    <cellStyle name="Nagłówek 2" xfId="35026" builtinId="17" hidden="1"/>
    <cellStyle name="Nagłówek 2" xfId="35066" builtinId="17" hidden="1"/>
    <cellStyle name="Nagłówek 2" xfId="35106" builtinId="17" hidden="1"/>
    <cellStyle name="Nagłówek 2" xfId="35144" builtinId="17" hidden="1"/>
    <cellStyle name="Nagłówek 2" xfId="35184" builtinId="17" hidden="1"/>
    <cellStyle name="Nagłówek 2" xfId="35223" builtinId="17" hidden="1"/>
    <cellStyle name="Nagłówek 2" xfId="35263" builtinId="17" hidden="1"/>
    <cellStyle name="Nagłówek 2" xfId="35303" builtinId="17" hidden="1"/>
    <cellStyle name="Nagłówek 2" xfId="35342" builtinId="17" hidden="1"/>
    <cellStyle name="Nagłówek 2" xfId="35382" builtinId="17" hidden="1"/>
    <cellStyle name="Nagłówek 2" xfId="35421" builtinId="17" hidden="1"/>
    <cellStyle name="Nagłówek 2" xfId="35461" builtinId="17" hidden="1"/>
    <cellStyle name="Nagłówek 2" xfId="35500" builtinId="17" hidden="1"/>
    <cellStyle name="Nagłówek 2" xfId="35539" builtinId="17" hidden="1"/>
    <cellStyle name="Nagłówek 2" xfId="35698" builtinId="17" hidden="1"/>
    <cellStyle name="Nagłówek 2" xfId="35738" builtinId="17" hidden="1"/>
    <cellStyle name="Nagłówek 2" xfId="35778" builtinId="17" hidden="1"/>
    <cellStyle name="Nagłówek 2" xfId="35816" builtinId="17" hidden="1"/>
    <cellStyle name="Nagłówek 2" xfId="35856" builtinId="17" hidden="1"/>
    <cellStyle name="Nagłówek 2" xfId="35895" builtinId="17" hidden="1"/>
    <cellStyle name="Nagłówek 2" xfId="35935" builtinId="17" hidden="1"/>
    <cellStyle name="Nagłówek 2" xfId="35975" builtinId="17" hidden="1"/>
    <cellStyle name="Nagłówek 2" xfId="36015" builtinId="17" hidden="1"/>
    <cellStyle name="Nagłówek 2" xfId="36053" builtinId="17" hidden="1"/>
    <cellStyle name="Nagłówek 2" xfId="36093" builtinId="17" hidden="1"/>
    <cellStyle name="Nagłówek 2" xfId="36132" builtinId="17" hidden="1"/>
    <cellStyle name="Nagłówek 2" xfId="36172" builtinId="17" hidden="1"/>
    <cellStyle name="Nagłówek 2" xfId="36212" builtinId="17" hidden="1"/>
    <cellStyle name="Nagłówek 2" xfId="36251" builtinId="17" hidden="1"/>
    <cellStyle name="Nagłówek 2" xfId="36292" builtinId="17" hidden="1"/>
    <cellStyle name="Nagłówek 2" xfId="36331" builtinId="17" hidden="1"/>
    <cellStyle name="Nagłówek 2" xfId="36371" builtinId="17" hidden="1"/>
    <cellStyle name="Nagłówek 2" xfId="36410" builtinId="17" hidden="1"/>
    <cellStyle name="Nagłówek 2" xfId="36448" builtinId="17" hidden="1"/>
    <cellStyle name="Nagłówek 2" xfId="35589" builtinId="17" hidden="1"/>
    <cellStyle name="Nagłówek 2" xfId="36483" builtinId="17" hidden="1"/>
    <cellStyle name="Nagłówek 2" xfId="36523" builtinId="17" hidden="1"/>
    <cellStyle name="Nagłówek 2" xfId="36561" builtinId="17" hidden="1"/>
    <cellStyle name="Nagłówek 2" xfId="36601" builtinId="17" hidden="1"/>
    <cellStyle name="Nagłówek 2" xfId="36640" builtinId="17" hidden="1"/>
    <cellStyle name="Nagłówek 2" xfId="36680" builtinId="17" hidden="1"/>
    <cellStyle name="Nagłówek 2" xfId="36720" builtinId="17" hidden="1"/>
    <cellStyle name="Nagłówek 2" xfId="36760" builtinId="17" hidden="1"/>
    <cellStyle name="Nagłówek 2" xfId="36798" builtinId="17" hidden="1"/>
    <cellStyle name="Nagłówek 2" xfId="36838" builtinId="17" hidden="1"/>
    <cellStyle name="Nagłówek 2" xfId="36877" builtinId="17" hidden="1"/>
    <cellStyle name="Nagłówek 2" xfId="36917" builtinId="17" hidden="1"/>
    <cellStyle name="Nagłówek 2" xfId="36957" builtinId="17" hidden="1"/>
    <cellStyle name="Nagłówek 2" xfId="36996" builtinId="17" hidden="1"/>
    <cellStyle name="Nagłówek 2" xfId="37036" builtinId="17" hidden="1"/>
    <cellStyle name="Nagłówek 2" xfId="37075" builtinId="17" hidden="1"/>
    <cellStyle name="Nagłówek 2" xfId="37115" builtinId="17" hidden="1"/>
    <cellStyle name="Nagłówek 2" xfId="37154" builtinId="17" hidden="1"/>
    <cellStyle name="Nagłówek 2" xfId="37191" builtinId="17" hidden="1"/>
    <cellStyle name="Nagłówek 2" xfId="35630" builtinId="17" hidden="1"/>
    <cellStyle name="Nagłówek 2" xfId="37199" builtinId="17" hidden="1"/>
    <cellStyle name="Nagłówek 2" xfId="37239" builtinId="17" hidden="1"/>
    <cellStyle name="Nagłówek 2" xfId="37277" builtinId="17" hidden="1"/>
    <cellStyle name="Nagłówek 2" xfId="37317" builtinId="17" hidden="1"/>
    <cellStyle name="Nagłówek 2" xfId="37356" builtinId="17" hidden="1"/>
    <cellStyle name="Nagłówek 2" xfId="37396" builtinId="17" hidden="1"/>
    <cellStyle name="Nagłówek 2" xfId="37436" builtinId="17" hidden="1"/>
    <cellStyle name="Nagłówek 2" xfId="37476" builtinId="17" hidden="1"/>
    <cellStyle name="Nagłówek 2" xfId="37514" builtinId="17" hidden="1"/>
    <cellStyle name="Nagłówek 2" xfId="37554" builtinId="17" hidden="1"/>
    <cellStyle name="Nagłówek 2" xfId="37593" builtinId="17" hidden="1"/>
    <cellStyle name="Nagłówek 2" xfId="37633" builtinId="17" hidden="1"/>
    <cellStyle name="Nagłówek 2" xfId="37673" builtinId="17" hidden="1"/>
    <cellStyle name="Nagłówek 2" xfId="37712" builtinId="17" hidden="1"/>
    <cellStyle name="Nagłówek 2" xfId="37752" builtinId="17" hidden="1"/>
    <cellStyle name="Nagłówek 2" xfId="37791" builtinId="17" hidden="1"/>
    <cellStyle name="Nagłówek 2" xfId="37831" builtinId="17" hidden="1"/>
    <cellStyle name="Nagłówek 2" xfId="37870" builtinId="17" hidden="1"/>
    <cellStyle name="Nagłówek 2" xfId="37909" builtinId="17" hidden="1"/>
    <cellStyle name="Nagłówek 2" xfId="37949" builtinId="17" hidden="1"/>
    <cellStyle name="Nagłówek 2" xfId="37989" builtinId="17" hidden="1"/>
    <cellStyle name="Nagłówek 2" xfId="38029" builtinId="17" hidden="1"/>
    <cellStyle name="Nagłówek 2" xfId="38067" builtinId="17" hidden="1"/>
    <cellStyle name="Nagłówek 2" xfId="38107" builtinId="17" hidden="1"/>
    <cellStyle name="Nagłówek 2" xfId="38146" builtinId="17" hidden="1"/>
    <cellStyle name="Nagłówek 2" xfId="38186" builtinId="17" hidden="1"/>
    <cellStyle name="Nagłówek 2" xfId="38226" builtinId="17" hidden="1"/>
    <cellStyle name="Nagłówek 2" xfId="38266" builtinId="17" hidden="1"/>
    <cellStyle name="Nagłówek 2" xfId="38304" builtinId="17" hidden="1"/>
    <cellStyle name="Nagłówek 2" xfId="38344" builtinId="17" hidden="1"/>
    <cellStyle name="Nagłówek 2" xfId="38383" builtinId="17" hidden="1"/>
    <cellStyle name="Nagłówek 2" xfId="38423" builtinId="17" hidden="1"/>
    <cellStyle name="Nagłówek 2" xfId="38463" builtinId="17" hidden="1"/>
    <cellStyle name="Nagłówek 2" xfId="38502" builtinId="17" hidden="1"/>
    <cellStyle name="Nagłówek 2" xfId="38542" builtinId="17" hidden="1"/>
    <cellStyle name="Nagłówek 2" xfId="38581" builtinId="17" hidden="1"/>
    <cellStyle name="Nagłówek 2" xfId="38621" builtinId="17" hidden="1"/>
    <cellStyle name="Nagłówek 2" xfId="38660" builtinId="17" hidden="1"/>
    <cellStyle name="Nagłówek 2" xfId="38699" builtinId="17" hidden="1"/>
    <cellStyle name="Nagłówek 2" xfId="38858" builtinId="17" hidden="1"/>
    <cellStyle name="Nagłówek 2" xfId="38898" builtinId="17" hidden="1"/>
    <cellStyle name="Nagłówek 2" xfId="38938" builtinId="17" hidden="1"/>
    <cellStyle name="Nagłówek 2" xfId="38976" builtinId="17" hidden="1"/>
    <cellStyle name="Nagłówek 2" xfId="39016" builtinId="17" hidden="1"/>
    <cellStyle name="Nagłówek 2" xfId="39055" builtinId="17" hidden="1"/>
    <cellStyle name="Nagłówek 2" xfId="39095" builtinId="17" hidden="1"/>
    <cellStyle name="Nagłówek 2" xfId="39135" builtinId="17" hidden="1"/>
    <cellStyle name="Nagłówek 2" xfId="39175" builtinId="17" hidden="1"/>
    <cellStyle name="Nagłówek 2" xfId="39213" builtinId="17" hidden="1"/>
    <cellStyle name="Nagłówek 2" xfId="39253" builtinId="17" hidden="1"/>
    <cellStyle name="Nagłówek 2" xfId="39292" builtinId="17" hidden="1"/>
    <cellStyle name="Nagłówek 2" xfId="39332" builtinId="17" hidden="1"/>
    <cellStyle name="Nagłówek 2" xfId="39372" builtinId="17" hidden="1"/>
    <cellStyle name="Nagłówek 2" xfId="39411" builtinId="17" hidden="1"/>
    <cellStyle name="Nagłówek 2" xfId="39452" builtinId="17" hidden="1"/>
    <cellStyle name="Nagłówek 2" xfId="39491" builtinId="17" hidden="1"/>
    <cellStyle name="Nagłówek 2" xfId="39531" builtinId="17" hidden="1"/>
    <cellStyle name="Nagłówek 2" xfId="39570" builtinId="17" hidden="1"/>
    <cellStyle name="Nagłówek 2" xfId="39608" builtinId="17" hidden="1"/>
    <cellStyle name="Nagłówek 2" xfId="38749" builtinId="17" hidden="1"/>
    <cellStyle name="Nagłówek 2" xfId="39643" builtinId="17" hidden="1"/>
    <cellStyle name="Nagłówek 2" xfId="39683" builtinId="17" hidden="1"/>
    <cellStyle name="Nagłówek 2" xfId="39721" builtinId="17" hidden="1"/>
    <cellStyle name="Nagłówek 2" xfId="39761" builtinId="17" hidden="1"/>
    <cellStyle name="Nagłówek 2" xfId="39800" builtinId="17" hidden="1"/>
    <cellStyle name="Nagłówek 2" xfId="39840" builtinId="17" hidden="1"/>
    <cellStyle name="Nagłówek 2" xfId="39880" builtinId="17" hidden="1"/>
    <cellStyle name="Nagłówek 2" xfId="39920" builtinId="17" hidden="1"/>
    <cellStyle name="Nagłówek 2" xfId="39958" builtinId="17" hidden="1"/>
    <cellStyle name="Nagłówek 2" xfId="39998" builtinId="17" hidden="1"/>
    <cellStyle name="Nagłówek 2" xfId="40037" builtinId="17" hidden="1"/>
    <cellStyle name="Nagłówek 2" xfId="40077" builtinId="17" hidden="1"/>
    <cellStyle name="Nagłówek 2" xfId="40117" builtinId="17" hidden="1"/>
    <cellStyle name="Nagłówek 2" xfId="40156" builtinId="17" hidden="1"/>
    <cellStyle name="Nagłówek 2" xfId="40196" builtinId="17" hidden="1"/>
    <cellStyle name="Nagłówek 2" xfId="40235" builtinId="17" hidden="1"/>
    <cellStyle name="Nagłówek 2" xfId="40275" builtinId="17" hidden="1"/>
    <cellStyle name="Nagłówek 2" xfId="40314" builtinId="17" hidden="1"/>
    <cellStyle name="Nagłówek 2" xfId="40351" builtinId="17" hidden="1"/>
    <cellStyle name="Nagłówek 2" xfId="38790" builtinId="17" hidden="1"/>
    <cellStyle name="Nagłówek 2" xfId="40359" builtinId="17" hidden="1"/>
    <cellStyle name="Nagłówek 2" xfId="40399" builtinId="17" hidden="1"/>
    <cellStyle name="Nagłówek 2" xfId="40437" builtinId="17" hidden="1"/>
    <cellStyle name="Nagłówek 2" xfId="40477" builtinId="17" hidden="1"/>
    <cellStyle name="Nagłówek 2" xfId="40516" builtinId="17" hidden="1"/>
    <cellStyle name="Nagłówek 2" xfId="40556" builtinId="17" hidden="1"/>
    <cellStyle name="Nagłówek 2" xfId="40596" builtinId="17" hidden="1"/>
    <cellStyle name="Nagłówek 2" xfId="40636" builtinId="17" hidden="1"/>
    <cellStyle name="Nagłówek 2" xfId="40674" builtinId="17" hidden="1"/>
    <cellStyle name="Nagłówek 2" xfId="40714" builtinId="17" hidden="1"/>
    <cellStyle name="Nagłówek 2" xfId="40753" builtinId="17" hidden="1"/>
    <cellStyle name="Nagłówek 2" xfId="40793" builtinId="17" hidden="1"/>
    <cellStyle name="Nagłówek 2" xfId="40833" builtinId="17" hidden="1"/>
    <cellStyle name="Nagłówek 2" xfId="40872" builtinId="17" hidden="1"/>
    <cellStyle name="Nagłówek 2" xfId="40912" builtinId="17" hidden="1"/>
    <cellStyle name="Nagłówek 2" xfId="40951" builtinId="17" hidden="1"/>
    <cellStyle name="Nagłówek 2" xfId="40991" builtinId="17" hidden="1"/>
    <cellStyle name="Nagłówek 2" xfId="41030" builtinId="17" hidden="1"/>
    <cellStyle name="Nagłówek 2" xfId="41090" builtinId="17" hidden="1"/>
    <cellStyle name="Nagłówek 2" xfId="41148" builtinId="17" hidden="1"/>
    <cellStyle name="Nagłówek 2" xfId="41188" builtinId="17" hidden="1"/>
    <cellStyle name="Nagłówek 2" xfId="41228" builtinId="17" hidden="1"/>
    <cellStyle name="Nagłówek 2" xfId="41266" builtinId="17" hidden="1"/>
    <cellStyle name="Nagłówek 2" xfId="41306" builtinId="17" hidden="1"/>
    <cellStyle name="Nagłówek 2" xfId="41345" builtinId="17" hidden="1"/>
    <cellStyle name="Nagłówek 2" xfId="41385" builtinId="17" hidden="1"/>
    <cellStyle name="Nagłówek 2" xfId="41425" builtinId="17" hidden="1"/>
    <cellStyle name="Nagłówek 2" xfId="41465" builtinId="17" hidden="1"/>
    <cellStyle name="Nagłówek 2" xfId="41503" builtinId="17" hidden="1"/>
    <cellStyle name="Nagłówek 2" xfId="41543" builtinId="17" hidden="1"/>
    <cellStyle name="Nagłówek 2" xfId="41582" builtinId="17" hidden="1"/>
    <cellStyle name="Nagłówek 2" xfId="41622" builtinId="17" hidden="1"/>
    <cellStyle name="Nagłówek 2" xfId="41662" builtinId="17" hidden="1"/>
    <cellStyle name="Nagłówek 2" xfId="41701" builtinId="17" hidden="1"/>
    <cellStyle name="Nagłówek 2" xfId="41741" builtinId="17" hidden="1"/>
    <cellStyle name="Nagłówek 2" xfId="41780" builtinId="17" hidden="1"/>
    <cellStyle name="Nagłówek 2" xfId="41820" builtinId="17" hidden="1"/>
    <cellStyle name="Nagłówek 2" xfId="41859" builtinId="17" hidden="1"/>
    <cellStyle name="Nagłówek 2" xfId="41144" builtinId="17" hidden="1"/>
    <cellStyle name="Nagłówek 2" xfId="41899" builtinId="17" hidden="1"/>
    <cellStyle name="Nagłówek 2" xfId="41939" builtinId="17" hidden="1"/>
    <cellStyle name="Nagłówek 2" xfId="41979" builtinId="17" hidden="1"/>
    <cellStyle name="Nagłówek 2" xfId="42017" builtinId="17" hidden="1"/>
    <cellStyle name="Nagłówek 2" xfId="42057" builtinId="17" hidden="1"/>
    <cellStyle name="Nagłówek 2" xfId="42096" builtinId="17" hidden="1"/>
    <cellStyle name="Nagłówek 2" xfId="42136" builtinId="17" hidden="1"/>
    <cellStyle name="Nagłówek 2" xfId="42176" builtinId="17" hidden="1"/>
    <cellStyle name="Nagłówek 2" xfId="42216" builtinId="17" hidden="1"/>
    <cellStyle name="Nagłówek 2" xfId="42254" builtinId="17" hidden="1"/>
    <cellStyle name="Nagłówek 2" xfId="42294" builtinId="17" hidden="1"/>
    <cellStyle name="Nagłówek 2" xfId="42333" builtinId="17" hidden="1"/>
    <cellStyle name="Nagłówek 2" xfId="42373" builtinId="17" hidden="1"/>
    <cellStyle name="Nagłówek 2" xfId="42413" builtinId="17" hidden="1"/>
    <cellStyle name="Nagłówek 2" xfId="42452" builtinId="17" hidden="1"/>
    <cellStyle name="Nagłówek 2" xfId="42492" builtinId="17" hidden="1"/>
    <cellStyle name="Nagłówek 2" xfId="42531" builtinId="17" hidden="1"/>
    <cellStyle name="Nagłówek 2" xfId="42571" builtinId="17" hidden="1"/>
    <cellStyle name="Nagłówek 2" xfId="42610" builtinId="17" hidden="1"/>
    <cellStyle name="Nagłówek 2" xfId="42674" builtinId="17" hidden="1"/>
    <cellStyle name="Nagłówek 2" xfId="42728" builtinId="17" hidden="1"/>
    <cellStyle name="Nagłówek 2" xfId="42768" builtinId="17" hidden="1"/>
    <cellStyle name="Nagłówek 2" xfId="42808" builtinId="17" hidden="1"/>
    <cellStyle name="Nagłówek 2" xfId="42846" builtinId="17" hidden="1"/>
    <cellStyle name="Nagłówek 2" xfId="42886" builtinId="17" hidden="1"/>
    <cellStyle name="Nagłówek 2" xfId="42925" builtinId="17" hidden="1"/>
    <cellStyle name="Nagłówek 2" xfId="42965" builtinId="17" hidden="1"/>
    <cellStyle name="Nagłówek 2" xfId="43005" builtinId="17" hidden="1"/>
    <cellStyle name="Nagłówek 2" xfId="43045" builtinId="17" hidden="1"/>
    <cellStyle name="Nagłówek 2" xfId="43083" builtinId="17" hidden="1"/>
    <cellStyle name="Nagłówek 2" xfId="43123" builtinId="17" hidden="1"/>
    <cellStyle name="Nagłówek 2" xfId="43162" builtinId="17" hidden="1"/>
    <cellStyle name="Nagłówek 2" xfId="43202" builtinId="17" hidden="1"/>
    <cellStyle name="Nagłówek 2" xfId="43242" builtinId="17" hidden="1"/>
    <cellStyle name="Nagłówek 2" xfId="43281" builtinId="17" hidden="1"/>
    <cellStyle name="Nagłówek 2" xfId="43321" builtinId="17" hidden="1"/>
    <cellStyle name="Nagłówek 2" xfId="43360" builtinId="17" hidden="1"/>
    <cellStyle name="Nagłówek 2" xfId="43400" builtinId="17" hidden="1"/>
    <cellStyle name="Nagłówek 2" xfId="43439" builtinId="17" hidden="1"/>
    <cellStyle name="Nagłówek 2" xfId="42723" builtinId="17" hidden="1"/>
    <cellStyle name="Nagłówek 2" xfId="43479" builtinId="17" hidden="1"/>
    <cellStyle name="Nagłówek 2" xfId="43519" builtinId="17" hidden="1"/>
    <cellStyle name="Nagłówek 2" xfId="43559" builtinId="17" hidden="1"/>
    <cellStyle name="Nagłówek 2" xfId="43597" builtinId="17" hidden="1"/>
    <cellStyle name="Nagłówek 2" xfId="43637" builtinId="17" hidden="1"/>
    <cellStyle name="Nagłówek 2" xfId="43676" builtinId="17" hidden="1"/>
    <cellStyle name="Nagłówek 2" xfId="43716" builtinId="17" hidden="1"/>
    <cellStyle name="Nagłówek 2" xfId="43756" builtinId="17" hidden="1"/>
    <cellStyle name="Nagłówek 2" xfId="43796" builtinId="17" hidden="1"/>
    <cellStyle name="Nagłówek 2" xfId="43834" builtinId="17" hidden="1"/>
    <cellStyle name="Nagłówek 2" xfId="43874" builtinId="17" hidden="1"/>
    <cellStyle name="Nagłówek 2" xfId="43913" builtinId="17" hidden="1"/>
    <cellStyle name="Nagłówek 2" xfId="43953" builtinId="17" hidden="1"/>
    <cellStyle name="Nagłówek 2" xfId="43993" builtinId="17" hidden="1"/>
    <cellStyle name="Nagłówek 2" xfId="44032" builtinId="17" hidden="1"/>
    <cellStyle name="Nagłówek 2" xfId="44072" builtinId="17" hidden="1"/>
    <cellStyle name="Nagłówek 2" xfId="44111" builtinId="17" hidden="1"/>
    <cellStyle name="Nagłówek 2" xfId="44151" builtinId="17" hidden="1"/>
    <cellStyle name="Nagłówek 2" xfId="44190" builtinId="17" hidden="1"/>
    <cellStyle name="Nagłówek 2" xfId="44254" builtinId="17" hidden="1"/>
    <cellStyle name="Nagłówek 2" xfId="44308" builtinId="17" hidden="1"/>
    <cellStyle name="Nagłówek 2" xfId="44348" builtinId="17" hidden="1"/>
    <cellStyle name="Nagłówek 2" xfId="44388" builtinId="17" hidden="1"/>
    <cellStyle name="Nagłówek 2" xfId="44426" builtinId="17" hidden="1"/>
    <cellStyle name="Nagłówek 2" xfId="44466" builtinId="17" hidden="1"/>
    <cellStyle name="Nagłówek 2" xfId="44505" builtinId="17" hidden="1"/>
    <cellStyle name="Nagłówek 2" xfId="44545" builtinId="17" hidden="1"/>
    <cellStyle name="Nagłówek 2" xfId="44585" builtinId="17" hidden="1"/>
    <cellStyle name="Nagłówek 2" xfId="44625" builtinId="17" hidden="1"/>
    <cellStyle name="Nagłówek 2" xfId="44663" builtinId="17" hidden="1"/>
    <cellStyle name="Nagłówek 2" xfId="44703" builtinId="17" hidden="1"/>
    <cellStyle name="Nagłówek 2" xfId="44742" builtinId="17" hidden="1"/>
    <cellStyle name="Nagłówek 2" xfId="44782" builtinId="17" hidden="1"/>
    <cellStyle name="Nagłówek 2" xfId="44822" builtinId="17" hidden="1"/>
    <cellStyle name="Nagłówek 2" xfId="44861" builtinId="17" hidden="1"/>
    <cellStyle name="Nagłówek 2" xfId="44901" builtinId="17" hidden="1"/>
    <cellStyle name="Nagłówek 2" xfId="44940" builtinId="17" hidden="1"/>
    <cellStyle name="Nagłówek 2" xfId="44980" builtinId="17" hidden="1"/>
    <cellStyle name="Nagłówek 2" xfId="45019" builtinId="17" hidden="1"/>
    <cellStyle name="Nagłówek 2" xfId="44303" builtinId="17" hidden="1"/>
    <cellStyle name="Nagłówek 2" xfId="45059" builtinId="17" hidden="1"/>
    <cellStyle name="Nagłówek 2" xfId="45099" builtinId="17" hidden="1"/>
    <cellStyle name="Nagłówek 2" xfId="45139" builtinId="17" hidden="1"/>
    <cellStyle name="Nagłówek 2" xfId="45177" builtinId="17" hidden="1"/>
    <cellStyle name="Nagłówek 2" xfId="45217" builtinId="17" hidden="1"/>
    <cellStyle name="Nagłówek 2" xfId="45256" builtinId="17" hidden="1"/>
    <cellStyle name="Nagłówek 2" xfId="45296" builtinId="17" hidden="1"/>
    <cellStyle name="Nagłówek 2" xfId="45336" builtinId="17" hidden="1"/>
    <cellStyle name="Nagłówek 2" xfId="45376" builtinId="17" hidden="1"/>
    <cellStyle name="Nagłówek 2" xfId="45414" builtinId="17" hidden="1"/>
    <cellStyle name="Nagłówek 2" xfId="45454" builtinId="17" hidden="1"/>
    <cellStyle name="Nagłówek 2" xfId="45493" builtinId="17" hidden="1"/>
    <cellStyle name="Nagłówek 2" xfId="45533" builtinId="17" hidden="1"/>
    <cellStyle name="Nagłówek 2" xfId="45573" builtinId="17" hidden="1"/>
    <cellStyle name="Nagłówek 2" xfId="45612" builtinId="17" hidden="1"/>
    <cellStyle name="Nagłówek 2" xfId="45652" builtinId="17" hidden="1"/>
    <cellStyle name="Nagłówek 2" xfId="45691" builtinId="17" hidden="1"/>
    <cellStyle name="Nagłówek 2" xfId="45731" builtinId="17" hidden="1"/>
    <cellStyle name="Nagłówek 2" xfId="45770" builtinId="17" hidden="1"/>
    <cellStyle name="Nagłówek 3" xfId="148" builtinId="18" hidden="1"/>
    <cellStyle name="Nagłówek 3" xfId="188" builtinId="18" hidden="1"/>
    <cellStyle name="Nagłówek 3" xfId="227" builtinId="18" hidden="1"/>
    <cellStyle name="Nagłówek 3" xfId="267" builtinId="18" hidden="1"/>
    <cellStyle name="Nagłówek 3" xfId="307" builtinId="18" hidden="1"/>
    <cellStyle name="Nagłówek 3" xfId="347" builtinId="18" hidden="1"/>
    <cellStyle name="Nagłówek 3" xfId="385" builtinId="18" hidden="1"/>
    <cellStyle name="Nagłówek 3" xfId="425" builtinId="18" hidden="1"/>
    <cellStyle name="Nagłówek 3" xfId="464" builtinId="18" hidden="1"/>
    <cellStyle name="Nagłówek 3" xfId="504" builtinId="18" hidden="1"/>
    <cellStyle name="Nagłówek 3" xfId="544" builtinId="18" hidden="1"/>
    <cellStyle name="Nagłówek 3" xfId="583" builtinId="18" hidden="1"/>
    <cellStyle name="Nagłówek 3" xfId="623" builtinId="18" hidden="1"/>
    <cellStyle name="Nagłówek 3" xfId="662" builtinId="18" hidden="1"/>
    <cellStyle name="Nagłówek 3" xfId="702" builtinId="18" hidden="1"/>
    <cellStyle name="Nagłówek 3" xfId="741" builtinId="18" hidden="1"/>
    <cellStyle name="Nagłówek 3" xfId="780" builtinId="18" hidden="1"/>
    <cellStyle name="Nagłówek 3" xfId="939" builtinId="18" hidden="1"/>
    <cellStyle name="Nagłówek 3" xfId="979" builtinId="18" hidden="1"/>
    <cellStyle name="Nagłówek 3" xfId="1019" builtinId="18" hidden="1"/>
    <cellStyle name="Nagłówek 3" xfId="1057" builtinId="18" hidden="1"/>
    <cellStyle name="Nagłówek 3" xfId="1097" builtinId="18" hidden="1"/>
    <cellStyle name="Nagłówek 3" xfId="1136" builtinId="18" hidden="1"/>
    <cellStyle name="Nagłówek 3" xfId="1176" builtinId="18" hidden="1"/>
    <cellStyle name="Nagłówek 3" xfId="1216" builtinId="18" hidden="1"/>
    <cellStyle name="Nagłówek 3" xfId="1256" builtinId="18" hidden="1"/>
    <cellStyle name="Nagłówek 3" xfId="1294" builtinId="18" hidden="1"/>
    <cellStyle name="Nagłówek 3" xfId="1334" builtinId="18" hidden="1"/>
    <cellStyle name="Nagłówek 3" xfId="1373" builtinId="18" hidden="1"/>
    <cellStyle name="Nagłówek 3" xfId="1413" builtinId="18" hidden="1"/>
    <cellStyle name="Nagłówek 3" xfId="1453" builtinId="18" hidden="1"/>
    <cellStyle name="Nagłówek 3" xfId="1492" builtinId="18" hidden="1"/>
    <cellStyle name="Nagłówek 3" xfId="1533" builtinId="18" hidden="1"/>
    <cellStyle name="Nagłówek 3" xfId="1572" builtinId="18" hidden="1"/>
    <cellStyle name="Nagłówek 3" xfId="1612" builtinId="18" hidden="1"/>
    <cellStyle name="Nagłówek 3" xfId="1651" builtinId="18" hidden="1"/>
    <cellStyle name="Nagłówek 3" xfId="932" builtinId="18" hidden="1"/>
    <cellStyle name="Nagłówek 3" xfId="828" builtinId="18" hidden="1"/>
    <cellStyle name="Nagłówek 3" xfId="1724" builtinId="18" hidden="1"/>
    <cellStyle name="Nagłówek 3" xfId="1764" builtinId="18" hidden="1"/>
    <cellStyle name="Nagłówek 3" xfId="1802" builtinId="18" hidden="1"/>
    <cellStyle name="Nagłówek 3" xfId="1842" builtinId="18" hidden="1"/>
    <cellStyle name="Nagłówek 3" xfId="1881" builtinId="18" hidden="1"/>
    <cellStyle name="Nagłówek 3" xfId="1921" builtinId="18" hidden="1"/>
    <cellStyle name="Nagłówek 3" xfId="1961" builtinId="18" hidden="1"/>
    <cellStyle name="Nagłówek 3" xfId="2001" builtinId="18" hidden="1"/>
    <cellStyle name="Nagłówek 3" xfId="2039" builtinId="18" hidden="1"/>
    <cellStyle name="Nagłówek 3" xfId="2079" builtinId="18" hidden="1"/>
    <cellStyle name="Nagłówek 3" xfId="2118" builtinId="18" hidden="1"/>
    <cellStyle name="Nagłówek 3" xfId="2158" builtinId="18" hidden="1"/>
    <cellStyle name="Nagłówek 3" xfId="2198" builtinId="18" hidden="1"/>
    <cellStyle name="Nagłówek 3" xfId="2237" builtinId="18" hidden="1"/>
    <cellStyle name="Nagłówek 3" xfId="2277" builtinId="18" hidden="1"/>
    <cellStyle name="Nagłówek 3" xfId="2316" builtinId="18" hidden="1"/>
    <cellStyle name="Nagłówek 3" xfId="2356" builtinId="18" hidden="1"/>
    <cellStyle name="Nagłówek 3" xfId="2395" builtinId="18" hidden="1"/>
    <cellStyle name="Nagłówek 3" xfId="835" builtinId="18" hidden="1"/>
    <cellStyle name="Nagłówek 3" xfId="871" builtinId="18" hidden="1"/>
    <cellStyle name="Nagłówek 3" xfId="2440" builtinId="18" hidden="1"/>
    <cellStyle name="Nagłówek 3" xfId="2480" builtinId="18" hidden="1"/>
    <cellStyle name="Nagłówek 3" xfId="2518" builtinId="18" hidden="1"/>
    <cellStyle name="Nagłówek 3" xfId="2558" builtinId="18" hidden="1"/>
    <cellStyle name="Nagłówek 3" xfId="2597" builtinId="18" hidden="1"/>
    <cellStyle name="Nagłówek 3" xfId="2637" builtinId="18" hidden="1"/>
    <cellStyle name="Nagłówek 3" xfId="2677" builtinId="18" hidden="1"/>
    <cellStyle name="Nagłówek 3" xfId="2717" builtinId="18" hidden="1"/>
    <cellStyle name="Nagłówek 3" xfId="2755" builtinId="18" hidden="1"/>
    <cellStyle name="Nagłówek 3" xfId="2795" builtinId="18" hidden="1"/>
    <cellStyle name="Nagłówek 3" xfId="2834" builtinId="18" hidden="1"/>
    <cellStyle name="Nagłówek 3" xfId="2874" builtinId="18" hidden="1"/>
    <cellStyle name="Nagłówek 3" xfId="2914" builtinId="18" hidden="1"/>
    <cellStyle name="Nagłówek 3" xfId="2953" builtinId="18" hidden="1"/>
    <cellStyle name="Nagłówek 3" xfId="2993" builtinId="18" hidden="1"/>
    <cellStyle name="Nagłówek 3" xfId="3032" builtinId="18" hidden="1"/>
    <cellStyle name="Nagłówek 3" xfId="3072" builtinId="18" hidden="1"/>
    <cellStyle name="Nagłówek 3" xfId="3111" builtinId="18" hidden="1"/>
    <cellStyle name="Nagłówek 3" xfId="3150" builtinId="18" hidden="1"/>
    <cellStyle name="Nagłówek 3" xfId="3343" builtinId="18" hidden="1"/>
    <cellStyle name="Nagłówek 3" xfId="3387" builtinId="18" hidden="1"/>
    <cellStyle name="Nagłówek 3" xfId="3427" builtinId="18" hidden="1"/>
    <cellStyle name="Nagłówek 3" xfId="3465" builtinId="18" hidden="1"/>
    <cellStyle name="Nagłówek 3" xfId="3505" builtinId="18" hidden="1"/>
    <cellStyle name="Nagłówek 3" xfId="3544" builtinId="18" hidden="1"/>
    <cellStyle name="Nagłówek 3" xfId="3584" builtinId="18" hidden="1"/>
    <cellStyle name="Nagłówek 3" xfId="3624" builtinId="18" hidden="1"/>
    <cellStyle name="Nagłówek 3" xfId="3664" builtinId="18" hidden="1"/>
    <cellStyle name="Nagłówek 3" xfId="3702" builtinId="18" hidden="1"/>
    <cellStyle name="Nagłówek 3" xfId="3742" builtinId="18" hidden="1"/>
    <cellStyle name="Nagłówek 3" xfId="3785" builtinId="18" hidden="1"/>
    <cellStyle name="Nagłówek 3" xfId="3825" builtinId="18" hidden="1"/>
    <cellStyle name="Nagłówek 3" xfId="3865" builtinId="18" hidden="1"/>
    <cellStyle name="Nagłówek 3" xfId="3904" builtinId="18" hidden="1"/>
    <cellStyle name="Nagłówek 3" xfId="3945" builtinId="18" hidden="1"/>
    <cellStyle name="Nagłówek 3" xfId="3984" builtinId="18" hidden="1"/>
    <cellStyle name="Nagłówek 3" xfId="4024" builtinId="18" hidden="1"/>
    <cellStyle name="Nagłówek 3" xfId="4063" builtinId="18" hidden="1"/>
    <cellStyle name="Nagłówek 3" xfId="4120" builtinId="18" hidden="1"/>
    <cellStyle name="Nagłówek 3" xfId="4279" builtinId="18" hidden="1"/>
    <cellStyle name="Nagłówek 3" xfId="4323" builtinId="18" hidden="1"/>
    <cellStyle name="Nagłówek 3" xfId="4363" builtinId="18" hidden="1"/>
    <cellStyle name="Nagłówek 3" xfId="4401" builtinId="18" hidden="1"/>
    <cellStyle name="Nagłówek 3" xfId="4441" builtinId="18" hidden="1"/>
    <cellStyle name="Nagłówek 3" xfId="4480" builtinId="18" hidden="1"/>
    <cellStyle name="Nagłówek 3" xfId="4520" builtinId="18" hidden="1"/>
    <cellStyle name="Nagłówek 3" xfId="4560" builtinId="18" hidden="1"/>
    <cellStyle name="Nagłówek 3" xfId="4600" builtinId="18" hidden="1"/>
    <cellStyle name="Nagłówek 3" xfId="4638" builtinId="18" hidden="1"/>
    <cellStyle name="Nagłówek 3" xfId="4678" builtinId="18" hidden="1"/>
    <cellStyle name="Nagłówek 3" xfId="4721" builtinId="18" hidden="1"/>
    <cellStyle name="Nagłówek 3" xfId="4761" builtinId="18" hidden="1"/>
    <cellStyle name="Nagłówek 3" xfId="4801" builtinId="18" hidden="1"/>
    <cellStyle name="Nagłówek 3" xfId="4840" builtinId="18" hidden="1"/>
    <cellStyle name="Nagłówek 3" xfId="4881" builtinId="18" hidden="1"/>
    <cellStyle name="Nagłówek 3" xfId="4920" builtinId="18" hidden="1"/>
    <cellStyle name="Nagłówek 3" xfId="4960" builtinId="18" hidden="1"/>
    <cellStyle name="Nagłówek 3" xfId="4999" builtinId="18" hidden="1"/>
    <cellStyle name="Nagłówek 3" xfId="4272" builtinId="18" hidden="1"/>
    <cellStyle name="Nagłówek 3" xfId="4168" builtinId="18" hidden="1"/>
    <cellStyle name="Nagłówek 3" xfId="5072" builtinId="18" hidden="1"/>
    <cellStyle name="Nagłówek 3" xfId="5112" builtinId="18" hidden="1"/>
    <cellStyle name="Nagłówek 3" xfId="5150" builtinId="18" hidden="1"/>
    <cellStyle name="Nagłówek 3" xfId="5190" builtinId="18" hidden="1"/>
    <cellStyle name="Nagłówek 3" xfId="5229" builtinId="18" hidden="1"/>
    <cellStyle name="Nagłówek 3" xfId="5269" builtinId="18" hidden="1"/>
    <cellStyle name="Nagłówek 3" xfId="5309" builtinId="18" hidden="1"/>
    <cellStyle name="Nagłówek 3" xfId="5349" builtinId="18" hidden="1"/>
    <cellStyle name="Nagłówek 3" xfId="5387" builtinId="18" hidden="1"/>
    <cellStyle name="Nagłówek 3" xfId="5427" builtinId="18" hidden="1"/>
    <cellStyle name="Nagłówek 3" xfId="5466" builtinId="18" hidden="1"/>
    <cellStyle name="Nagłówek 3" xfId="5506" builtinId="18" hidden="1"/>
    <cellStyle name="Nagłówek 3" xfId="5546" builtinId="18" hidden="1"/>
    <cellStyle name="Nagłówek 3" xfId="5585" builtinId="18" hidden="1"/>
    <cellStyle name="Nagłówek 3" xfId="5625" builtinId="18" hidden="1"/>
    <cellStyle name="Nagłówek 3" xfId="5664" builtinId="18" hidden="1"/>
    <cellStyle name="Nagłówek 3" xfId="5704" builtinId="18" hidden="1"/>
    <cellStyle name="Nagłówek 3" xfId="5743" builtinId="18" hidden="1"/>
    <cellStyle name="Nagłówek 3" xfId="4175" builtinId="18" hidden="1"/>
    <cellStyle name="Nagłówek 3" xfId="4211" builtinId="18" hidden="1"/>
    <cellStyle name="Nagłówek 3" xfId="5788" builtinId="18" hidden="1"/>
    <cellStyle name="Nagłówek 3" xfId="5828" builtinId="18" hidden="1"/>
    <cellStyle name="Nagłówek 3" xfId="5866" builtinId="18" hidden="1"/>
    <cellStyle name="Nagłówek 3" xfId="5906" builtinId="18" hidden="1"/>
    <cellStyle name="Nagłówek 3" xfId="5945" builtinId="18" hidden="1"/>
    <cellStyle name="Nagłówek 3" xfId="5985" builtinId="18" hidden="1"/>
    <cellStyle name="Nagłówek 3" xfId="6025" builtinId="18" hidden="1"/>
    <cellStyle name="Nagłówek 3" xfId="6065" builtinId="18" hidden="1"/>
    <cellStyle name="Nagłówek 3" xfId="6103" builtinId="18" hidden="1"/>
    <cellStyle name="Nagłówek 3" xfId="6143" builtinId="18" hidden="1"/>
    <cellStyle name="Nagłówek 3" xfId="6182" builtinId="18" hidden="1"/>
    <cellStyle name="Nagłówek 3" xfId="6222" builtinId="18" hidden="1"/>
    <cellStyle name="Nagłówek 3" xfId="6262" builtinId="18" hidden="1"/>
    <cellStyle name="Nagłówek 3" xfId="6301" builtinId="18" hidden="1"/>
    <cellStyle name="Nagłówek 3" xfId="6341" builtinId="18" hidden="1"/>
    <cellStyle name="Nagłówek 3" xfId="6380" builtinId="18" hidden="1"/>
    <cellStyle name="Nagłówek 3" xfId="6420" builtinId="18" hidden="1"/>
    <cellStyle name="Nagłówek 3" xfId="6459" builtinId="18" hidden="1"/>
    <cellStyle name="Nagłówek 3" xfId="3336" builtinId="18" hidden="1"/>
    <cellStyle name="Nagłówek 3" xfId="3208" builtinId="18" hidden="1"/>
    <cellStyle name="Nagłówek 3" xfId="6514" builtinId="18" hidden="1"/>
    <cellStyle name="Nagłówek 3" xfId="6554" builtinId="18" hidden="1"/>
    <cellStyle name="Nagłówek 3" xfId="6592" builtinId="18" hidden="1"/>
    <cellStyle name="Nagłówek 3" xfId="6632" builtinId="18" hidden="1"/>
    <cellStyle name="Nagłówek 3" xfId="6671" builtinId="18" hidden="1"/>
    <cellStyle name="Nagłówek 3" xfId="6711" builtinId="18" hidden="1"/>
    <cellStyle name="Nagłówek 3" xfId="6751" builtinId="18" hidden="1"/>
    <cellStyle name="Nagłówek 3" xfId="6791" builtinId="18" hidden="1"/>
    <cellStyle name="Nagłówek 3" xfId="6829" builtinId="18" hidden="1"/>
    <cellStyle name="Nagłówek 3" xfId="6869" builtinId="18" hidden="1"/>
    <cellStyle name="Nagłówek 3" xfId="6910" builtinId="18" hidden="1"/>
    <cellStyle name="Nagłówek 3" xfId="6950" builtinId="18" hidden="1"/>
    <cellStyle name="Nagłówek 3" xfId="6990" builtinId="18" hidden="1"/>
    <cellStyle name="Nagłówek 3" xfId="7029" builtinId="18" hidden="1"/>
    <cellStyle name="Nagłówek 3" xfId="7070" builtinId="18" hidden="1"/>
    <cellStyle name="Nagłówek 3" xfId="7109" builtinId="18" hidden="1"/>
    <cellStyle name="Nagłówek 3" xfId="7149" builtinId="18" hidden="1"/>
    <cellStyle name="Nagłówek 3" xfId="7188" builtinId="18" hidden="1"/>
    <cellStyle name="Nagłówek 3" xfId="7238" builtinId="18" hidden="1"/>
    <cellStyle name="Nagłówek 3" xfId="7397" builtinId="18" hidden="1"/>
    <cellStyle name="Nagłówek 3" xfId="7439" builtinId="18" hidden="1"/>
    <cellStyle name="Nagłówek 3" xfId="7479" builtinId="18" hidden="1"/>
    <cellStyle name="Nagłówek 3" xfId="7517" builtinId="18" hidden="1"/>
    <cellStyle name="Nagłówek 3" xfId="7557" builtinId="18" hidden="1"/>
    <cellStyle name="Nagłówek 3" xfId="7596" builtinId="18" hidden="1"/>
    <cellStyle name="Nagłówek 3" xfId="7636" builtinId="18" hidden="1"/>
    <cellStyle name="Nagłówek 3" xfId="7676" builtinId="18" hidden="1"/>
    <cellStyle name="Nagłówek 3" xfId="7716" builtinId="18" hidden="1"/>
    <cellStyle name="Nagłówek 3" xfId="7754" builtinId="18" hidden="1"/>
    <cellStyle name="Nagłówek 3" xfId="7794" builtinId="18" hidden="1"/>
    <cellStyle name="Nagłówek 3" xfId="7835" builtinId="18" hidden="1"/>
    <cellStyle name="Nagłówek 3" xfId="7875" builtinId="18" hidden="1"/>
    <cellStyle name="Nagłówek 3" xfId="7915" builtinId="18" hidden="1"/>
    <cellStyle name="Nagłówek 3" xfId="7954" builtinId="18" hidden="1"/>
    <cellStyle name="Nagłówek 3" xfId="7995" builtinId="18" hidden="1"/>
    <cellStyle name="Nagłówek 3" xfId="8034" builtinId="18" hidden="1"/>
    <cellStyle name="Nagłówek 3" xfId="8074" builtinId="18" hidden="1"/>
    <cellStyle name="Nagłówek 3" xfId="8113" builtinId="18" hidden="1"/>
    <cellStyle name="Nagłówek 3" xfId="7390" builtinId="18" hidden="1"/>
    <cellStyle name="Nagłówek 3" xfId="7286" builtinId="18" hidden="1"/>
    <cellStyle name="Nagłówek 3" xfId="8186" builtinId="18" hidden="1"/>
    <cellStyle name="Nagłówek 3" xfId="8226" builtinId="18" hidden="1"/>
    <cellStyle name="Nagłówek 3" xfId="8264" builtinId="18" hidden="1"/>
    <cellStyle name="Nagłówek 3" xfId="8304" builtinId="18" hidden="1"/>
    <cellStyle name="Nagłówek 3" xfId="8343" builtinId="18" hidden="1"/>
    <cellStyle name="Nagłówek 3" xfId="8383" builtinId="18" hidden="1"/>
    <cellStyle name="Nagłówek 3" xfId="8423" builtinId="18" hidden="1"/>
    <cellStyle name="Nagłówek 3" xfId="8463" builtinId="18" hidden="1"/>
    <cellStyle name="Nagłówek 3" xfId="8501" builtinId="18" hidden="1"/>
    <cellStyle name="Nagłówek 3" xfId="8541" builtinId="18" hidden="1"/>
    <cellStyle name="Nagłówek 3" xfId="8580" builtinId="18" hidden="1"/>
    <cellStyle name="Nagłówek 3" xfId="8620" builtinId="18" hidden="1"/>
    <cellStyle name="Nagłówek 3" xfId="8660" builtinId="18" hidden="1"/>
    <cellStyle name="Nagłówek 3" xfId="8699" builtinId="18" hidden="1"/>
    <cellStyle name="Nagłówek 3" xfId="8739" builtinId="18" hidden="1"/>
    <cellStyle name="Nagłówek 3" xfId="8778" builtinId="18" hidden="1"/>
    <cellStyle name="Nagłówek 3" xfId="8818" builtinId="18" hidden="1"/>
    <cellStyle name="Nagłówek 3" xfId="8857" builtinId="18" hidden="1"/>
    <cellStyle name="Nagłówek 3" xfId="7293" builtinId="18" hidden="1"/>
    <cellStyle name="Nagłówek 3" xfId="7329" builtinId="18" hidden="1"/>
    <cellStyle name="Nagłówek 3" xfId="8902" builtinId="18" hidden="1"/>
    <cellStyle name="Nagłówek 3" xfId="8942" builtinId="18" hidden="1"/>
    <cellStyle name="Nagłówek 3" xfId="8980" builtinId="18" hidden="1"/>
    <cellStyle name="Nagłówek 3" xfId="9020" builtinId="18" hidden="1"/>
    <cellStyle name="Nagłówek 3" xfId="9059" builtinId="18" hidden="1"/>
    <cellStyle name="Nagłówek 3" xfId="9099" builtinId="18" hidden="1"/>
    <cellStyle name="Nagłówek 3" xfId="9139" builtinId="18" hidden="1"/>
    <cellStyle name="Nagłówek 3" xfId="9179" builtinId="18" hidden="1"/>
    <cellStyle name="Nagłówek 3" xfId="9217" builtinId="18" hidden="1"/>
    <cellStyle name="Nagłówek 3" xfId="9257" builtinId="18" hidden="1"/>
    <cellStyle name="Nagłówek 3" xfId="9296" builtinId="18" hidden="1"/>
    <cellStyle name="Nagłówek 3" xfId="9336" builtinId="18" hidden="1"/>
    <cellStyle name="Nagłówek 3" xfId="9376" builtinId="18" hidden="1"/>
    <cellStyle name="Nagłówek 3" xfId="9415" builtinId="18" hidden="1"/>
    <cellStyle name="Nagłówek 3" xfId="9455" builtinId="18" hidden="1"/>
    <cellStyle name="Nagłówek 3" xfId="9494" builtinId="18" hidden="1"/>
    <cellStyle name="Nagłówek 3" xfId="9534" builtinId="18" hidden="1"/>
    <cellStyle name="Nagłówek 3" xfId="9573" builtinId="18" hidden="1"/>
    <cellStyle name="Nagłówek 3" xfId="4099" builtinId="18" hidden="1"/>
    <cellStyle name="Nagłówek 3" xfId="9614" builtinId="18" hidden="1"/>
    <cellStyle name="Nagłówek 3" xfId="9654" builtinId="18" hidden="1"/>
    <cellStyle name="Nagłówek 3" xfId="9694" builtinId="18" hidden="1"/>
    <cellStyle name="Nagłówek 3" xfId="9732" builtinId="18" hidden="1"/>
    <cellStyle name="Nagłówek 3" xfId="9772" builtinId="18" hidden="1"/>
    <cellStyle name="Nagłówek 3" xfId="9811" builtinId="18" hidden="1"/>
    <cellStyle name="Nagłówek 3" xfId="9851" builtinId="18" hidden="1"/>
    <cellStyle name="Nagłówek 3" xfId="9891" builtinId="18" hidden="1"/>
    <cellStyle name="Nagłówek 3" xfId="9931" builtinId="18" hidden="1"/>
    <cellStyle name="Nagłówek 3" xfId="9969" builtinId="18" hidden="1"/>
    <cellStyle name="Nagłówek 3" xfId="10009" builtinId="18" hidden="1"/>
    <cellStyle name="Nagłówek 3" xfId="10048" builtinId="18" hidden="1"/>
    <cellStyle name="Nagłówek 3" xfId="10088" builtinId="18" hidden="1"/>
    <cellStyle name="Nagłówek 3" xfId="10128" builtinId="18" hidden="1"/>
    <cellStyle name="Nagłówek 3" xfId="10167" builtinId="18" hidden="1"/>
    <cellStyle name="Nagłówek 3" xfId="10207" builtinId="18" hidden="1"/>
    <cellStyle name="Nagłówek 3" xfId="10246" builtinId="18" hidden="1"/>
    <cellStyle name="Nagłówek 3" xfId="10286" builtinId="18" hidden="1"/>
    <cellStyle name="Nagłówek 3" xfId="10325" builtinId="18" hidden="1"/>
    <cellStyle name="Nagłówek 3" xfId="10364" builtinId="18" hidden="1"/>
    <cellStyle name="Nagłówek 3" xfId="10523" builtinId="18" hidden="1"/>
    <cellStyle name="Nagłówek 3" xfId="10563" builtinId="18" hidden="1"/>
    <cellStyle name="Nagłówek 3" xfId="10603" builtinId="18" hidden="1"/>
    <cellStyle name="Nagłówek 3" xfId="10641" builtinId="18" hidden="1"/>
    <cellStyle name="Nagłówek 3" xfId="10681" builtinId="18" hidden="1"/>
    <cellStyle name="Nagłówek 3" xfId="10720" builtinId="18" hidden="1"/>
    <cellStyle name="Nagłówek 3" xfId="10760" builtinId="18" hidden="1"/>
    <cellStyle name="Nagłówek 3" xfId="10800" builtinId="18" hidden="1"/>
    <cellStyle name="Nagłówek 3" xfId="10840" builtinId="18" hidden="1"/>
    <cellStyle name="Nagłówek 3" xfId="10878" builtinId="18" hidden="1"/>
    <cellStyle name="Nagłówek 3" xfId="10918" builtinId="18" hidden="1"/>
    <cellStyle name="Nagłówek 3" xfId="10957" builtinId="18" hidden="1"/>
    <cellStyle name="Nagłówek 3" xfId="10997" builtinId="18" hidden="1"/>
    <cellStyle name="Nagłówek 3" xfId="11037" builtinId="18" hidden="1"/>
    <cellStyle name="Nagłówek 3" xfId="11076" builtinId="18" hidden="1"/>
    <cellStyle name="Nagłówek 3" xfId="11117" builtinId="18" hidden="1"/>
    <cellStyle name="Nagłówek 3" xfId="11156" builtinId="18" hidden="1"/>
    <cellStyle name="Nagłówek 3" xfId="11196" builtinId="18" hidden="1"/>
    <cellStyle name="Nagłówek 3" xfId="11235" builtinId="18" hidden="1"/>
    <cellStyle name="Nagłówek 3" xfId="10516" builtinId="18" hidden="1"/>
    <cellStyle name="Nagłówek 3" xfId="10412" builtinId="18" hidden="1"/>
    <cellStyle name="Nagłówek 3" xfId="11308" builtinId="18" hidden="1"/>
    <cellStyle name="Nagłówek 3" xfId="11348" builtinId="18" hidden="1"/>
    <cellStyle name="Nagłówek 3" xfId="11386" builtinId="18" hidden="1"/>
    <cellStyle name="Nagłówek 3" xfId="11426" builtinId="18" hidden="1"/>
    <cellStyle name="Nagłówek 3" xfId="11465" builtinId="18" hidden="1"/>
    <cellStyle name="Nagłówek 3" xfId="11505" builtinId="18" hidden="1"/>
    <cellStyle name="Nagłówek 3" xfId="11545" builtinId="18" hidden="1"/>
    <cellStyle name="Nagłówek 3" xfId="11585" builtinId="18" hidden="1"/>
    <cellStyle name="Nagłówek 3" xfId="11623" builtinId="18" hidden="1"/>
    <cellStyle name="Nagłówek 3" xfId="11663" builtinId="18" hidden="1"/>
    <cellStyle name="Nagłówek 3" xfId="11702" builtinId="18" hidden="1"/>
    <cellStyle name="Nagłówek 3" xfId="11742" builtinId="18" hidden="1"/>
    <cellStyle name="Nagłówek 3" xfId="11782" builtinId="18" hidden="1"/>
    <cellStyle name="Nagłówek 3" xfId="11821" builtinId="18" hidden="1"/>
    <cellStyle name="Nagłówek 3" xfId="11861" builtinId="18" hidden="1"/>
    <cellStyle name="Nagłówek 3" xfId="11900" builtinId="18" hidden="1"/>
    <cellStyle name="Nagłówek 3" xfId="11940" builtinId="18" hidden="1"/>
    <cellStyle name="Nagłówek 3" xfId="11979" builtinId="18" hidden="1"/>
    <cellStyle name="Nagłówek 3" xfId="10419" builtinId="18" hidden="1"/>
    <cellStyle name="Nagłówek 3" xfId="10455" builtinId="18" hidden="1"/>
    <cellStyle name="Nagłówek 3" xfId="12024" builtinId="18" hidden="1"/>
    <cellStyle name="Nagłówek 3" xfId="12064" builtinId="18" hidden="1"/>
    <cellStyle name="Nagłówek 3" xfId="12102" builtinId="18" hidden="1"/>
    <cellStyle name="Nagłówek 3" xfId="12142" builtinId="18" hidden="1"/>
    <cellStyle name="Nagłówek 3" xfId="12181" builtinId="18" hidden="1"/>
    <cellStyle name="Nagłówek 3" xfId="12221" builtinId="18" hidden="1"/>
    <cellStyle name="Nagłówek 3" xfId="12261" builtinId="18" hidden="1"/>
    <cellStyle name="Nagłówek 3" xfId="12301" builtinId="18" hidden="1"/>
    <cellStyle name="Nagłówek 3" xfId="12339" builtinId="18" hidden="1"/>
    <cellStyle name="Nagłówek 3" xfId="12379" builtinId="18" hidden="1"/>
    <cellStyle name="Nagłówek 3" xfId="12418" builtinId="18" hidden="1"/>
    <cellStyle name="Nagłówek 3" xfId="12458" builtinId="18" hidden="1"/>
    <cellStyle name="Nagłówek 3" xfId="12498" builtinId="18" hidden="1"/>
    <cellStyle name="Nagłówek 3" xfId="12537" builtinId="18" hidden="1"/>
    <cellStyle name="Nagłówek 3" xfId="12577" builtinId="18" hidden="1"/>
    <cellStyle name="Nagłówek 3" xfId="12616" builtinId="18" hidden="1"/>
    <cellStyle name="Nagłówek 3" xfId="12656" builtinId="18" hidden="1"/>
    <cellStyle name="Nagłówek 3" xfId="12695" builtinId="18" hidden="1"/>
    <cellStyle name="Nagłówek 3" xfId="12734" builtinId="18" hidden="1"/>
    <cellStyle name="Nagłówek 3" xfId="12774" builtinId="18" hidden="1"/>
    <cellStyle name="Nagłówek 3" xfId="12814" builtinId="18" hidden="1"/>
    <cellStyle name="Nagłówek 3" xfId="12854" builtinId="18" hidden="1"/>
    <cellStyle name="Nagłówek 3" xfId="12892" builtinId="18" hidden="1"/>
    <cellStyle name="Nagłówek 3" xfId="12932" builtinId="18" hidden="1"/>
    <cellStyle name="Nagłówek 3" xfId="12971" builtinId="18" hidden="1"/>
    <cellStyle name="Nagłówek 3" xfId="13011" builtinId="18" hidden="1"/>
    <cellStyle name="Nagłówek 3" xfId="13051" builtinId="18" hidden="1"/>
    <cellStyle name="Nagłówek 3" xfId="13091" builtinId="18" hidden="1"/>
    <cellStyle name="Nagłówek 3" xfId="13129" builtinId="18" hidden="1"/>
    <cellStyle name="Nagłówek 3" xfId="13169" builtinId="18" hidden="1"/>
    <cellStyle name="Nagłówek 3" xfId="13208" builtinId="18" hidden="1"/>
    <cellStyle name="Nagłówek 3" xfId="13248" builtinId="18" hidden="1"/>
    <cellStyle name="Nagłówek 3" xfId="13288" builtinId="18" hidden="1"/>
    <cellStyle name="Nagłówek 3" xfId="13327" builtinId="18" hidden="1"/>
    <cellStyle name="Nagłówek 3" xfId="13367" builtinId="18" hidden="1"/>
    <cellStyle name="Nagłówek 3" xfId="13406" builtinId="18" hidden="1"/>
    <cellStyle name="Nagłówek 3" xfId="13446" builtinId="18" hidden="1"/>
    <cellStyle name="Nagłówek 3" xfId="13485" builtinId="18" hidden="1"/>
    <cellStyle name="Nagłówek 3" xfId="13524" builtinId="18" hidden="1"/>
    <cellStyle name="Nagłówek 3" xfId="13683" builtinId="18" hidden="1"/>
    <cellStyle name="Nagłówek 3" xfId="13723" builtinId="18" hidden="1"/>
    <cellStyle name="Nagłówek 3" xfId="13763" builtinId="18" hidden="1"/>
    <cellStyle name="Nagłówek 3" xfId="13801" builtinId="18" hidden="1"/>
    <cellStyle name="Nagłówek 3" xfId="13841" builtinId="18" hidden="1"/>
    <cellStyle name="Nagłówek 3" xfId="13880" builtinId="18" hidden="1"/>
    <cellStyle name="Nagłówek 3" xfId="13920" builtinId="18" hidden="1"/>
    <cellStyle name="Nagłówek 3" xfId="13960" builtinId="18" hidden="1"/>
    <cellStyle name="Nagłówek 3" xfId="14000" builtinId="18" hidden="1"/>
    <cellStyle name="Nagłówek 3" xfId="14038" builtinId="18" hidden="1"/>
    <cellStyle name="Nagłówek 3" xfId="14078" builtinId="18" hidden="1"/>
    <cellStyle name="Nagłówek 3" xfId="14117" builtinId="18" hidden="1"/>
    <cellStyle name="Nagłówek 3" xfId="14157" builtinId="18" hidden="1"/>
    <cellStyle name="Nagłówek 3" xfId="14197" builtinId="18" hidden="1"/>
    <cellStyle name="Nagłówek 3" xfId="14236" builtinId="18" hidden="1"/>
    <cellStyle name="Nagłówek 3" xfId="14277" builtinId="18" hidden="1"/>
    <cellStyle name="Nagłówek 3" xfId="14316" builtinId="18" hidden="1"/>
    <cellStyle name="Nagłówek 3" xfId="14356" builtinId="18" hidden="1"/>
    <cellStyle name="Nagłówek 3" xfId="14395" builtinId="18" hidden="1"/>
    <cellStyle name="Nagłówek 3" xfId="13676" builtinId="18" hidden="1"/>
    <cellStyle name="Nagłówek 3" xfId="13572" builtinId="18" hidden="1"/>
    <cellStyle name="Nagłówek 3" xfId="14468" builtinId="18" hidden="1"/>
    <cellStyle name="Nagłówek 3" xfId="14508" builtinId="18" hidden="1"/>
    <cellStyle name="Nagłówek 3" xfId="14546" builtinId="18" hidden="1"/>
    <cellStyle name="Nagłówek 3" xfId="14586" builtinId="18" hidden="1"/>
    <cellStyle name="Nagłówek 3" xfId="14625" builtinId="18" hidden="1"/>
    <cellStyle name="Nagłówek 3" xfId="14665" builtinId="18" hidden="1"/>
    <cellStyle name="Nagłówek 3" xfId="14705" builtinId="18" hidden="1"/>
    <cellStyle name="Nagłówek 3" xfId="14745" builtinId="18" hidden="1"/>
    <cellStyle name="Nagłówek 3" xfId="14783" builtinId="18" hidden="1"/>
    <cellStyle name="Nagłówek 3" xfId="14823" builtinId="18" hidden="1"/>
    <cellStyle name="Nagłówek 3" xfId="14862" builtinId="18" hidden="1"/>
    <cellStyle name="Nagłówek 3" xfId="14902" builtinId="18" hidden="1"/>
    <cellStyle name="Nagłówek 3" xfId="14942" builtinId="18" hidden="1"/>
    <cellStyle name="Nagłówek 3" xfId="14981" builtinId="18" hidden="1"/>
    <cellStyle name="Nagłówek 3" xfId="15021" builtinId="18" hidden="1"/>
    <cellStyle name="Nagłówek 3" xfId="15060" builtinId="18" hidden="1"/>
    <cellStyle name="Nagłówek 3" xfId="15100" builtinId="18" hidden="1"/>
    <cellStyle name="Nagłówek 3" xfId="15139" builtinId="18" hidden="1"/>
    <cellStyle name="Nagłówek 3" xfId="13579" builtinId="18" hidden="1"/>
    <cellStyle name="Nagłówek 3" xfId="13615" builtinId="18" hidden="1"/>
    <cellStyle name="Nagłówek 3" xfId="15184" builtinId="18" hidden="1"/>
    <cellStyle name="Nagłówek 3" xfId="15224" builtinId="18" hidden="1"/>
    <cellStyle name="Nagłówek 3" xfId="15262" builtinId="18" hidden="1"/>
    <cellStyle name="Nagłówek 3" xfId="15302" builtinId="18" hidden="1"/>
    <cellStyle name="Nagłówek 3" xfId="15341" builtinId="18" hidden="1"/>
    <cellStyle name="Nagłówek 3" xfId="15381" builtinId="18" hidden="1"/>
    <cellStyle name="Nagłówek 3" xfId="15421" builtinId="18" hidden="1"/>
    <cellStyle name="Nagłówek 3" xfId="15461" builtinId="18" hidden="1"/>
    <cellStyle name="Nagłówek 3" xfId="15499" builtinId="18" hidden="1"/>
    <cellStyle name="Nagłówek 3" xfId="15539" builtinId="18" hidden="1"/>
    <cellStyle name="Nagłówek 3" xfId="15578" builtinId="18" hidden="1"/>
    <cellStyle name="Nagłówek 3" xfId="15618" builtinId="18" hidden="1"/>
    <cellStyle name="Nagłówek 3" xfId="15658" builtinId="18" hidden="1"/>
    <cellStyle name="Nagłówek 3" xfId="15697" builtinId="18" hidden="1"/>
    <cellStyle name="Nagłówek 3" xfId="15737" builtinId="18" hidden="1"/>
    <cellStyle name="Nagłówek 3" xfId="15776" builtinId="18" hidden="1"/>
    <cellStyle name="Nagłówek 3" xfId="15816" builtinId="18" hidden="1"/>
    <cellStyle name="Nagłówek 3" xfId="15855" builtinId="18" hidden="1"/>
    <cellStyle name="Nagłówek 3" xfId="3215" builtinId="18" hidden="1"/>
    <cellStyle name="Nagłówek 3" xfId="3267" builtinId="18" hidden="1"/>
    <cellStyle name="Nagłówek 3" xfId="15908" builtinId="18" hidden="1"/>
    <cellStyle name="Nagłówek 3" xfId="15948" builtinId="18" hidden="1"/>
    <cellStyle name="Nagłówek 3" xfId="15986" builtinId="18" hidden="1"/>
    <cellStyle name="Nagłówek 3" xfId="16026" builtinId="18" hidden="1"/>
    <cellStyle name="Nagłówek 3" xfId="16065" builtinId="18" hidden="1"/>
    <cellStyle name="Nagłówek 3" xfId="16105" builtinId="18" hidden="1"/>
    <cellStyle name="Nagłówek 3" xfId="16145" builtinId="18" hidden="1"/>
    <cellStyle name="Nagłówek 3" xfId="16185" builtinId="18" hidden="1"/>
    <cellStyle name="Nagłówek 3" xfId="16223" builtinId="18" hidden="1"/>
    <cellStyle name="Nagłówek 3" xfId="16263" builtinId="18" hidden="1"/>
    <cellStyle name="Nagłówek 3" xfId="16302" builtinId="18" hidden="1"/>
    <cellStyle name="Nagłówek 3" xfId="16342" builtinId="18" hidden="1"/>
    <cellStyle name="Nagłówek 3" xfId="16382" builtinId="18" hidden="1"/>
    <cellStyle name="Nagłówek 3" xfId="16421" builtinId="18" hidden="1"/>
    <cellStyle name="Nagłówek 3" xfId="16461" builtinId="18" hidden="1"/>
    <cellStyle name="Nagłówek 3" xfId="16500" builtinId="18" hidden="1"/>
    <cellStyle name="Nagłówek 3" xfId="16540" builtinId="18" hidden="1"/>
    <cellStyle name="Nagłówek 3" xfId="16579" builtinId="18" hidden="1"/>
    <cellStyle name="Nagłówek 3" xfId="16618" builtinId="18" hidden="1"/>
    <cellStyle name="Nagłówek 3" xfId="16777" builtinId="18" hidden="1"/>
    <cellStyle name="Nagłówek 3" xfId="16817" builtinId="18" hidden="1"/>
    <cellStyle name="Nagłówek 3" xfId="16857" builtinId="18" hidden="1"/>
    <cellStyle name="Nagłówek 3" xfId="16895" builtinId="18" hidden="1"/>
    <cellStyle name="Nagłówek 3" xfId="16935" builtinId="18" hidden="1"/>
    <cellStyle name="Nagłówek 3" xfId="16974" builtinId="18" hidden="1"/>
    <cellStyle name="Nagłówek 3" xfId="17014" builtinId="18" hidden="1"/>
    <cellStyle name="Nagłówek 3" xfId="17054" builtinId="18" hidden="1"/>
    <cellStyle name="Nagłówek 3" xfId="17094" builtinId="18" hidden="1"/>
    <cellStyle name="Nagłówek 3" xfId="17132" builtinId="18" hidden="1"/>
    <cellStyle name="Nagłówek 3" xfId="17172" builtinId="18" hidden="1"/>
    <cellStyle name="Nagłówek 3" xfId="17211" builtinId="18" hidden="1"/>
    <cellStyle name="Nagłówek 3" xfId="17251" builtinId="18" hidden="1"/>
    <cellStyle name="Nagłówek 3" xfId="17291" builtinId="18" hidden="1"/>
    <cellStyle name="Nagłówek 3" xfId="17330" builtinId="18" hidden="1"/>
    <cellStyle name="Nagłówek 3" xfId="17371" builtinId="18" hidden="1"/>
    <cellStyle name="Nagłówek 3" xfId="17410" builtinId="18" hidden="1"/>
    <cellStyle name="Nagłówek 3" xfId="17450" builtinId="18" hidden="1"/>
    <cellStyle name="Nagłówek 3" xfId="17489" builtinId="18" hidden="1"/>
    <cellStyle name="Nagłówek 3" xfId="16770" builtinId="18" hidden="1"/>
    <cellStyle name="Nagłówek 3" xfId="16666" builtinId="18" hidden="1"/>
    <cellStyle name="Nagłówek 3" xfId="17562" builtinId="18" hidden="1"/>
    <cellStyle name="Nagłówek 3" xfId="17602" builtinId="18" hidden="1"/>
    <cellStyle name="Nagłówek 3" xfId="17640" builtinId="18" hidden="1"/>
    <cellStyle name="Nagłówek 3" xfId="17680" builtinId="18" hidden="1"/>
    <cellStyle name="Nagłówek 3" xfId="17719" builtinId="18" hidden="1"/>
    <cellStyle name="Nagłówek 3" xfId="17759" builtinId="18" hidden="1"/>
    <cellStyle name="Nagłówek 3" xfId="17799" builtinId="18" hidden="1"/>
    <cellStyle name="Nagłówek 3" xfId="17839" builtinId="18" hidden="1"/>
    <cellStyle name="Nagłówek 3" xfId="17877" builtinId="18" hidden="1"/>
    <cellStyle name="Nagłówek 3" xfId="17917" builtinId="18" hidden="1"/>
    <cellStyle name="Nagłówek 3" xfId="17956" builtinId="18" hidden="1"/>
    <cellStyle name="Nagłówek 3" xfId="17996" builtinId="18" hidden="1"/>
    <cellStyle name="Nagłówek 3" xfId="18036" builtinId="18" hidden="1"/>
    <cellStyle name="Nagłówek 3" xfId="18075" builtinId="18" hidden="1"/>
    <cellStyle name="Nagłówek 3" xfId="18115" builtinId="18" hidden="1"/>
    <cellStyle name="Nagłówek 3" xfId="18154" builtinId="18" hidden="1"/>
    <cellStyle name="Nagłówek 3" xfId="18194" builtinId="18" hidden="1"/>
    <cellStyle name="Nagłówek 3" xfId="18233" builtinId="18" hidden="1"/>
    <cellStyle name="Nagłówek 3" xfId="16673" builtinId="18" hidden="1"/>
    <cellStyle name="Nagłówek 3" xfId="16709" builtinId="18" hidden="1"/>
    <cellStyle name="Nagłówek 3" xfId="18278" builtinId="18" hidden="1"/>
    <cellStyle name="Nagłówek 3" xfId="18318" builtinId="18" hidden="1"/>
    <cellStyle name="Nagłówek 3" xfId="18356" builtinId="18" hidden="1"/>
    <cellStyle name="Nagłówek 3" xfId="18396" builtinId="18" hidden="1"/>
    <cellStyle name="Nagłówek 3" xfId="18435" builtinId="18" hidden="1"/>
    <cellStyle name="Nagłówek 3" xfId="18475" builtinId="18" hidden="1"/>
    <cellStyle name="Nagłówek 3" xfId="18515" builtinId="18" hidden="1"/>
    <cellStyle name="Nagłówek 3" xfId="18555" builtinId="18" hidden="1"/>
    <cellStyle name="Nagłówek 3" xfId="18593" builtinId="18" hidden="1"/>
    <cellStyle name="Nagłówek 3" xfId="18633" builtinId="18" hidden="1"/>
    <cellStyle name="Nagłówek 3" xfId="18672" builtinId="18" hidden="1"/>
    <cellStyle name="Nagłówek 3" xfId="18712" builtinId="18" hidden="1"/>
    <cellStyle name="Nagłówek 3" xfId="18752" builtinId="18" hidden="1"/>
    <cellStyle name="Nagłówek 3" xfId="18791" builtinId="18" hidden="1"/>
    <cellStyle name="Nagłówek 3" xfId="18831" builtinId="18" hidden="1"/>
    <cellStyle name="Nagłówek 3" xfId="18870" builtinId="18" hidden="1"/>
    <cellStyle name="Nagłówek 3" xfId="18910" builtinId="18" hidden="1"/>
    <cellStyle name="Nagłówek 3" xfId="18949" builtinId="18" hidden="1"/>
    <cellStyle name="Nagłówek 3" xfId="7224" builtinId="18" hidden="1"/>
    <cellStyle name="Nagłówek 3" xfId="19071" builtinId="18" hidden="1"/>
    <cellStyle name="Nagłówek 3" xfId="19111" builtinId="18" hidden="1"/>
    <cellStyle name="Nagłówek 3" xfId="19151" builtinId="18" hidden="1"/>
    <cellStyle name="Nagłówek 3" xfId="19189" builtinId="18" hidden="1"/>
    <cellStyle name="Nagłówek 3" xfId="19229" builtinId="18" hidden="1"/>
    <cellStyle name="Nagłówek 3" xfId="19268" builtinId="18" hidden="1"/>
    <cellStyle name="Nagłówek 3" xfId="19308" builtinId="18" hidden="1"/>
    <cellStyle name="Nagłówek 3" xfId="19348" builtinId="18" hidden="1"/>
    <cellStyle name="Nagłówek 3" xfId="19388" builtinId="18" hidden="1"/>
    <cellStyle name="Nagłówek 3" xfId="19426" builtinId="18" hidden="1"/>
    <cellStyle name="Nagłówek 3" xfId="19466" builtinId="18" hidden="1"/>
    <cellStyle name="Nagłówek 3" xfId="19505" builtinId="18" hidden="1"/>
    <cellStyle name="Nagłówek 3" xfId="19545" builtinId="18" hidden="1"/>
    <cellStyle name="Nagłówek 3" xfId="19585" builtinId="18" hidden="1"/>
    <cellStyle name="Nagłówek 3" xfId="19624" builtinId="18" hidden="1"/>
    <cellStyle name="Nagłówek 3" xfId="19664" builtinId="18" hidden="1"/>
    <cellStyle name="Nagłówek 3" xfId="19703" builtinId="18" hidden="1"/>
    <cellStyle name="Nagłówek 3" xfId="19743" builtinId="18" hidden="1"/>
    <cellStyle name="Nagłówek 3" xfId="19782" builtinId="18" hidden="1"/>
    <cellStyle name="Nagłówek 3" xfId="19833" builtinId="18" hidden="1"/>
    <cellStyle name="Nagłówek 3" xfId="19992" builtinId="18" hidden="1"/>
    <cellStyle name="Nagłówek 3" xfId="20032" builtinId="18" hidden="1"/>
    <cellStyle name="Nagłówek 3" xfId="20072" builtinId="18" hidden="1"/>
    <cellStyle name="Nagłówek 3" xfId="20110" builtinId="18" hidden="1"/>
    <cellStyle name="Nagłówek 3" xfId="20150" builtinId="18" hidden="1"/>
    <cellStyle name="Nagłówek 3" xfId="20189" builtinId="18" hidden="1"/>
    <cellStyle name="Nagłówek 3" xfId="20229" builtinId="18" hidden="1"/>
    <cellStyle name="Nagłówek 3" xfId="20269" builtinId="18" hidden="1"/>
    <cellStyle name="Nagłówek 3" xfId="20309" builtinId="18" hidden="1"/>
    <cellStyle name="Nagłówek 3" xfId="20347" builtinId="18" hidden="1"/>
    <cellStyle name="Nagłówek 3" xfId="20387" builtinId="18" hidden="1"/>
    <cellStyle name="Nagłówek 3" xfId="20426" builtinId="18" hidden="1"/>
    <cellStyle name="Nagłówek 3" xfId="20466" builtinId="18" hidden="1"/>
    <cellStyle name="Nagłówek 3" xfId="20506" builtinId="18" hidden="1"/>
    <cellStyle name="Nagłówek 3" xfId="20545" builtinId="18" hidden="1"/>
    <cellStyle name="Nagłówek 3" xfId="20586" builtinId="18" hidden="1"/>
    <cellStyle name="Nagłówek 3" xfId="20625" builtinId="18" hidden="1"/>
    <cellStyle name="Nagłówek 3" xfId="20665" builtinId="18" hidden="1"/>
    <cellStyle name="Nagłówek 3" xfId="20704" builtinId="18" hidden="1"/>
    <cellStyle name="Nagłówek 3" xfId="19985" builtinId="18" hidden="1"/>
    <cellStyle name="Nagłówek 3" xfId="19881" builtinId="18" hidden="1"/>
    <cellStyle name="Nagłówek 3" xfId="20777" builtinId="18" hidden="1"/>
    <cellStyle name="Nagłówek 3" xfId="20817" builtinId="18" hidden="1"/>
    <cellStyle name="Nagłówek 3" xfId="20855" builtinId="18" hidden="1"/>
    <cellStyle name="Nagłówek 3" xfId="20895" builtinId="18" hidden="1"/>
    <cellStyle name="Nagłówek 3" xfId="20934" builtinId="18" hidden="1"/>
    <cellStyle name="Nagłówek 3" xfId="20974" builtinId="18" hidden="1"/>
    <cellStyle name="Nagłówek 3" xfId="21014" builtinId="18" hidden="1"/>
    <cellStyle name="Nagłówek 3" xfId="21054" builtinId="18" hidden="1"/>
    <cellStyle name="Nagłówek 3" xfId="21092" builtinId="18" hidden="1"/>
    <cellStyle name="Nagłówek 3" xfId="21132" builtinId="18" hidden="1"/>
    <cellStyle name="Nagłówek 3" xfId="21171" builtinId="18" hidden="1"/>
    <cellStyle name="Nagłówek 3" xfId="21211" builtinId="18" hidden="1"/>
    <cellStyle name="Nagłówek 3" xfId="21251" builtinId="18" hidden="1"/>
    <cellStyle name="Nagłówek 3" xfId="21290" builtinId="18" hidden="1"/>
    <cellStyle name="Nagłówek 3" xfId="21330" builtinId="18" hidden="1"/>
    <cellStyle name="Nagłówek 3" xfId="21369" builtinId="18" hidden="1"/>
    <cellStyle name="Nagłówek 3" xfId="21409" builtinId="18" hidden="1"/>
    <cellStyle name="Nagłówek 3" xfId="21448" builtinId="18" hidden="1"/>
    <cellStyle name="Nagłówek 3" xfId="19888" builtinId="18" hidden="1"/>
    <cellStyle name="Nagłówek 3" xfId="19924" builtinId="18" hidden="1"/>
    <cellStyle name="Nagłówek 3" xfId="21493" builtinId="18" hidden="1"/>
    <cellStyle name="Nagłówek 3" xfId="21533" builtinId="18" hidden="1"/>
    <cellStyle name="Nagłówek 3" xfId="21571" builtinId="18" hidden="1"/>
    <cellStyle name="Nagłówek 3" xfId="21611" builtinId="18" hidden="1"/>
    <cellStyle name="Nagłówek 3" xfId="21650" builtinId="18" hidden="1"/>
    <cellStyle name="Nagłówek 3" xfId="21690" builtinId="18" hidden="1"/>
    <cellStyle name="Nagłówek 3" xfId="21730" builtinId="18" hidden="1"/>
    <cellStyle name="Nagłówek 3" xfId="21770" builtinId="18" hidden="1"/>
    <cellStyle name="Nagłówek 3" xfId="21808" builtinId="18" hidden="1"/>
    <cellStyle name="Nagłówek 3" xfId="21848" builtinId="18" hidden="1"/>
    <cellStyle name="Nagłówek 3" xfId="21887" builtinId="18" hidden="1"/>
    <cellStyle name="Nagłówek 3" xfId="21927" builtinId="18" hidden="1"/>
    <cellStyle name="Nagłówek 3" xfId="21967" builtinId="18" hidden="1"/>
    <cellStyle name="Nagłówek 3" xfId="22006" builtinId="18" hidden="1"/>
    <cellStyle name="Nagłówek 3" xfId="22046" builtinId="18" hidden="1"/>
    <cellStyle name="Nagłówek 3" xfId="22085" builtinId="18" hidden="1"/>
    <cellStyle name="Nagłówek 3" xfId="22125" builtinId="18" hidden="1"/>
    <cellStyle name="Nagłówek 3" xfId="22164" builtinId="18" hidden="1"/>
    <cellStyle name="Nagłówek 3" xfId="22203" builtinId="18" hidden="1"/>
    <cellStyle name="Nagłówek 3" xfId="22243" builtinId="18" hidden="1"/>
    <cellStyle name="Nagłówek 3" xfId="22283" builtinId="18" hidden="1"/>
    <cellStyle name="Nagłówek 3" xfId="22323" builtinId="18" hidden="1"/>
    <cellStyle name="Nagłówek 3" xfId="22361" builtinId="18" hidden="1"/>
    <cellStyle name="Nagłówek 3" xfId="22401" builtinId="18" hidden="1"/>
    <cellStyle name="Nagłówek 3" xfId="22440" builtinId="18" hidden="1"/>
    <cellStyle name="Nagłówek 3" xfId="22480" builtinId="18" hidden="1"/>
    <cellStyle name="Nagłówek 3" xfId="22520" builtinId="18" hidden="1"/>
    <cellStyle name="Nagłówek 3" xfId="22560" builtinId="18" hidden="1"/>
    <cellStyle name="Nagłówek 3" xfId="22598" builtinId="18" hidden="1"/>
    <cellStyle name="Nagłówek 3" xfId="22638" builtinId="18" hidden="1"/>
    <cellStyle name="Nagłówek 3" xfId="22677" builtinId="18" hidden="1"/>
    <cellStyle name="Nagłówek 3" xfId="22717" builtinId="18" hidden="1"/>
    <cellStyle name="Nagłówek 3" xfId="22757" builtinId="18" hidden="1"/>
    <cellStyle name="Nagłówek 3" xfId="22796" builtinId="18" hidden="1"/>
    <cellStyle name="Nagłówek 3" xfId="22836" builtinId="18" hidden="1"/>
    <cellStyle name="Nagłówek 3" xfId="22875" builtinId="18" hidden="1"/>
    <cellStyle name="Nagłówek 3" xfId="22915" builtinId="18" hidden="1"/>
    <cellStyle name="Nagłówek 3" xfId="22954" builtinId="18" hidden="1"/>
    <cellStyle name="Nagłówek 3" xfId="22993" builtinId="18" hidden="1"/>
    <cellStyle name="Nagłówek 3" xfId="23152" builtinId="18" hidden="1"/>
    <cellStyle name="Nagłówek 3" xfId="23192" builtinId="18" hidden="1"/>
    <cellStyle name="Nagłówek 3" xfId="23232" builtinId="18" hidden="1"/>
    <cellStyle name="Nagłówek 3" xfId="23270" builtinId="18" hidden="1"/>
    <cellStyle name="Nagłówek 3" xfId="23310" builtinId="18" hidden="1"/>
    <cellStyle name="Nagłówek 3" xfId="23349" builtinId="18" hidden="1"/>
    <cellStyle name="Nagłówek 3" xfId="23389" builtinId="18" hidden="1"/>
    <cellStyle name="Nagłówek 3" xfId="23429" builtinId="18" hidden="1"/>
    <cellStyle name="Nagłówek 3" xfId="23469" builtinId="18" hidden="1"/>
    <cellStyle name="Nagłówek 3" xfId="23507" builtinId="18" hidden="1"/>
    <cellStyle name="Nagłówek 3" xfId="23547" builtinId="18" hidden="1"/>
    <cellStyle name="Nagłówek 3" xfId="23586" builtinId="18" hidden="1"/>
    <cellStyle name="Nagłówek 3" xfId="23626" builtinId="18" hidden="1"/>
    <cellStyle name="Nagłówek 3" xfId="23666" builtinId="18" hidden="1"/>
    <cellStyle name="Nagłówek 3" xfId="23705" builtinId="18" hidden="1"/>
    <cellStyle name="Nagłówek 3" xfId="23746" builtinId="18" hidden="1"/>
    <cellStyle name="Nagłówek 3" xfId="23785" builtinId="18" hidden="1"/>
    <cellStyle name="Nagłówek 3" xfId="23825" builtinId="18" hidden="1"/>
    <cellStyle name="Nagłówek 3" xfId="23864" builtinId="18" hidden="1"/>
    <cellStyle name="Nagłówek 3" xfId="23145" builtinId="18" hidden="1"/>
    <cellStyle name="Nagłówek 3" xfId="23041" builtinId="18" hidden="1"/>
    <cellStyle name="Nagłówek 3" xfId="23937" builtinId="18" hidden="1"/>
    <cellStyle name="Nagłówek 3" xfId="23977" builtinId="18" hidden="1"/>
    <cellStyle name="Nagłówek 3" xfId="24015" builtinId="18" hidden="1"/>
    <cellStyle name="Nagłówek 3" xfId="24055" builtinId="18" hidden="1"/>
    <cellStyle name="Nagłówek 3" xfId="24094" builtinId="18" hidden="1"/>
    <cellStyle name="Nagłówek 3" xfId="24134" builtinId="18" hidden="1"/>
    <cellStyle name="Nagłówek 3" xfId="24174" builtinId="18" hidden="1"/>
    <cellStyle name="Nagłówek 3" xfId="24214" builtinId="18" hidden="1"/>
    <cellStyle name="Nagłówek 3" xfId="24252" builtinId="18" hidden="1"/>
    <cellStyle name="Nagłówek 3" xfId="24292" builtinId="18" hidden="1"/>
    <cellStyle name="Nagłówek 3" xfId="24331" builtinId="18" hidden="1"/>
    <cellStyle name="Nagłówek 3" xfId="24371" builtinId="18" hidden="1"/>
    <cellStyle name="Nagłówek 3" xfId="24411" builtinId="18" hidden="1"/>
    <cellStyle name="Nagłówek 3" xfId="24450" builtinId="18" hidden="1"/>
    <cellStyle name="Nagłówek 3" xfId="24490" builtinId="18" hidden="1"/>
    <cellStyle name="Nagłówek 3" xfId="24529" builtinId="18" hidden="1"/>
    <cellStyle name="Nagłówek 3" xfId="24569" builtinId="18" hidden="1"/>
    <cellStyle name="Nagłówek 3" xfId="24608" builtinId="18" hidden="1"/>
    <cellStyle name="Nagłówek 3" xfId="23048" builtinId="18" hidden="1"/>
    <cellStyle name="Nagłówek 3" xfId="23084" builtinId="18" hidden="1"/>
    <cellStyle name="Nagłówek 3" xfId="24653" builtinId="18" hidden="1"/>
    <cellStyle name="Nagłówek 3" xfId="24693" builtinId="18" hidden="1"/>
    <cellStyle name="Nagłówek 3" xfId="24731" builtinId="18" hidden="1"/>
    <cellStyle name="Nagłówek 3" xfId="24771" builtinId="18" hidden="1"/>
    <cellStyle name="Nagłówek 3" xfId="24810" builtinId="18" hidden="1"/>
    <cellStyle name="Nagłówek 3" xfId="24850" builtinId="18" hidden="1"/>
    <cellStyle name="Nagłówek 3" xfId="24890" builtinId="18" hidden="1"/>
    <cellStyle name="Nagłówek 3" xfId="24930" builtinId="18" hidden="1"/>
    <cellStyle name="Nagłówek 3" xfId="24968" builtinId="18" hidden="1"/>
    <cellStyle name="Nagłówek 3" xfId="25008" builtinId="18" hidden="1"/>
    <cellStyle name="Nagłówek 3" xfId="25047" builtinId="18" hidden="1"/>
    <cellStyle name="Nagłówek 3" xfId="25087" builtinId="18" hidden="1"/>
    <cellStyle name="Nagłówek 3" xfId="25127" builtinId="18" hidden="1"/>
    <cellStyle name="Nagłówek 3" xfId="25166" builtinId="18" hidden="1"/>
    <cellStyle name="Nagłówek 3" xfId="25206" builtinId="18" hidden="1"/>
    <cellStyle name="Nagłówek 3" xfId="25245" builtinId="18" hidden="1"/>
    <cellStyle name="Nagłówek 3" xfId="25285" builtinId="18" hidden="1"/>
    <cellStyle name="Nagłówek 3" xfId="25324" builtinId="18" hidden="1"/>
    <cellStyle name="Nagłówek 3" xfId="19064" builtinId="18" hidden="1"/>
    <cellStyle name="Nagłówek 3" xfId="19029" builtinId="18" hidden="1"/>
    <cellStyle name="Nagłówek 3" xfId="18995" builtinId="18" hidden="1"/>
    <cellStyle name="Nagłówek 3" xfId="25390" builtinId="18" hidden="1"/>
    <cellStyle name="Nagłówek 3" xfId="25428" builtinId="18" hidden="1"/>
    <cellStyle name="Nagłówek 3" xfId="25468" builtinId="18" hidden="1"/>
    <cellStyle name="Nagłówek 3" xfId="25507" builtinId="18" hidden="1"/>
    <cellStyle name="Nagłówek 3" xfId="25547" builtinId="18" hidden="1"/>
    <cellStyle name="Nagłówek 3" xfId="25587" builtinId="18" hidden="1"/>
    <cellStyle name="Nagłówek 3" xfId="25627" builtinId="18" hidden="1"/>
    <cellStyle name="Nagłówek 3" xfId="25665" builtinId="18" hidden="1"/>
    <cellStyle name="Nagłówek 3" xfId="25705" builtinId="18" hidden="1"/>
    <cellStyle name="Nagłówek 3" xfId="25744" builtinId="18" hidden="1"/>
    <cellStyle name="Nagłówek 3" xfId="25784" builtinId="18" hidden="1"/>
    <cellStyle name="Nagłówek 3" xfId="25824" builtinId="18" hidden="1"/>
    <cellStyle name="Nagłówek 3" xfId="25863" builtinId="18" hidden="1"/>
    <cellStyle name="Nagłówek 3" xfId="25903" builtinId="18" hidden="1"/>
    <cellStyle name="Nagłówek 3" xfId="25942" builtinId="18" hidden="1"/>
    <cellStyle name="Nagłówek 3" xfId="25982" builtinId="18" hidden="1"/>
    <cellStyle name="Nagłówek 3" xfId="26021" builtinId="18" hidden="1"/>
    <cellStyle name="Nagłówek 3" xfId="26060" builtinId="18" hidden="1"/>
    <cellStyle name="Nagłówek 3" xfId="26219" builtinId="18" hidden="1"/>
    <cellStyle name="Nagłówek 3" xfId="26259" builtinId="18" hidden="1"/>
    <cellStyle name="Nagłówek 3" xfId="26299" builtinId="18" hidden="1"/>
    <cellStyle name="Nagłówek 3" xfId="26337" builtinId="18" hidden="1"/>
    <cellStyle name="Nagłówek 3" xfId="26377" builtinId="18" hidden="1"/>
    <cellStyle name="Nagłówek 3" xfId="26416" builtinId="18" hidden="1"/>
    <cellStyle name="Nagłówek 3" xfId="26456" builtinId="18" hidden="1"/>
    <cellStyle name="Nagłówek 3" xfId="26496" builtinId="18" hidden="1"/>
    <cellStyle name="Nagłówek 3" xfId="26536" builtinId="18" hidden="1"/>
    <cellStyle name="Nagłówek 3" xfId="26574" builtinId="18" hidden="1"/>
    <cellStyle name="Nagłówek 3" xfId="26614" builtinId="18" hidden="1"/>
    <cellStyle name="Nagłówek 3" xfId="26653" builtinId="18" hidden="1"/>
    <cellStyle name="Nagłówek 3" xfId="26693" builtinId="18" hidden="1"/>
    <cellStyle name="Nagłówek 3" xfId="26733" builtinId="18" hidden="1"/>
    <cellStyle name="Nagłówek 3" xfId="26772" builtinId="18" hidden="1"/>
    <cellStyle name="Nagłówek 3" xfId="26813" builtinId="18" hidden="1"/>
    <cellStyle name="Nagłówek 3" xfId="26852" builtinId="18" hidden="1"/>
    <cellStyle name="Nagłówek 3" xfId="26892" builtinId="18" hidden="1"/>
    <cellStyle name="Nagłówek 3" xfId="26931" builtinId="18" hidden="1"/>
    <cellStyle name="Nagłówek 3" xfId="26212" builtinId="18" hidden="1"/>
    <cellStyle name="Nagłówek 3" xfId="26108" builtinId="18" hidden="1"/>
    <cellStyle name="Nagłówek 3" xfId="27004" builtinId="18" hidden="1"/>
    <cellStyle name="Nagłówek 3" xfId="27044" builtinId="18" hidden="1"/>
    <cellStyle name="Nagłówek 3" xfId="27082" builtinId="18" hidden="1"/>
    <cellStyle name="Nagłówek 3" xfId="27122" builtinId="18" hidden="1"/>
    <cellStyle name="Nagłówek 3" xfId="27161" builtinId="18" hidden="1"/>
    <cellStyle name="Nagłówek 3" xfId="27201" builtinId="18" hidden="1"/>
    <cellStyle name="Nagłówek 3" xfId="27241" builtinId="18" hidden="1"/>
    <cellStyle name="Nagłówek 3" xfId="27281" builtinId="18" hidden="1"/>
    <cellStyle name="Nagłówek 3" xfId="27319" builtinId="18" hidden="1"/>
    <cellStyle name="Nagłówek 3" xfId="27359" builtinId="18" hidden="1"/>
    <cellStyle name="Nagłówek 3" xfId="27398" builtinId="18" hidden="1"/>
    <cellStyle name="Nagłówek 3" xfId="27438" builtinId="18" hidden="1"/>
    <cellStyle name="Nagłówek 3" xfId="27478" builtinId="18" hidden="1"/>
    <cellStyle name="Nagłówek 3" xfId="27517" builtinId="18" hidden="1"/>
    <cellStyle name="Nagłówek 3" xfId="27557" builtinId="18" hidden="1"/>
    <cellStyle name="Nagłówek 3" xfId="27596" builtinId="18" hidden="1"/>
    <cellStyle name="Nagłówek 3" xfId="27636" builtinId="18" hidden="1"/>
    <cellStyle name="Nagłówek 3" xfId="27675" builtinId="18" hidden="1"/>
    <cellStyle name="Nagłówek 3" xfId="26115" builtinId="18" hidden="1"/>
    <cellStyle name="Nagłówek 3" xfId="26151" builtinId="18" hidden="1"/>
    <cellStyle name="Nagłówek 3" xfId="27720" builtinId="18" hidden="1"/>
    <cellStyle name="Nagłówek 3" xfId="27760" builtinId="18" hidden="1"/>
    <cellStyle name="Nagłówek 3" xfId="27798" builtinId="18" hidden="1"/>
    <cellStyle name="Nagłówek 3" xfId="27838" builtinId="18" hidden="1"/>
    <cellStyle name="Nagłówek 3" xfId="27877" builtinId="18" hidden="1"/>
    <cellStyle name="Nagłówek 3" xfId="27917" builtinId="18" hidden="1"/>
    <cellStyle name="Nagłówek 3" xfId="27957" builtinId="18" hidden="1"/>
    <cellStyle name="Nagłówek 3" xfId="27997" builtinId="18" hidden="1"/>
    <cellStyle name="Nagłówek 3" xfId="28035" builtinId="18" hidden="1"/>
    <cellStyle name="Nagłówek 3" xfId="28075" builtinId="18" hidden="1"/>
    <cellStyle name="Nagłówek 3" xfId="28114" builtinId="18" hidden="1"/>
    <cellStyle name="Nagłówek 3" xfId="28154" builtinId="18" hidden="1"/>
    <cellStyle name="Nagłówek 3" xfId="28194" builtinId="18" hidden="1"/>
    <cellStyle name="Nagłówek 3" xfId="28233" builtinId="18" hidden="1"/>
    <cellStyle name="Nagłówek 3" xfId="28273" builtinId="18" hidden="1"/>
    <cellStyle name="Nagłówek 3" xfId="28312" builtinId="18" hidden="1"/>
    <cellStyle name="Nagłówek 3" xfId="28352" builtinId="18" hidden="1"/>
    <cellStyle name="Nagłówek 3" xfId="28391" builtinId="18" hidden="1"/>
    <cellStyle name="Nagłówek 3" xfId="28430" builtinId="18" hidden="1"/>
    <cellStyle name="Nagłówek 3" xfId="28554" builtinId="18" hidden="1"/>
    <cellStyle name="Nagłówek 3" xfId="28596" builtinId="18" hidden="1"/>
    <cellStyle name="Nagłówek 3" xfId="28636" builtinId="18" hidden="1"/>
    <cellStyle name="Nagłówek 3" xfId="28674" builtinId="18" hidden="1"/>
    <cellStyle name="Nagłówek 3" xfId="28714" builtinId="18" hidden="1"/>
    <cellStyle name="Nagłówek 3" xfId="28753" builtinId="18" hidden="1"/>
    <cellStyle name="Nagłówek 3" xfId="28793" builtinId="18" hidden="1"/>
    <cellStyle name="Nagłówek 3" xfId="28833" builtinId="18" hidden="1"/>
    <cellStyle name="Nagłówek 3" xfId="28873" builtinId="18" hidden="1"/>
    <cellStyle name="Nagłówek 3" xfId="28911" builtinId="18" hidden="1"/>
    <cellStyle name="Nagłówek 3" xfId="28951" builtinId="18" hidden="1"/>
    <cellStyle name="Nagłówek 3" xfId="28992" builtinId="18" hidden="1"/>
    <cellStyle name="Nagłówek 3" xfId="29032" builtinId="18" hidden="1"/>
    <cellStyle name="Nagłówek 3" xfId="29072" builtinId="18" hidden="1"/>
    <cellStyle name="Nagłówek 3" xfId="29111" builtinId="18" hidden="1"/>
    <cellStyle name="Nagłówek 3" xfId="29152" builtinId="18" hidden="1"/>
    <cellStyle name="Nagłówek 3" xfId="29191" builtinId="18" hidden="1"/>
    <cellStyle name="Nagłówek 3" xfId="29231" builtinId="18" hidden="1"/>
    <cellStyle name="Nagłówek 3" xfId="29270" builtinId="18" hidden="1"/>
    <cellStyle name="Nagłówek 3" xfId="29320" builtinId="18" hidden="1"/>
    <cellStyle name="Nagłówek 3" xfId="29479" builtinId="18" hidden="1"/>
    <cellStyle name="Nagłówek 3" xfId="29521" builtinId="18" hidden="1"/>
    <cellStyle name="Nagłówek 3" xfId="29561" builtinId="18" hidden="1"/>
    <cellStyle name="Nagłówek 3" xfId="29599" builtinId="18" hidden="1"/>
    <cellStyle name="Nagłówek 3" xfId="29639" builtinId="18" hidden="1"/>
    <cellStyle name="Nagłówek 3" xfId="29678" builtinId="18" hidden="1"/>
    <cellStyle name="Nagłówek 3" xfId="29718" builtinId="18" hidden="1"/>
    <cellStyle name="Nagłówek 3" xfId="29758" builtinId="18" hidden="1"/>
    <cellStyle name="Nagłówek 3" xfId="29798" builtinId="18" hidden="1"/>
    <cellStyle name="Nagłówek 3" xfId="29836" builtinId="18" hidden="1"/>
    <cellStyle name="Nagłówek 3" xfId="29876" builtinId="18" hidden="1"/>
    <cellStyle name="Nagłówek 3" xfId="29917" builtinId="18" hidden="1"/>
    <cellStyle name="Nagłówek 3" xfId="29957" builtinId="18" hidden="1"/>
    <cellStyle name="Nagłówek 3" xfId="29997" builtinId="18" hidden="1"/>
    <cellStyle name="Nagłówek 3" xfId="30036" builtinId="18" hidden="1"/>
    <cellStyle name="Nagłówek 3" xfId="30077" builtinId="18" hidden="1"/>
    <cellStyle name="Nagłówek 3" xfId="30116" builtinId="18" hidden="1"/>
    <cellStyle name="Nagłówek 3" xfId="30156" builtinId="18" hidden="1"/>
    <cellStyle name="Nagłówek 3" xfId="30195" builtinId="18" hidden="1"/>
    <cellStyle name="Nagłówek 3" xfId="29472" builtinId="18" hidden="1"/>
    <cellStyle name="Nagłówek 3" xfId="29368" builtinId="18" hidden="1"/>
    <cellStyle name="Nagłówek 3" xfId="30268" builtinId="18" hidden="1"/>
    <cellStyle name="Nagłówek 3" xfId="30308" builtinId="18" hidden="1"/>
    <cellStyle name="Nagłówek 3" xfId="30346" builtinId="18" hidden="1"/>
    <cellStyle name="Nagłówek 3" xfId="30386" builtinId="18" hidden="1"/>
    <cellStyle name="Nagłówek 3" xfId="30425" builtinId="18" hidden="1"/>
    <cellStyle name="Nagłówek 3" xfId="30465" builtinId="18" hidden="1"/>
    <cellStyle name="Nagłówek 3" xfId="30505" builtinId="18" hidden="1"/>
    <cellStyle name="Nagłówek 3" xfId="30545" builtinId="18" hidden="1"/>
    <cellStyle name="Nagłówek 3" xfId="30583" builtinId="18" hidden="1"/>
    <cellStyle name="Nagłówek 3" xfId="30623" builtinId="18" hidden="1"/>
    <cellStyle name="Nagłówek 3" xfId="30662" builtinId="18" hidden="1"/>
    <cellStyle name="Nagłówek 3" xfId="30702" builtinId="18" hidden="1"/>
    <cellStyle name="Nagłówek 3" xfId="30742" builtinId="18" hidden="1"/>
    <cellStyle name="Nagłówek 3" xfId="30781" builtinId="18" hidden="1"/>
    <cellStyle name="Nagłówek 3" xfId="30821" builtinId="18" hidden="1"/>
    <cellStyle name="Nagłówek 3" xfId="30860" builtinId="18" hidden="1"/>
    <cellStyle name="Nagłówek 3" xfId="30900" builtinId="18" hidden="1"/>
    <cellStyle name="Nagłówek 3" xfId="30939" builtinId="18" hidden="1"/>
    <cellStyle name="Nagłówek 3" xfId="29375" builtinId="18" hidden="1"/>
    <cellStyle name="Nagłówek 3" xfId="29411" builtinId="18" hidden="1"/>
    <cellStyle name="Nagłówek 3" xfId="30984" builtinId="18" hidden="1"/>
    <cellStyle name="Nagłówek 3" xfId="31024" builtinId="18" hidden="1"/>
    <cellStyle name="Nagłówek 3" xfId="31062" builtinId="18" hidden="1"/>
    <cellStyle name="Nagłówek 3" xfId="31102" builtinId="18" hidden="1"/>
    <cellStyle name="Nagłówek 3" xfId="31141" builtinId="18" hidden="1"/>
    <cellStyle name="Nagłówek 3" xfId="31181" builtinId="18" hidden="1"/>
    <cellStyle name="Nagłówek 3" xfId="31221" builtinId="18" hidden="1"/>
    <cellStyle name="Nagłówek 3" xfId="31261" builtinId="18" hidden="1"/>
    <cellStyle name="Nagłówek 3" xfId="31299" builtinId="18" hidden="1"/>
    <cellStyle name="Nagłówek 3" xfId="31339" builtinId="18" hidden="1"/>
    <cellStyle name="Nagłówek 3" xfId="31378" builtinId="18" hidden="1"/>
    <cellStyle name="Nagłówek 3" xfId="31418" builtinId="18" hidden="1"/>
    <cellStyle name="Nagłówek 3" xfId="31458" builtinId="18" hidden="1"/>
    <cellStyle name="Nagłówek 3" xfId="31497" builtinId="18" hidden="1"/>
    <cellStyle name="Nagłówek 3" xfId="31537" builtinId="18" hidden="1"/>
    <cellStyle name="Nagłówek 3" xfId="31576" builtinId="18" hidden="1"/>
    <cellStyle name="Nagłówek 3" xfId="31616" builtinId="18" hidden="1"/>
    <cellStyle name="Nagłówek 3" xfId="31655" builtinId="18" hidden="1"/>
    <cellStyle name="Nagłówek 3" xfId="28547" builtinId="18" hidden="1"/>
    <cellStyle name="Nagłówek 3" xfId="28488" builtinId="18" hidden="1"/>
    <cellStyle name="Nagłówek 3" xfId="31708" builtinId="18" hidden="1"/>
    <cellStyle name="Nagłówek 3" xfId="31748" builtinId="18" hidden="1"/>
    <cellStyle name="Nagłówek 3" xfId="31786" builtinId="18" hidden="1"/>
    <cellStyle name="Nagłówek 3" xfId="31826" builtinId="18" hidden="1"/>
    <cellStyle name="Nagłówek 3" xfId="31865" builtinId="18" hidden="1"/>
    <cellStyle name="Nagłówek 3" xfId="31905" builtinId="18" hidden="1"/>
    <cellStyle name="Nagłówek 3" xfId="31945" builtinId="18" hidden="1"/>
    <cellStyle name="Nagłówek 3" xfId="31985" builtinId="18" hidden="1"/>
    <cellStyle name="Nagłówek 3" xfId="32023" builtinId="18" hidden="1"/>
    <cellStyle name="Nagłówek 3" xfId="32063" builtinId="18" hidden="1"/>
    <cellStyle name="Nagłówek 3" xfId="32102" builtinId="18" hidden="1"/>
    <cellStyle name="Nagłówek 3" xfId="32142" builtinId="18" hidden="1"/>
    <cellStyle name="Nagłówek 3" xfId="32182" builtinId="18" hidden="1"/>
    <cellStyle name="Nagłówek 3" xfId="32221" builtinId="18" hidden="1"/>
    <cellStyle name="Nagłówek 3" xfId="32261" builtinId="18" hidden="1"/>
    <cellStyle name="Nagłówek 3" xfId="32300" builtinId="18" hidden="1"/>
    <cellStyle name="Nagłówek 3" xfId="32340" builtinId="18" hidden="1"/>
    <cellStyle name="Nagłówek 3" xfId="32379" builtinId="18" hidden="1"/>
    <cellStyle name="Nagłówek 3" xfId="32418" builtinId="18" hidden="1"/>
    <cellStyle name="Nagłówek 3" xfId="32577" builtinId="18" hidden="1"/>
    <cellStyle name="Nagłówek 3" xfId="32617" builtinId="18" hidden="1"/>
    <cellStyle name="Nagłówek 3" xfId="32657" builtinId="18" hidden="1"/>
    <cellStyle name="Nagłówek 3" xfId="32695" builtinId="18" hidden="1"/>
    <cellStyle name="Nagłówek 3" xfId="32735" builtinId="18" hidden="1"/>
    <cellStyle name="Nagłówek 3" xfId="32774" builtinId="18" hidden="1"/>
    <cellStyle name="Nagłówek 3" xfId="32814" builtinId="18" hidden="1"/>
    <cellStyle name="Nagłówek 3" xfId="32854" builtinId="18" hidden="1"/>
    <cellStyle name="Nagłówek 3" xfId="32894" builtinId="18" hidden="1"/>
    <cellStyle name="Nagłówek 3" xfId="32932" builtinId="18" hidden="1"/>
    <cellStyle name="Nagłówek 3" xfId="32972" builtinId="18" hidden="1"/>
    <cellStyle name="Nagłówek 3" xfId="33011" builtinId="18" hidden="1"/>
    <cellStyle name="Nagłówek 3" xfId="33051" builtinId="18" hidden="1"/>
    <cellStyle name="Nagłówek 3" xfId="33091" builtinId="18" hidden="1"/>
    <cellStyle name="Nagłówek 3" xfId="33130" builtinId="18" hidden="1"/>
    <cellStyle name="Nagłówek 3" xfId="33171" builtinId="18" hidden="1"/>
    <cellStyle name="Nagłówek 3" xfId="33210" builtinId="18" hidden="1"/>
    <cellStyle name="Nagłówek 3" xfId="33250" builtinId="18" hidden="1"/>
    <cellStyle name="Nagłówek 3" xfId="33289" builtinId="18" hidden="1"/>
    <cellStyle name="Nagłówek 3" xfId="32570" builtinId="18" hidden="1"/>
    <cellStyle name="Nagłówek 3" xfId="32466" builtinId="18" hidden="1"/>
    <cellStyle name="Nagłówek 3" xfId="33362" builtinId="18" hidden="1"/>
    <cellStyle name="Nagłówek 3" xfId="33402" builtinId="18" hidden="1"/>
    <cellStyle name="Nagłówek 3" xfId="33440" builtinId="18" hidden="1"/>
    <cellStyle name="Nagłówek 3" xfId="33480" builtinId="18" hidden="1"/>
    <cellStyle name="Nagłówek 3" xfId="33519" builtinId="18" hidden="1"/>
    <cellStyle name="Nagłówek 3" xfId="33559" builtinId="18" hidden="1"/>
    <cellStyle name="Nagłówek 3" xfId="33599" builtinId="18" hidden="1"/>
    <cellStyle name="Nagłówek 3" xfId="33639" builtinId="18" hidden="1"/>
    <cellStyle name="Nagłówek 3" xfId="33677" builtinId="18" hidden="1"/>
    <cellStyle name="Nagłówek 3" xfId="33717" builtinId="18" hidden="1"/>
    <cellStyle name="Nagłówek 3" xfId="33756" builtinId="18" hidden="1"/>
    <cellStyle name="Nagłówek 3" xfId="33796" builtinId="18" hidden="1"/>
    <cellStyle name="Nagłówek 3" xfId="33836" builtinId="18" hidden="1"/>
    <cellStyle name="Nagłówek 3" xfId="33875" builtinId="18" hidden="1"/>
    <cellStyle name="Nagłówek 3" xfId="33915" builtinId="18" hidden="1"/>
    <cellStyle name="Nagłówek 3" xfId="33954" builtinId="18" hidden="1"/>
    <cellStyle name="Nagłówek 3" xfId="33994" builtinId="18" hidden="1"/>
    <cellStyle name="Nagłówek 3" xfId="34033" builtinId="18" hidden="1"/>
    <cellStyle name="Nagłówek 3" xfId="32473" builtinId="18" hidden="1"/>
    <cellStyle name="Nagłówek 3" xfId="32509" builtinId="18" hidden="1"/>
    <cellStyle name="Nagłówek 3" xfId="34078" builtinId="18" hidden="1"/>
    <cellStyle name="Nagłówek 3" xfId="34118" builtinId="18" hidden="1"/>
    <cellStyle name="Nagłówek 3" xfId="34156" builtinId="18" hidden="1"/>
    <cellStyle name="Nagłówek 3" xfId="34196" builtinId="18" hidden="1"/>
    <cellStyle name="Nagłówek 3" xfId="34235" builtinId="18" hidden="1"/>
    <cellStyle name="Nagłówek 3" xfId="34275" builtinId="18" hidden="1"/>
    <cellStyle name="Nagłówek 3" xfId="34315" builtinId="18" hidden="1"/>
    <cellStyle name="Nagłówek 3" xfId="34355" builtinId="18" hidden="1"/>
    <cellStyle name="Nagłówek 3" xfId="34393" builtinId="18" hidden="1"/>
    <cellStyle name="Nagłówek 3" xfId="34433" builtinId="18" hidden="1"/>
    <cellStyle name="Nagłówek 3" xfId="34472" builtinId="18" hidden="1"/>
    <cellStyle name="Nagłówek 3" xfId="34512" builtinId="18" hidden="1"/>
    <cellStyle name="Nagłówek 3" xfId="34552" builtinId="18" hidden="1"/>
    <cellStyle name="Nagłówek 3" xfId="34591" builtinId="18" hidden="1"/>
    <cellStyle name="Nagłówek 3" xfId="34631" builtinId="18" hidden="1"/>
    <cellStyle name="Nagłówek 3" xfId="34670" builtinId="18" hidden="1"/>
    <cellStyle name="Nagłówek 3" xfId="34710" builtinId="18" hidden="1"/>
    <cellStyle name="Nagłówek 3" xfId="34749" builtinId="18" hidden="1"/>
    <cellStyle name="Nagłówek 3" xfId="29306" builtinId="18" hidden="1"/>
    <cellStyle name="Nagłówek 3" xfId="34790" builtinId="18" hidden="1"/>
    <cellStyle name="Nagłówek 3" xfId="34830" builtinId="18" hidden="1"/>
    <cellStyle name="Nagłówek 3" xfId="34870" builtinId="18" hidden="1"/>
    <cellStyle name="Nagłówek 3" xfId="34908" builtinId="18" hidden="1"/>
    <cellStyle name="Nagłówek 3" xfId="34948" builtinId="18" hidden="1"/>
    <cellStyle name="Nagłówek 3" xfId="34987" builtinId="18" hidden="1"/>
    <cellStyle name="Nagłówek 3" xfId="35027" builtinId="18" hidden="1"/>
    <cellStyle name="Nagłówek 3" xfId="35067" builtinId="18" hidden="1"/>
    <cellStyle name="Nagłówek 3" xfId="35107" builtinId="18" hidden="1"/>
    <cellStyle name="Nagłówek 3" xfId="35145" builtinId="18" hidden="1"/>
    <cellStyle name="Nagłówek 3" xfId="35185" builtinId="18" hidden="1"/>
    <cellStyle name="Nagłówek 3" xfId="35224" builtinId="18" hidden="1"/>
    <cellStyle name="Nagłówek 3" xfId="35264" builtinId="18" hidden="1"/>
    <cellStyle name="Nagłówek 3" xfId="35304" builtinId="18" hidden="1"/>
    <cellStyle name="Nagłówek 3" xfId="35343" builtinId="18" hidden="1"/>
    <cellStyle name="Nagłówek 3" xfId="35383" builtinId="18" hidden="1"/>
    <cellStyle name="Nagłówek 3" xfId="35422" builtinId="18" hidden="1"/>
    <cellStyle name="Nagłówek 3" xfId="35462" builtinId="18" hidden="1"/>
    <cellStyle name="Nagłówek 3" xfId="35501" builtinId="18" hidden="1"/>
    <cellStyle name="Nagłówek 3" xfId="35540" builtinId="18" hidden="1"/>
    <cellStyle name="Nagłówek 3" xfId="35699" builtinId="18" hidden="1"/>
    <cellStyle name="Nagłówek 3" xfId="35739" builtinId="18" hidden="1"/>
    <cellStyle name="Nagłówek 3" xfId="35779" builtinId="18" hidden="1"/>
    <cellStyle name="Nagłówek 3" xfId="35817" builtinId="18" hidden="1"/>
    <cellStyle name="Nagłówek 3" xfId="35857" builtinId="18" hidden="1"/>
    <cellStyle name="Nagłówek 3" xfId="35896" builtinId="18" hidden="1"/>
    <cellStyle name="Nagłówek 3" xfId="35936" builtinId="18" hidden="1"/>
    <cellStyle name="Nagłówek 3" xfId="35976" builtinId="18" hidden="1"/>
    <cellStyle name="Nagłówek 3" xfId="36016" builtinId="18" hidden="1"/>
    <cellStyle name="Nagłówek 3" xfId="36054" builtinId="18" hidden="1"/>
    <cellStyle name="Nagłówek 3" xfId="36094" builtinId="18" hidden="1"/>
    <cellStyle name="Nagłówek 3" xfId="36133" builtinId="18" hidden="1"/>
    <cellStyle name="Nagłówek 3" xfId="36173" builtinId="18" hidden="1"/>
    <cellStyle name="Nagłówek 3" xfId="36213" builtinId="18" hidden="1"/>
    <cellStyle name="Nagłówek 3" xfId="36252" builtinId="18" hidden="1"/>
    <cellStyle name="Nagłówek 3" xfId="36293" builtinId="18" hidden="1"/>
    <cellStyle name="Nagłówek 3" xfId="36332" builtinId="18" hidden="1"/>
    <cellStyle name="Nagłówek 3" xfId="36372" builtinId="18" hidden="1"/>
    <cellStyle name="Nagłówek 3" xfId="36411" builtinId="18" hidden="1"/>
    <cellStyle name="Nagłówek 3" xfId="35692" builtinId="18" hidden="1"/>
    <cellStyle name="Nagłówek 3" xfId="35588" builtinId="18" hidden="1"/>
    <cellStyle name="Nagłówek 3" xfId="36484" builtinId="18" hidden="1"/>
    <cellStyle name="Nagłówek 3" xfId="36524" builtinId="18" hidden="1"/>
    <cellStyle name="Nagłówek 3" xfId="36562" builtinId="18" hidden="1"/>
    <cellStyle name="Nagłówek 3" xfId="36602" builtinId="18" hidden="1"/>
    <cellStyle name="Nagłówek 3" xfId="36641" builtinId="18" hidden="1"/>
    <cellStyle name="Nagłówek 3" xfId="36681" builtinId="18" hidden="1"/>
    <cellStyle name="Nagłówek 3" xfId="36721" builtinId="18" hidden="1"/>
    <cellStyle name="Nagłówek 3" xfId="36761" builtinId="18" hidden="1"/>
    <cellStyle name="Nagłówek 3" xfId="36799" builtinId="18" hidden="1"/>
    <cellStyle name="Nagłówek 3" xfId="36839" builtinId="18" hidden="1"/>
    <cellStyle name="Nagłówek 3" xfId="36878" builtinId="18" hidden="1"/>
    <cellStyle name="Nagłówek 3" xfId="36918" builtinId="18" hidden="1"/>
    <cellStyle name="Nagłówek 3" xfId="36958" builtinId="18" hidden="1"/>
    <cellStyle name="Nagłówek 3" xfId="36997" builtinId="18" hidden="1"/>
    <cellStyle name="Nagłówek 3" xfId="37037" builtinId="18" hidden="1"/>
    <cellStyle name="Nagłówek 3" xfId="37076" builtinId="18" hidden="1"/>
    <cellStyle name="Nagłówek 3" xfId="37116" builtinId="18" hidden="1"/>
    <cellStyle name="Nagłówek 3" xfId="37155" builtinId="18" hidden="1"/>
    <cellStyle name="Nagłówek 3" xfId="35595" builtinId="18" hidden="1"/>
    <cellStyle name="Nagłówek 3" xfId="35631" builtinId="18" hidden="1"/>
    <cellStyle name="Nagłówek 3" xfId="37200" builtinId="18" hidden="1"/>
    <cellStyle name="Nagłówek 3" xfId="37240" builtinId="18" hidden="1"/>
    <cellStyle name="Nagłówek 3" xfId="37278" builtinId="18" hidden="1"/>
    <cellStyle name="Nagłówek 3" xfId="37318" builtinId="18" hidden="1"/>
    <cellStyle name="Nagłówek 3" xfId="37357" builtinId="18" hidden="1"/>
    <cellStyle name="Nagłówek 3" xfId="37397" builtinId="18" hidden="1"/>
    <cellStyle name="Nagłówek 3" xfId="37437" builtinId="18" hidden="1"/>
    <cellStyle name="Nagłówek 3" xfId="37477" builtinId="18" hidden="1"/>
    <cellStyle name="Nagłówek 3" xfId="37515" builtinId="18" hidden="1"/>
    <cellStyle name="Nagłówek 3" xfId="37555" builtinId="18" hidden="1"/>
    <cellStyle name="Nagłówek 3" xfId="37594" builtinId="18" hidden="1"/>
    <cellStyle name="Nagłówek 3" xfId="37634" builtinId="18" hidden="1"/>
    <cellStyle name="Nagłówek 3" xfId="37674" builtinId="18" hidden="1"/>
    <cellStyle name="Nagłówek 3" xfId="37713" builtinId="18" hidden="1"/>
    <cellStyle name="Nagłówek 3" xfId="37753" builtinId="18" hidden="1"/>
    <cellStyle name="Nagłówek 3" xfId="37792" builtinId="18" hidden="1"/>
    <cellStyle name="Nagłówek 3" xfId="37832" builtinId="18" hidden="1"/>
    <cellStyle name="Nagłówek 3" xfId="37871" builtinId="18" hidden="1"/>
    <cellStyle name="Nagłówek 3" xfId="37910" builtinId="18" hidden="1"/>
    <cellStyle name="Nagłówek 3" xfId="37950" builtinId="18" hidden="1"/>
    <cellStyle name="Nagłówek 3" xfId="37990" builtinId="18" hidden="1"/>
    <cellStyle name="Nagłówek 3" xfId="38030" builtinId="18" hidden="1"/>
    <cellStyle name="Nagłówek 3" xfId="38068" builtinId="18" hidden="1"/>
    <cellStyle name="Nagłówek 3" xfId="38108" builtinId="18" hidden="1"/>
    <cellStyle name="Nagłówek 3" xfId="38147" builtinId="18" hidden="1"/>
    <cellStyle name="Nagłówek 3" xfId="38187" builtinId="18" hidden="1"/>
    <cellStyle name="Nagłówek 3" xfId="38227" builtinId="18" hidden="1"/>
    <cellStyle name="Nagłówek 3" xfId="38267" builtinId="18" hidden="1"/>
    <cellStyle name="Nagłówek 3" xfId="38305" builtinId="18" hidden="1"/>
    <cellStyle name="Nagłówek 3" xfId="38345" builtinId="18" hidden="1"/>
    <cellStyle name="Nagłówek 3" xfId="38384" builtinId="18" hidden="1"/>
    <cellStyle name="Nagłówek 3" xfId="38424" builtinId="18" hidden="1"/>
    <cellStyle name="Nagłówek 3" xfId="38464" builtinId="18" hidden="1"/>
    <cellStyle name="Nagłówek 3" xfId="38503" builtinId="18" hidden="1"/>
    <cellStyle name="Nagłówek 3" xfId="38543" builtinId="18" hidden="1"/>
    <cellStyle name="Nagłówek 3" xfId="38582" builtinId="18" hidden="1"/>
    <cellStyle name="Nagłówek 3" xfId="38622" builtinId="18" hidden="1"/>
    <cellStyle name="Nagłówek 3" xfId="38661" builtinId="18" hidden="1"/>
    <cellStyle name="Nagłówek 3" xfId="38700" builtinId="18" hidden="1"/>
    <cellStyle name="Nagłówek 3" xfId="38859" builtinId="18" hidden="1"/>
    <cellStyle name="Nagłówek 3" xfId="38899" builtinId="18" hidden="1"/>
    <cellStyle name="Nagłówek 3" xfId="38939" builtinId="18" hidden="1"/>
    <cellStyle name="Nagłówek 3" xfId="38977" builtinId="18" hidden="1"/>
    <cellStyle name="Nagłówek 3" xfId="39017" builtinId="18" hidden="1"/>
    <cellStyle name="Nagłówek 3" xfId="39056" builtinId="18" hidden="1"/>
    <cellStyle name="Nagłówek 3" xfId="39096" builtinId="18" hidden="1"/>
    <cellStyle name="Nagłówek 3" xfId="39136" builtinId="18" hidden="1"/>
    <cellStyle name="Nagłówek 3" xfId="39176" builtinId="18" hidden="1"/>
    <cellStyle name="Nagłówek 3" xfId="39214" builtinId="18" hidden="1"/>
    <cellStyle name="Nagłówek 3" xfId="39254" builtinId="18" hidden="1"/>
    <cellStyle name="Nagłówek 3" xfId="39293" builtinId="18" hidden="1"/>
    <cellStyle name="Nagłówek 3" xfId="39333" builtinId="18" hidden="1"/>
    <cellStyle name="Nagłówek 3" xfId="39373" builtinId="18" hidden="1"/>
    <cellStyle name="Nagłówek 3" xfId="39412" builtinId="18" hidden="1"/>
    <cellStyle name="Nagłówek 3" xfId="39453" builtinId="18" hidden="1"/>
    <cellStyle name="Nagłówek 3" xfId="39492" builtinId="18" hidden="1"/>
    <cellStyle name="Nagłówek 3" xfId="39532" builtinId="18" hidden="1"/>
    <cellStyle name="Nagłówek 3" xfId="39571" builtinId="18" hidden="1"/>
    <cellStyle name="Nagłówek 3" xfId="38852" builtinId="18" hidden="1"/>
    <cellStyle name="Nagłówek 3" xfId="38748" builtinId="18" hidden="1"/>
    <cellStyle name="Nagłówek 3" xfId="39644" builtinId="18" hidden="1"/>
    <cellStyle name="Nagłówek 3" xfId="39684" builtinId="18" hidden="1"/>
    <cellStyle name="Nagłówek 3" xfId="39722" builtinId="18" hidden="1"/>
    <cellStyle name="Nagłówek 3" xfId="39762" builtinId="18" hidden="1"/>
    <cellStyle name="Nagłówek 3" xfId="39801" builtinId="18" hidden="1"/>
    <cellStyle name="Nagłówek 3" xfId="39841" builtinId="18" hidden="1"/>
    <cellStyle name="Nagłówek 3" xfId="39881" builtinId="18" hidden="1"/>
    <cellStyle name="Nagłówek 3" xfId="39921" builtinId="18" hidden="1"/>
    <cellStyle name="Nagłówek 3" xfId="39959" builtinId="18" hidden="1"/>
    <cellStyle name="Nagłówek 3" xfId="39999" builtinId="18" hidden="1"/>
    <cellStyle name="Nagłówek 3" xfId="40038" builtinId="18" hidden="1"/>
    <cellStyle name="Nagłówek 3" xfId="40078" builtinId="18" hidden="1"/>
    <cellStyle name="Nagłówek 3" xfId="40118" builtinId="18" hidden="1"/>
    <cellStyle name="Nagłówek 3" xfId="40157" builtinId="18" hidden="1"/>
    <cellStyle name="Nagłówek 3" xfId="40197" builtinId="18" hidden="1"/>
    <cellStyle name="Nagłówek 3" xfId="40236" builtinId="18" hidden="1"/>
    <cellStyle name="Nagłówek 3" xfId="40276" builtinId="18" hidden="1"/>
    <cellStyle name="Nagłówek 3" xfId="40315" builtinId="18" hidden="1"/>
    <cellStyle name="Nagłówek 3" xfId="38755" builtinId="18" hidden="1"/>
    <cellStyle name="Nagłówek 3" xfId="38791" builtinId="18" hidden="1"/>
    <cellStyle name="Nagłówek 3" xfId="40360" builtinId="18" hidden="1"/>
    <cellStyle name="Nagłówek 3" xfId="40400" builtinId="18" hidden="1"/>
    <cellStyle name="Nagłówek 3" xfId="40438" builtinId="18" hidden="1"/>
    <cellStyle name="Nagłówek 3" xfId="40478" builtinId="18" hidden="1"/>
    <cellStyle name="Nagłówek 3" xfId="40517" builtinId="18" hidden="1"/>
    <cellStyle name="Nagłówek 3" xfId="40557" builtinId="18" hidden="1"/>
    <cellStyle name="Nagłówek 3" xfId="40597" builtinId="18" hidden="1"/>
    <cellStyle name="Nagłówek 3" xfId="40637" builtinId="18" hidden="1"/>
    <cellStyle name="Nagłówek 3" xfId="40675" builtinId="18" hidden="1"/>
    <cellStyle name="Nagłówek 3" xfId="40715" builtinId="18" hidden="1"/>
    <cellStyle name="Nagłówek 3" xfId="40754" builtinId="18" hidden="1"/>
    <cellStyle name="Nagłówek 3" xfId="40794" builtinId="18" hidden="1"/>
    <cellStyle name="Nagłówek 3" xfId="40834" builtinId="18" hidden="1"/>
    <cellStyle name="Nagłówek 3" xfId="40873" builtinId="18" hidden="1"/>
    <cellStyle name="Nagłówek 3" xfId="40913" builtinId="18" hidden="1"/>
    <cellStyle name="Nagłówek 3" xfId="40952" builtinId="18" hidden="1"/>
    <cellStyle name="Nagłówek 3" xfId="40992" builtinId="18" hidden="1"/>
    <cellStyle name="Nagłówek 3" xfId="41031" builtinId="18" hidden="1"/>
    <cellStyle name="Nagłówek 3" xfId="41091" builtinId="18" hidden="1"/>
    <cellStyle name="Nagłówek 3" xfId="41149" builtinId="18" hidden="1"/>
    <cellStyle name="Nagłówek 3" xfId="41189" builtinId="18" hidden="1"/>
    <cellStyle name="Nagłówek 3" xfId="41229" builtinId="18" hidden="1"/>
    <cellStyle name="Nagłówek 3" xfId="41267" builtinId="18" hidden="1"/>
    <cellStyle name="Nagłówek 3" xfId="41307" builtinId="18" hidden="1"/>
    <cellStyle name="Nagłówek 3" xfId="41346" builtinId="18" hidden="1"/>
    <cellStyle name="Nagłówek 3" xfId="41386" builtinId="18" hidden="1"/>
    <cellStyle name="Nagłówek 3" xfId="41426" builtinId="18" hidden="1"/>
    <cellStyle name="Nagłówek 3" xfId="41466" builtinId="18" hidden="1"/>
    <cellStyle name="Nagłówek 3" xfId="41504" builtinId="18" hidden="1"/>
    <cellStyle name="Nagłówek 3" xfId="41544" builtinId="18" hidden="1"/>
    <cellStyle name="Nagłówek 3" xfId="41583" builtinId="18" hidden="1"/>
    <cellStyle name="Nagłówek 3" xfId="41623" builtinId="18" hidden="1"/>
    <cellStyle name="Nagłówek 3" xfId="41663" builtinId="18" hidden="1"/>
    <cellStyle name="Nagłówek 3" xfId="41702" builtinId="18" hidden="1"/>
    <cellStyle name="Nagłówek 3" xfId="41742" builtinId="18" hidden="1"/>
    <cellStyle name="Nagłówek 3" xfId="41781" builtinId="18" hidden="1"/>
    <cellStyle name="Nagłówek 3" xfId="41821" builtinId="18" hidden="1"/>
    <cellStyle name="Nagłówek 3" xfId="41860" builtinId="18" hidden="1"/>
    <cellStyle name="Nagłówek 3" xfId="41085" builtinId="18" hidden="1"/>
    <cellStyle name="Nagłówek 3" xfId="41900" builtinId="18" hidden="1"/>
    <cellStyle name="Nagłówek 3" xfId="41940" builtinId="18" hidden="1"/>
    <cellStyle name="Nagłówek 3" xfId="41980" builtinId="18" hidden="1"/>
    <cellStyle name="Nagłówek 3" xfId="42018" builtinId="18" hidden="1"/>
    <cellStyle name="Nagłówek 3" xfId="42058" builtinId="18" hidden="1"/>
    <cellStyle name="Nagłówek 3" xfId="42097" builtinId="18" hidden="1"/>
    <cellStyle name="Nagłówek 3" xfId="42137" builtinId="18" hidden="1"/>
    <cellStyle name="Nagłówek 3" xfId="42177" builtinId="18" hidden="1"/>
    <cellStyle name="Nagłówek 3" xfId="42217" builtinId="18" hidden="1"/>
    <cellStyle name="Nagłówek 3" xfId="42255" builtinId="18" hidden="1"/>
    <cellStyle name="Nagłówek 3" xfId="42295" builtinId="18" hidden="1"/>
    <cellStyle name="Nagłówek 3" xfId="42334" builtinId="18" hidden="1"/>
    <cellStyle name="Nagłówek 3" xfId="42374" builtinId="18" hidden="1"/>
    <cellStyle name="Nagłówek 3" xfId="42414" builtinId="18" hidden="1"/>
    <cellStyle name="Nagłówek 3" xfId="42453" builtinId="18" hidden="1"/>
    <cellStyle name="Nagłówek 3" xfId="42493" builtinId="18" hidden="1"/>
    <cellStyle name="Nagłówek 3" xfId="42532" builtinId="18" hidden="1"/>
    <cellStyle name="Nagłówek 3" xfId="42572" builtinId="18" hidden="1"/>
    <cellStyle name="Nagłówek 3" xfId="42611" builtinId="18" hidden="1"/>
    <cellStyle name="Nagłówek 3" xfId="42675" builtinId="18" hidden="1"/>
    <cellStyle name="Nagłówek 3" xfId="42729" builtinId="18" hidden="1"/>
    <cellStyle name="Nagłówek 3" xfId="42769" builtinId="18" hidden="1"/>
    <cellStyle name="Nagłówek 3" xfId="42809" builtinId="18" hidden="1"/>
    <cellStyle name="Nagłówek 3" xfId="42847" builtinId="18" hidden="1"/>
    <cellStyle name="Nagłówek 3" xfId="42887" builtinId="18" hidden="1"/>
    <cellStyle name="Nagłówek 3" xfId="42926" builtinId="18" hidden="1"/>
    <cellStyle name="Nagłówek 3" xfId="42966" builtinId="18" hidden="1"/>
    <cellStyle name="Nagłówek 3" xfId="43006" builtinId="18" hidden="1"/>
    <cellStyle name="Nagłówek 3" xfId="43046" builtinId="18" hidden="1"/>
    <cellStyle name="Nagłówek 3" xfId="43084" builtinId="18" hidden="1"/>
    <cellStyle name="Nagłówek 3" xfId="43124" builtinId="18" hidden="1"/>
    <cellStyle name="Nagłówek 3" xfId="43163" builtinId="18" hidden="1"/>
    <cellStyle name="Nagłówek 3" xfId="43203" builtinId="18" hidden="1"/>
    <cellStyle name="Nagłówek 3" xfId="43243" builtinId="18" hidden="1"/>
    <cellStyle name="Nagłówek 3" xfId="43282" builtinId="18" hidden="1"/>
    <cellStyle name="Nagłówek 3" xfId="43322" builtinId="18" hidden="1"/>
    <cellStyle name="Nagłówek 3" xfId="43361" builtinId="18" hidden="1"/>
    <cellStyle name="Nagłówek 3" xfId="43401" builtinId="18" hidden="1"/>
    <cellStyle name="Nagłówek 3" xfId="43440" builtinId="18" hidden="1"/>
    <cellStyle name="Nagłówek 3" xfId="42664" builtinId="18" hidden="1"/>
    <cellStyle name="Nagłówek 3" xfId="43480" builtinId="18" hidden="1"/>
    <cellStyle name="Nagłówek 3" xfId="43520" builtinId="18" hidden="1"/>
    <cellStyle name="Nagłówek 3" xfId="43560" builtinId="18" hidden="1"/>
    <cellStyle name="Nagłówek 3" xfId="43598" builtinId="18" hidden="1"/>
    <cellStyle name="Nagłówek 3" xfId="43638" builtinId="18" hidden="1"/>
    <cellStyle name="Nagłówek 3" xfId="43677" builtinId="18" hidden="1"/>
    <cellStyle name="Nagłówek 3" xfId="43717" builtinId="18" hidden="1"/>
    <cellStyle name="Nagłówek 3" xfId="43757" builtinId="18" hidden="1"/>
    <cellStyle name="Nagłówek 3" xfId="43797" builtinId="18" hidden="1"/>
    <cellStyle name="Nagłówek 3" xfId="43835" builtinId="18" hidden="1"/>
    <cellStyle name="Nagłówek 3" xfId="43875" builtinId="18" hidden="1"/>
    <cellStyle name="Nagłówek 3" xfId="43914" builtinId="18" hidden="1"/>
    <cellStyle name="Nagłówek 3" xfId="43954" builtinId="18" hidden="1"/>
    <cellStyle name="Nagłówek 3" xfId="43994" builtinId="18" hidden="1"/>
    <cellStyle name="Nagłówek 3" xfId="44033" builtinId="18" hidden="1"/>
    <cellStyle name="Nagłówek 3" xfId="44073" builtinId="18" hidden="1"/>
    <cellStyle name="Nagłówek 3" xfId="44112" builtinId="18" hidden="1"/>
    <cellStyle name="Nagłówek 3" xfId="44152" builtinId="18" hidden="1"/>
    <cellStyle name="Nagłówek 3" xfId="44191" builtinId="18" hidden="1"/>
    <cellStyle name="Nagłówek 3" xfId="44255" builtinId="18" hidden="1"/>
    <cellStyle name="Nagłówek 3" xfId="44309" builtinId="18" hidden="1"/>
    <cellStyle name="Nagłówek 3" xfId="44349" builtinId="18" hidden="1"/>
    <cellStyle name="Nagłówek 3" xfId="44389" builtinId="18" hidden="1"/>
    <cellStyle name="Nagłówek 3" xfId="44427" builtinId="18" hidden="1"/>
    <cellStyle name="Nagłówek 3" xfId="44467" builtinId="18" hidden="1"/>
    <cellStyle name="Nagłówek 3" xfId="44506" builtinId="18" hidden="1"/>
    <cellStyle name="Nagłówek 3" xfId="44546" builtinId="18" hidden="1"/>
    <cellStyle name="Nagłówek 3" xfId="44586" builtinId="18" hidden="1"/>
    <cellStyle name="Nagłówek 3" xfId="44626" builtinId="18" hidden="1"/>
    <cellStyle name="Nagłówek 3" xfId="44664" builtinId="18" hidden="1"/>
    <cellStyle name="Nagłówek 3" xfId="44704" builtinId="18" hidden="1"/>
    <cellStyle name="Nagłówek 3" xfId="44743" builtinId="18" hidden="1"/>
    <cellStyle name="Nagłówek 3" xfId="44783" builtinId="18" hidden="1"/>
    <cellStyle name="Nagłówek 3" xfId="44823" builtinId="18" hidden="1"/>
    <cellStyle name="Nagłówek 3" xfId="44862" builtinId="18" hidden="1"/>
    <cellStyle name="Nagłówek 3" xfId="44902" builtinId="18" hidden="1"/>
    <cellStyle name="Nagłówek 3" xfId="44941" builtinId="18" hidden="1"/>
    <cellStyle name="Nagłówek 3" xfId="44981" builtinId="18" hidden="1"/>
    <cellStyle name="Nagłówek 3" xfId="45020" builtinId="18" hidden="1"/>
    <cellStyle name="Nagłówek 3" xfId="44244" builtinId="18" hidden="1"/>
    <cellStyle name="Nagłówek 3" xfId="45060" builtinId="18" hidden="1"/>
    <cellStyle name="Nagłówek 3" xfId="45100" builtinId="18" hidden="1"/>
    <cellStyle name="Nagłówek 3" xfId="45140" builtinId="18" hidden="1"/>
    <cellStyle name="Nagłówek 3" xfId="45178" builtinId="18" hidden="1"/>
    <cellStyle name="Nagłówek 3" xfId="45218" builtinId="18" hidden="1"/>
    <cellStyle name="Nagłówek 3" xfId="45257" builtinId="18" hidden="1"/>
    <cellStyle name="Nagłówek 3" xfId="45297" builtinId="18" hidden="1"/>
    <cellStyle name="Nagłówek 3" xfId="45337" builtinId="18" hidden="1"/>
    <cellStyle name="Nagłówek 3" xfId="45377" builtinId="18" hidden="1"/>
    <cellStyle name="Nagłówek 3" xfId="45415" builtinId="18" hidden="1"/>
    <cellStyle name="Nagłówek 3" xfId="45455" builtinId="18" hidden="1"/>
    <cellStyle name="Nagłówek 3" xfId="45494" builtinId="18" hidden="1"/>
    <cellStyle name="Nagłówek 3" xfId="45534" builtinId="18" hidden="1"/>
    <cellStyle name="Nagłówek 3" xfId="45574" builtinId="18" hidden="1"/>
    <cellStyle name="Nagłówek 3" xfId="45613" builtinId="18" hidden="1"/>
    <cellStyle name="Nagłówek 3" xfId="45653" builtinId="18" hidden="1"/>
    <cellStyle name="Nagłówek 3" xfId="45692" builtinId="18" hidden="1"/>
    <cellStyle name="Nagłówek 3" xfId="45732" builtinId="18" hidden="1"/>
    <cellStyle name="Nagłówek 3" xfId="45771" builtinId="18" hidden="1"/>
    <cellStyle name="Nagłówek 4" xfId="149" builtinId="19" hidden="1"/>
    <cellStyle name="Nagłówek 4" xfId="189" builtinId="19" hidden="1"/>
    <cellStyle name="Nagłówek 4" xfId="228" builtinId="19" hidden="1"/>
    <cellStyle name="Nagłówek 4" xfId="268" builtinId="19" hidden="1"/>
    <cellStyle name="Nagłówek 4" xfId="308" builtinId="19" hidden="1"/>
    <cellStyle name="Nagłówek 4" xfId="348" builtinId="19" hidden="1"/>
    <cellStyle name="Nagłówek 4" xfId="386" builtinId="19" hidden="1"/>
    <cellStyle name="Nagłówek 4" xfId="426" builtinId="19" hidden="1"/>
    <cellStyle name="Nagłówek 4" xfId="465" builtinId="19" hidden="1"/>
    <cellStyle name="Nagłówek 4" xfId="505" builtinId="19" hidden="1"/>
    <cellStyle name="Nagłówek 4" xfId="545" builtinId="19" hidden="1"/>
    <cellStyle name="Nagłówek 4" xfId="584" builtinId="19" hidden="1"/>
    <cellStyle name="Nagłówek 4" xfId="624" builtinId="19" hidden="1"/>
    <cellStyle name="Nagłówek 4" xfId="663" builtinId="19" hidden="1"/>
    <cellStyle name="Nagłówek 4" xfId="703" builtinId="19" hidden="1"/>
    <cellStyle name="Nagłówek 4" xfId="742" builtinId="19" hidden="1"/>
    <cellStyle name="Nagłówek 4" xfId="781" builtinId="19" hidden="1"/>
    <cellStyle name="Nagłówek 4" xfId="940" builtinId="19" hidden="1"/>
    <cellStyle name="Nagłówek 4" xfId="980" builtinId="19" hidden="1"/>
    <cellStyle name="Nagłówek 4" xfId="1020" builtinId="19" hidden="1"/>
    <cellStyle name="Nagłówek 4" xfId="1058" builtinId="19" hidden="1"/>
    <cellStyle name="Nagłówek 4" xfId="1098" builtinId="19" hidden="1"/>
    <cellStyle name="Nagłówek 4" xfId="1137" builtinId="19" hidden="1"/>
    <cellStyle name="Nagłówek 4" xfId="1177" builtinId="19" hidden="1"/>
    <cellStyle name="Nagłówek 4" xfId="1217" builtinId="19" hidden="1"/>
    <cellStyle name="Nagłówek 4" xfId="1257" builtinId="19" hidden="1"/>
    <cellStyle name="Nagłówek 4" xfId="1295" builtinId="19" hidden="1"/>
    <cellStyle name="Nagłówek 4" xfId="1335" builtinId="19" hidden="1"/>
    <cellStyle name="Nagłówek 4" xfId="1374" builtinId="19" hidden="1"/>
    <cellStyle name="Nagłówek 4" xfId="1414" builtinId="19" hidden="1"/>
    <cellStyle name="Nagłówek 4" xfId="1454" builtinId="19" hidden="1"/>
    <cellStyle name="Nagłówek 4" xfId="1493" builtinId="19" hidden="1"/>
    <cellStyle name="Nagłówek 4" xfId="1534" builtinId="19" hidden="1"/>
    <cellStyle name="Nagłówek 4" xfId="1573" builtinId="19" hidden="1"/>
    <cellStyle name="Nagłówek 4" xfId="1613" builtinId="19" hidden="1"/>
    <cellStyle name="Nagłówek 4" xfId="1652" builtinId="19" hidden="1"/>
    <cellStyle name="Nagłówek 4" xfId="931" builtinId="19" hidden="1"/>
    <cellStyle name="Nagłówek 4" xfId="827" builtinId="19" hidden="1"/>
    <cellStyle name="Nagłówek 4" xfId="1725" builtinId="19" hidden="1"/>
    <cellStyle name="Nagłówek 4" xfId="1765" builtinId="19" hidden="1"/>
    <cellStyle name="Nagłówek 4" xfId="1803" builtinId="19" hidden="1"/>
    <cellStyle name="Nagłówek 4" xfId="1843" builtinId="19" hidden="1"/>
    <cellStyle name="Nagłówek 4" xfId="1882" builtinId="19" hidden="1"/>
    <cellStyle name="Nagłówek 4" xfId="1922" builtinId="19" hidden="1"/>
    <cellStyle name="Nagłówek 4" xfId="1962" builtinId="19" hidden="1"/>
    <cellStyle name="Nagłówek 4" xfId="2002" builtinId="19" hidden="1"/>
    <cellStyle name="Nagłówek 4" xfId="2040" builtinId="19" hidden="1"/>
    <cellStyle name="Nagłówek 4" xfId="2080" builtinId="19" hidden="1"/>
    <cellStyle name="Nagłówek 4" xfId="2119" builtinId="19" hidden="1"/>
    <cellStyle name="Nagłówek 4" xfId="2159" builtinId="19" hidden="1"/>
    <cellStyle name="Nagłówek 4" xfId="2199" builtinId="19" hidden="1"/>
    <cellStyle name="Nagłówek 4" xfId="2238" builtinId="19" hidden="1"/>
    <cellStyle name="Nagłówek 4" xfId="2278" builtinId="19" hidden="1"/>
    <cellStyle name="Nagłówek 4" xfId="2317" builtinId="19" hidden="1"/>
    <cellStyle name="Nagłówek 4" xfId="2357" builtinId="19" hidden="1"/>
    <cellStyle name="Nagłówek 4" xfId="2396" builtinId="19" hidden="1"/>
    <cellStyle name="Nagłówek 4" xfId="836" builtinId="19" hidden="1"/>
    <cellStyle name="Nagłówek 4" xfId="872" builtinId="19" hidden="1"/>
    <cellStyle name="Nagłówek 4" xfId="2441" builtinId="19" hidden="1"/>
    <cellStyle name="Nagłówek 4" xfId="2481" builtinId="19" hidden="1"/>
    <cellStyle name="Nagłówek 4" xfId="2519" builtinId="19" hidden="1"/>
    <cellStyle name="Nagłówek 4" xfId="2559" builtinId="19" hidden="1"/>
    <cellStyle name="Nagłówek 4" xfId="2598" builtinId="19" hidden="1"/>
    <cellStyle name="Nagłówek 4" xfId="2638" builtinId="19" hidden="1"/>
    <cellStyle name="Nagłówek 4" xfId="2678" builtinId="19" hidden="1"/>
    <cellStyle name="Nagłówek 4" xfId="2718" builtinId="19" hidden="1"/>
    <cellStyle name="Nagłówek 4" xfId="2756" builtinId="19" hidden="1"/>
    <cellStyle name="Nagłówek 4" xfId="2796" builtinId="19" hidden="1"/>
    <cellStyle name="Nagłówek 4" xfId="2835" builtinId="19" hidden="1"/>
    <cellStyle name="Nagłówek 4" xfId="2875" builtinId="19" hidden="1"/>
    <cellStyle name="Nagłówek 4" xfId="2915" builtinId="19" hidden="1"/>
    <cellStyle name="Nagłówek 4" xfId="2954" builtinId="19" hidden="1"/>
    <cellStyle name="Nagłówek 4" xfId="2994" builtinId="19" hidden="1"/>
    <cellStyle name="Nagłówek 4" xfId="3033" builtinId="19" hidden="1"/>
    <cellStyle name="Nagłówek 4" xfId="3073" builtinId="19" hidden="1"/>
    <cellStyle name="Nagłówek 4" xfId="3112" builtinId="19" hidden="1"/>
    <cellStyle name="Nagłówek 4" xfId="3151" builtinId="19" hidden="1"/>
    <cellStyle name="Nagłówek 4" xfId="3344" builtinId="19" hidden="1"/>
    <cellStyle name="Nagłówek 4" xfId="3388" builtinId="19" hidden="1"/>
    <cellStyle name="Nagłówek 4" xfId="3428" builtinId="19" hidden="1"/>
    <cellStyle name="Nagłówek 4" xfId="3466" builtinId="19" hidden="1"/>
    <cellStyle name="Nagłówek 4" xfId="3506" builtinId="19" hidden="1"/>
    <cellStyle name="Nagłówek 4" xfId="3545" builtinId="19" hidden="1"/>
    <cellStyle name="Nagłówek 4" xfId="3585" builtinId="19" hidden="1"/>
    <cellStyle name="Nagłówek 4" xfId="3625" builtinId="19" hidden="1"/>
    <cellStyle name="Nagłówek 4" xfId="3665" builtinId="19" hidden="1"/>
    <cellStyle name="Nagłówek 4" xfId="3703" builtinId="19" hidden="1"/>
    <cellStyle name="Nagłówek 4" xfId="3743" builtinId="19" hidden="1"/>
    <cellStyle name="Nagłówek 4" xfId="3786" builtinId="19" hidden="1"/>
    <cellStyle name="Nagłówek 4" xfId="3826" builtinId="19" hidden="1"/>
    <cellStyle name="Nagłówek 4" xfId="3866" builtinId="19" hidden="1"/>
    <cellStyle name="Nagłówek 4" xfId="3905" builtinId="19" hidden="1"/>
    <cellStyle name="Nagłówek 4" xfId="3946" builtinId="19" hidden="1"/>
    <cellStyle name="Nagłówek 4" xfId="3985" builtinId="19" hidden="1"/>
    <cellStyle name="Nagłówek 4" xfId="4025" builtinId="19" hidden="1"/>
    <cellStyle name="Nagłówek 4" xfId="4064" builtinId="19" hidden="1"/>
    <cellStyle name="Nagłówek 4" xfId="4121" builtinId="19" hidden="1"/>
    <cellStyle name="Nagłówek 4" xfId="4280" builtinId="19" hidden="1"/>
    <cellStyle name="Nagłówek 4" xfId="4324" builtinId="19" hidden="1"/>
    <cellStyle name="Nagłówek 4" xfId="4364" builtinId="19" hidden="1"/>
    <cellStyle name="Nagłówek 4" xfId="4402" builtinId="19" hidden="1"/>
    <cellStyle name="Nagłówek 4" xfId="4442" builtinId="19" hidden="1"/>
    <cellStyle name="Nagłówek 4" xfId="4481" builtinId="19" hidden="1"/>
    <cellStyle name="Nagłówek 4" xfId="4521" builtinId="19" hidden="1"/>
    <cellStyle name="Nagłówek 4" xfId="4561" builtinId="19" hidden="1"/>
    <cellStyle name="Nagłówek 4" xfId="4601" builtinId="19" hidden="1"/>
    <cellStyle name="Nagłówek 4" xfId="4639" builtinId="19" hidden="1"/>
    <cellStyle name="Nagłówek 4" xfId="4679" builtinId="19" hidden="1"/>
    <cellStyle name="Nagłówek 4" xfId="4722" builtinId="19" hidden="1"/>
    <cellStyle name="Nagłówek 4" xfId="4762" builtinId="19" hidden="1"/>
    <cellStyle name="Nagłówek 4" xfId="4802" builtinId="19" hidden="1"/>
    <cellStyle name="Nagłówek 4" xfId="4841" builtinId="19" hidden="1"/>
    <cellStyle name="Nagłówek 4" xfId="4882" builtinId="19" hidden="1"/>
    <cellStyle name="Nagłówek 4" xfId="4921" builtinId="19" hidden="1"/>
    <cellStyle name="Nagłówek 4" xfId="4961" builtinId="19" hidden="1"/>
    <cellStyle name="Nagłówek 4" xfId="5000" builtinId="19" hidden="1"/>
    <cellStyle name="Nagłówek 4" xfId="4271" builtinId="19" hidden="1"/>
    <cellStyle name="Nagłówek 4" xfId="4167" builtinId="19" hidden="1"/>
    <cellStyle name="Nagłówek 4" xfId="5073" builtinId="19" hidden="1"/>
    <cellStyle name="Nagłówek 4" xfId="5113" builtinId="19" hidden="1"/>
    <cellStyle name="Nagłówek 4" xfId="5151" builtinId="19" hidden="1"/>
    <cellStyle name="Nagłówek 4" xfId="5191" builtinId="19" hidden="1"/>
    <cellStyle name="Nagłówek 4" xfId="5230" builtinId="19" hidden="1"/>
    <cellStyle name="Nagłówek 4" xfId="5270" builtinId="19" hidden="1"/>
    <cellStyle name="Nagłówek 4" xfId="5310" builtinId="19" hidden="1"/>
    <cellStyle name="Nagłówek 4" xfId="5350" builtinId="19" hidden="1"/>
    <cellStyle name="Nagłówek 4" xfId="5388" builtinId="19" hidden="1"/>
    <cellStyle name="Nagłówek 4" xfId="5428" builtinId="19" hidden="1"/>
    <cellStyle name="Nagłówek 4" xfId="5467" builtinId="19" hidden="1"/>
    <cellStyle name="Nagłówek 4" xfId="5507" builtinId="19" hidden="1"/>
    <cellStyle name="Nagłówek 4" xfId="5547" builtinId="19" hidden="1"/>
    <cellStyle name="Nagłówek 4" xfId="5586" builtinId="19" hidden="1"/>
    <cellStyle name="Nagłówek 4" xfId="5626" builtinId="19" hidden="1"/>
    <cellStyle name="Nagłówek 4" xfId="5665" builtinId="19" hidden="1"/>
    <cellStyle name="Nagłówek 4" xfId="5705" builtinId="19" hidden="1"/>
    <cellStyle name="Nagłówek 4" xfId="5744" builtinId="19" hidden="1"/>
    <cellStyle name="Nagłówek 4" xfId="4176" builtinId="19" hidden="1"/>
    <cellStyle name="Nagłówek 4" xfId="4212" builtinId="19" hidden="1"/>
    <cellStyle name="Nagłówek 4" xfId="5789" builtinId="19" hidden="1"/>
    <cellStyle name="Nagłówek 4" xfId="5829" builtinId="19" hidden="1"/>
    <cellStyle name="Nagłówek 4" xfId="5867" builtinId="19" hidden="1"/>
    <cellStyle name="Nagłówek 4" xfId="5907" builtinId="19" hidden="1"/>
    <cellStyle name="Nagłówek 4" xfId="5946" builtinId="19" hidden="1"/>
    <cellStyle name="Nagłówek 4" xfId="5986" builtinId="19" hidden="1"/>
    <cellStyle name="Nagłówek 4" xfId="6026" builtinId="19" hidden="1"/>
    <cellStyle name="Nagłówek 4" xfId="6066" builtinId="19" hidden="1"/>
    <cellStyle name="Nagłówek 4" xfId="6104" builtinId="19" hidden="1"/>
    <cellStyle name="Nagłówek 4" xfId="6144" builtinId="19" hidden="1"/>
    <cellStyle name="Nagłówek 4" xfId="6183" builtinId="19" hidden="1"/>
    <cellStyle name="Nagłówek 4" xfId="6223" builtinId="19" hidden="1"/>
    <cellStyle name="Nagłówek 4" xfId="6263" builtinId="19" hidden="1"/>
    <cellStyle name="Nagłówek 4" xfId="6302" builtinId="19" hidden="1"/>
    <cellStyle name="Nagłówek 4" xfId="6342" builtinId="19" hidden="1"/>
    <cellStyle name="Nagłówek 4" xfId="6381" builtinId="19" hidden="1"/>
    <cellStyle name="Nagłówek 4" xfId="6421" builtinId="19" hidden="1"/>
    <cellStyle name="Nagłówek 4" xfId="6460" builtinId="19" hidden="1"/>
    <cellStyle name="Nagłówek 4" xfId="3335" builtinId="19" hidden="1"/>
    <cellStyle name="Nagłówek 4" xfId="3207" builtinId="19" hidden="1"/>
    <cellStyle name="Nagłówek 4" xfId="6515" builtinId="19" hidden="1"/>
    <cellStyle name="Nagłówek 4" xfId="6555" builtinId="19" hidden="1"/>
    <cellStyle name="Nagłówek 4" xfId="6593" builtinId="19" hidden="1"/>
    <cellStyle name="Nagłówek 4" xfId="6633" builtinId="19" hidden="1"/>
    <cellStyle name="Nagłówek 4" xfId="6672" builtinId="19" hidden="1"/>
    <cellStyle name="Nagłówek 4" xfId="6712" builtinId="19" hidden="1"/>
    <cellStyle name="Nagłówek 4" xfId="6752" builtinId="19" hidden="1"/>
    <cellStyle name="Nagłówek 4" xfId="6792" builtinId="19" hidden="1"/>
    <cellStyle name="Nagłówek 4" xfId="6830" builtinId="19" hidden="1"/>
    <cellStyle name="Nagłówek 4" xfId="6870" builtinId="19" hidden="1"/>
    <cellStyle name="Nagłówek 4" xfId="6911" builtinId="19" hidden="1"/>
    <cellStyle name="Nagłówek 4" xfId="6951" builtinId="19" hidden="1"/>
    <cellStyle name="Nagłówek 4" xfId="6991" builtinId="19" hidden="1"/>
    <cellStyle name="Nagłówek 4" xfId="7030" builtinId="19" hidden="1"/>
    <cellStyle name="Nagłówek 4" xfId="7071" builtinId="19" hidden="1"/>
    <cellStyle name="Nagłówek 4" xfId="7110" builtinId="19" hidden="1"/>
    <cellStyle name="Nagłówek 4" xfId="7150" builtinId="19" hidden="1"/>
    <cellStyle name="Nagłówek 4" xfId="7189" builtinId="19" hidden="1"/>
    <cellStyle name="Nagłówek 4" xfId="7239" builtinId="19" hidden="1"/>
    <cellStyle name="Nagłówek 4" xfId="7398" builtinId="19" hidden="1"/>
    <cellStyle name="Nagłówek 4" xfId="7440" builtinId="19" hidden="1"/>
    <cellStyle name="Nagłówek 4" xfId="7480" builtinId="19" hidden="1"/>
    <cellStyle name="Nagłówek 4" xfId="7518" builtinId="19" hidden="1"/>
    <cellStyle name="Nagłówek 4" xfId="7558" builtinId="19" hidden="1"/>
    <cellStyle name="Nagłówek 4" xfId="7597" builtinId="19" hidden="1"/>
    <cellStyle name="Nagłówek 4" xfId="7637" builtinId="19" hidden="1"/>
    <cellStyle name="Nagłówek 4" xfId="7677" builtinId="19" hidden="1"/>
    <cellStyle name="Nagłówek 4" xfId="7717" builtinId="19" hidden="1"/>
    <cellStyle name="Nagłówek 4" xfId="7755" builtinId="19" hidden="1"/>
    <cellStyle name="Nagłówek 4" xfId="7795" builtinId="19" hidden="1"/>
    <cellStyle name="Nagłówek 4" xfId="7836" builtinId="19" hidden="1"/>
    <cellStyle name="Nagłówek 4" xfId="7876" builtinId="19" hidden="1"/>
    <cellStyle name="Nagłówek 4" xfId="7916" builtinId="19" hidden="1"/>
    <cellStyle name="Nagłówek 4" xfId="7955" builtinId="19" hidden="1"/>
    <cellStyle name="Nagłówek 4" xfId="7996" builtinId="19" hidden="1"/>
    <cellStyle name="Nagłówek 4" xfId="8035" builtinId="19" hidden="1"/>
    <cellStyle name="Nagłówek 4" xfId="8075" builtinId="19" hidden="1"/>
    <cellStyle name="Nagłówek 4" xfId="8114" builtinId="19" hidden="1"/>
    <cellStyle name="Nagłówek 4" xfId="7389" builtinId="19" hidden="1"/>
    <cellStyle name="Nagłówek 4" xfId="7285" builtinId="19" hidden="1"/>
    <cellStyle name="Nagłówek 4" xfId="8187" builtinId="19" hidden="1"/>
    <cellStyle name="Nagłówek 4" xfId="8227" builtinId="19" hidden="1"/>
    <cellStyle name="Nagłówek 4" xfId="8265" builtinId="19" hidden="1"/>
    <cellStyle name="Nagłówek 4" xfId="8305" builtinId="19" hidden="1"/>
    <cellStyle name="Nagłówek 4" xfId="8344" builtinId="19" hidden="1"/>
    <cellStyle name="Nagłówek 4" xfId="8384" builtinId="19" hidden="1"/>
    <cellStyle name="Nagłówek 4" xfId="8424" builtinId="19" hidden="1"/>
    <cellStyle name="Nagłówek 4" xfId="8464" builtinId="19" hidden="1"/>
    <cellStyle name="Nagłówek 4" xfId="8502" builtinId="19" hidden="1"/>
    <cellStyle name="Nagłówek 4" xfId="8542" builtinId="19" hidden="1"/>
    <cellStyle name="Nagłówek 4" xfId="8581" builtinId="19" hidden="1"/>
    <cellStyle name="Nagłówek 4" xfId="8621" builtinId="19" hidden="1"/>
    <cellStyle name="Nagłówek 4" xfId="8661" builtinId="19" hidden="1"/>
    <cellStyle name="Nagłówek 4" xfId="8700" builtinId="19" hidden="1"/>
    <cellStyle name="Nagłówek 4" xfId="8740" builtinId="19" hidden="1"/>
    <cellStyle name="Nagłówek 4" xfId="8779" builtinId="19" hidden="1"/>
    <cellStyle name="Nagłówek 4" xfId="8819" builtinId="19" hidden="1"/>
    <cellStyle name="Nagłówek 4" xfId="8858" builtinId="19" hidden="1"/>
    <cellStyle name="Nagłówek 4" xfId="7294" builtinId="19" hidden="1"/>
    <cellStyle name="Nagłówek 4" xfId="7330" builtinId="19" hidden="1"/>
    <cellStyle name="Nagłówek 4" xfId="8903" builtinId="19" hidden="1"/>
    <cellStyle name="Nagłówek 4" xfId="8943" builtinId="19" hidden="1"/>
    <cellStyle name="Nagłówek 4" xfId="8981" builtinId="19" hidden="1"/>
    <cellStyle name="Nagłówek 4" xfId="9021" builtinId="19" hidden="1"/>
    <cellStyle name="Nagłówek 4" xfId="9060" builtinId="19" hidden="1"/>
    <cellStyle name="Nagłówek 4" xfId="9100" builtinId="19" hidden="1"/>
    <cellStyle name="Nagłówek 4" xfId="9140" builtinId="19" hidden="1"/>
    <cellStyle name="Nagłówek 4" xfId="9180" builtinId="19" hidden="1"/>
    <cellStyle name="Nagłówek 4" xfId="9218" builtinId="19" hidden="1"/>
    <cellStyle name="Nagłówek 4" xfId="9258" builtinId="19" hidden="1"/>
    <cellStyle name="Nagłówek 4" xfId="9297" builtinId="19" hidden="1"/>
    <cellStyle name="Nagłówek 4" xfId="9337" builtinId="19" hidden="1"/>
    <cellStyle name="Nagłówek 4" xfId="9377" builtinId="19" hidden="1"/>
    <cellStyle name="Nagłówek 4" xfId="9416" builtinId="19" hidden="1"/>
    <cellStyle name="Nagłówek 4" xfId="9456" builtinId="19" hidden="1"/>
    <cellStyle name="Nagłówek 4" xfId="9495" builtinId="19" hidden="1"/>
    <cellStyle name="Nagłówek 4" xfId="9535" builtinId="19" hidden="1"/>
    <cellStyle name="Nagłówek 4" xfId="9574" builtinId="19" hidden="1"/>
    <cellStyle name="Nagłówek 4" xfId="3299" builtinId="19" hidden="1"/>
    <cellStyle name="Nagłówek 4" xfId="9615" builtinId="19" hidden="1"/>
    <cellStyle name="Nagłówek 4" xfId="9655" builtinId="19" hidden="1"/>
    <cellStyle name="Nagłówek 4" xfId="9695" builtinId="19" hidden="1"/>
    <cellStyle name="Nagłówek 4" xfId="9733" builtinId="19" hidden="1"/>
    <cellStyle name="Nagłówek 4" xfId="9773" builtinId="19" hidden="1"/>
    <cellStyle name="Nagłówek 4" xfId="9812" builtinId="19" hidden="1"/>
    <cellStyle name="Nagłówek 4" xfId="9852" builtinId="19" hidden="1"/>
    <cellStyle name="Nagłówek 4" xfId="9892" builtinId="19" hidden="1"/>
    <cellStyle name="Nagłówek 4" xfId="9932" builtinId="19" hidden="1"/>
    <cellStyle name="Nagłówek 4" xfId="9970" builtinId="19" hidden="1"/>
    <cellStyle name="Nagłówek 4" xfId="10010" builtinId="19" hidden="1"/>
    <cellStyle name="Nagłówek 4" xfId="10049" builtinId="19" hidden="1"/>
    <cellStyle name="Nagłówek 4" xfId="10089" builtinId="19" hidden="1"/>
    <cellStyle name="Nagłówek 4" xfId="10129" builtinId="19" hidden="1"/>
    <cellStyle name="Nagłówek 4" xfId="10168" builtinId="19" hidden="1"/>
    <cellStyle name="Nagłówek 4" xfId="10208" builtinId="19" hidden="1"/>
    <cellStyle name="Nagłówek 4" xfId="10247" builtinId="19" hidden="1"/>
    <cellStyle name="Nagłówek 4" xfId="10287" builtinId="19" hidden="1"/>
    <cellStyle name="Nagłówek 4" xfId="10326" builtinId="19" hidden="1"/>
    <cellStyle name="Nagłówek 4" xfId="10365" builtinId="19" hidden="1"/>
    <cellStyle name="Nagłówek 4" xfId="10524" builtinId="19" hidden="1"/>
    <cellStyle name="Nagłówek 4" xfId="10564" builtinId="19" hidden="1"/>
    <cellStyle name="Nagłówek 4" xfId="10604" builtinId="19" hidden="1"/>
    <cellStyle name="Nagłówek 4" xfId="10642" builtinId="19" hidden="1"/>
    <cellStyle name="Nagłówek 4" xfId="10682" builtinId="19" hidden="1"/>
    <cellStyle name="Nagłówek 4" xfId="10721" builtinId="19" hidden="1"/>
    <cellStyle name="Nagłówek 4" xfId="10761" builtinId="19" hidden="1"/>
    <cellStyle name="Nagłówek 4" xfId="10801" builtinId="19" hidden="1"/>
    <cellStyle name="Nagłówek 4" xfId="10841" builtinId="19" hidden="1"/>
    <cellStyle name="Nagłówek 4" xfId="10879" builtinId="19" hidden="1"/>
    <cellStyle name="Nagłówek 4" xfId="10919" builtinId="19" hidden="1"/>
    <cellStyle name="Nagłówek 4" xfId="10958" builtinId="19" hidden="1"/>
    <cellStyle name="Nagłówek 4" xfId="10998" builtinId="19" hidden="1"/>
    <cellStyle name="Nagłówek 4" xfId="11038" builtinId="19" hidden="1"/>
    <cellStyle name="Nagłówek 4" xfId="11077" builtinId="19" hidden="1"/>
    <cellStyle name="Nagłówek 4" xfId="11118" builtinId="19" hidden="1"/>
    <cellStyle name="Nagłówek 4" xfId="11157" builtinId="19" hidden="1"/>
    <cellStyle name="Nagłówek 4" xfId="11197" builtinId="19" hidden="1"/>
    <cellStyle name="Nagłówek 4" xfId="11236" builtinId="19" hidden="1"/>
    <cellStyle name="Nagłówek 4" xfId="10515" builtinId="19" hidden="1"/>
    <cellStyle name="Nagłówek 4" xfId="10411" builtinId="19" hidden="1"/>
    <cellStyle name="Nagłówek 4" xfId="11309" builtinId="19" hidden="1"/>
    <cellStyle name="Nagłówek 4" xfId="11349" builtinId="19" hidden="1"/>
    <cellStyle name="Nagłówek 4" xfId="11387" builtinId="19" hidden="1"/>
    <cellStyle name="Nagłówek 4" xfId="11427" builtinId="19" hidden="1"/>
    <cellStyle name="Nagłówek 4" xfId="11466" builtinId="19" hidden="1"/>
    <cellStyle name="Nagłówek 4" xfId="11506" builtinId="19" hidden="1"/>
    <cellStyle name="Nagłówek 4" xfId="11546" builtinId="19" hidden="1"/>
    <cellStyle name="Nagłówek 4" xfId="11586" builtinId="19" hidden="1"/>
    <cellStyle name="Nagłówek 4" xfId="11624" builtinId="19" hidden="1"/>
    <cellStyle name="Nagłówek 4" xfId="11664" builtinId="19" hidden="1"/>
    <cellStyle name="Nagłówek 4" xfId="11703" builtinId="19" hidden="1"/>
    <cellStyle name="Nagłówek 4" xfId="11743" builtinId="19" hidden="1"/>
    <cellStyle name="Nagłówek 4" xfId="11783" builtinId="19" hidden="1"/>
    <cellStyle name="Nagłówek 4" xfId="11822" builtinId="19" hidden="1"/>
    <cellStyle name="Nagłówek 4" xfId="11862" builtinId="19" hidden="1"/>
    <cellStyle name="Nagłówek 4" xfId="11901" builtinId="19" hidden="1"/>
    <cellStyle name="Nagłówek 4" xfId="11941" builtinId="19" hidden="1"/>
    <cellStyle name="Nagłówek 4" xfId="11980" builtinId="19" hidden="1"/>
    <cellStyle name="Nagłówek 4" xfId="10420" builtinId="19" hidden="1"/>
    <cellStyle name="Nagłówek 4" xfId="10456" builtinId="19" hidden="1"/>
    <cellStyle name="Nagłówek 4" xfId="12025" builtinId="19" hidden="1"/>
    <cellStyle name="Nagłówek 4" xfId="12065" builtinId="19" hidden="1"/>
    <cellStyle name="Nagłówek 4" xfId="12103" builtinId="19" hidden="1"/>
    <cellStyle name="Nagłówek 4" xfId="12143" builtinId="19" hidden="1"/>
    <cellStyle name="Nagłówek 4" xfId="12182" builtinId="19" hidden="1"/>
    <cellStyle name="Nagłówek 4" xfId="12222" builtinId="19" hidden="1"/>
    <cellStyle name="Nagłówek 4" xfId="12262" builtinId="19" hidden="1"/>
    <cellStyle name="Nagłówek 4" xfId="12302" builtinId="19" hidden="1"/>
    <cellStyle name="Nagłówek 4" xfId="12340" builtinId="19" hidden="1"/>
    <cellStyle name="Nagłówek 4" xfId="12380" builtinId="19" hidden="1"/>
    <cellStyle name="Nagłówek 4" xfId="12419" builtinId="19" hidden="1"/>
    <cellStyle name="Nagłówek 4" xfId="12459" builtinId="19" hidden="1"/>
    <cellStyle name="Nagłówek 4" xfId="12499" builtinId="19" hidden="1"/>
    <cellStyle name="Nagłówek 4" xfId="12538" builtinId="19" hidden="1"/>
    <cellStyle name="Nagłówek 4" xfId="12578" builtinId="19" hidden="1"/>
    <cellStyle name="Nagłówek 4" xfId="12617" builtinId="19" hidden="1"/>
    <cellStyle name="Nagłówek 4" xfId="12657" builtinId="19" hidden="1"/>
    <cellStyle name="Nagłówek 4" xfId="12696" builtinId="19" hidden="1"/>
    <cellStyle name="Nagłówek 4" xfId="12735" builtinId="19" hidden="1"/>
    <cellStyle name="Nagłówek 4" xfId="12775" builtinId="19" hidden="1"/>
    <cellStyle name="Nagłówek 4" xfId="12815" builtinId="19" hidden="1"/>
    <cellStyle name="Nagłówek 4" xfId="12855" builtinId="19" hidden="1"/>
    <cellStyle name="Nagłówek 4" xfId="12893" builtinId="19" hidden="1"/>
    <cellStyle name="Nagłówek 4" xfId="12933" builtinId="19" hidden="1"/>
    <cellStyle name="Nagłówek 4" xfId="12972" builtinId="19" hidden="1"/>
    <cellStyle name="Nagłówek 4" xfId="13012" builtinId="19" hidden="1"/>
    <cellStyle name="Nagłówek 4" xfId="13052" builtinId="19" hidden="1"/>
    <cellStyle name="Nagłówek 4" xfId="13092" builtinId="19" hidden="1"/>
    <cellStyle name="Nagłówek 4" xfId="13130" builtinId="19" hidden="1"/>
    <cellStyle name="Nagłówek 4" xfId="13170" builtinId="19" hidden="1"/>
    <cellStyle name="Nagłówek 4" xfId="13209" builtinId="19" hidden="1"/>
    <cellStyle name="Nagłówek 4" xfId="13249" builtinId="19" hidden="1"/>
    <cellStyle name="Nagłówek 4" xfId="13289" builtinId="19" hidden="1"/>
    <cellStyle name="Nagłówek 4" xfId="13328" builtinId="19" hidden="1"/>
    <cellStyle name="Nagłówek 4" xfId="13368" builtinId="19" hidden="1"/>
    <cellStyle name="Nagłówek 4" xfId="13407" builtinId="19" hidden="1"/>
    <cellStyle name="Nagłówek 4" xfId="13447" builtinId="19" hidden="1"/>
    <cellStyle name="Nagłówek 4" xfId="13486" builtinId="19" hidden="1"/>
    <cellStyle name="Nagłówek 4" xfId="13525" builtinId="19" hidden="1"/>
    <cellStyle name="Nagłówek 4" xfId="13684" builtinId="19" hidden="1"/>
    <cellStyle name="Nagłówek 4" xfId="13724" builtinId="19" hidden="1"/>
    <cellStyle name="Nagłówek 4" xfId="13764" builtinId="19" hidden="1"/>
    <cellStyle name="Nagłówek 4" xfId="13802" builtinId="19" hidden="1"/>
    <cellStyle name="Nagłówek 4" xfId="13842" builtinId="19" hidden="1"/>
    <cellStyle name="Nagłówek 4" xfId="13881" builtinId="19" hidden="1"/>
    <cellStyle name="Nagłówek 4" xfId="13921" builtinId="19" hidden="1"/>
    <cellStyle name="Nagłówek 4" xfId="13961" builtinId="19" hidden="1"/>
    <cellStyle name="Nagłówek 4" xfId="14001" builtinId="19" hidden="1"/>
    <cellStyle name="Nagłówek 4" xfId="14039" builtinId="19" hidden="1"/>
    <cellStyle name="Nagłówek 4" xfId="14079" builtinId="19" hidden="1"/>
    <cellStyle name="Nagłówek 4" xfId="14118" builtinId="19" hidden="1"/>
    <cellStyle name="Nagłówek 4" xfId="14158" builtinId="19" hidden="1"/>
    <cellStyle name="Nagłówek 4" xfId="14198" builtinId="19" hidden="1"/>
    <cellStyle name="Nagłówek 4" xfId="14237" builtinId="19" hidden="1"/>
    <cellStyle name="Nagłówek 4" xfId="14278" builtinId="19" hidden="1"/>
    <cellStyle name="Nagłówek 4" xfId="14317" builtinId="19" hidden="1"/>
    <cellStyle name="Nagłówek 4" xfId="14357" builtinId="19" hidden="1"/>
    <cellStyle name="Nagłówek 4" xfId="14396" builtinId="19" hidden="1"/>
    <cellStyle name="Nagłówek 4" xfId="13675" builtinId="19" hidden="1"/>
    <cellStyle name="Nagłówek 4" xfId="13571" builtinId="19" hidden="1"/>
    <cellStyle name="Nagłówek 4" xfId="14469" builtinId="19" hidden="1"/>
    <cellStyle name="Nagłówek 4" xfId="14509" builtinId="19" hidden="1"/>
    <cellStyle name="Nagłówek 4" xfId="14547" builtinId="19" hidden="1"/>
    <cellStyle name="Nagłówek 4" xfId="14587" builtinId="19" hidden="1"/>
    <cellStyle name="Nagłówek 4" xfId="14626" builtinId="19" hidden="1"/>
    <cellStyle name="Nagłówek 4" xfId="14666" builtinId="19" hidden="1"/>
    <cellStyle name="Nagłówek 4" xfId="14706" builtinId="19" hidden="1"/>
    <cellStyle name="Nagłówek 4" xfId="14746" builtinId="19" hidden="1"/>
    <cellStyle name="Nagłówek 4" xfId="14784" builtinId="19" hidden="1"/>
    <cellStyle name="Nagłówek 4" xfId="14824" builtinId="19" hidden="1"/>
    <cellStyle name="Nagłówek 4" xfId="14863" builtinId="19" hidden="1"/>
    <cellStyle name="Nagłówek 4" xfId="14903" builtinId="19" hidden="1"/>
    <cellStyle name="Nagłówek 4" xfId="14943" builtinId="19" hidden="1"/>
    <cellStyle name="Nagłówek 4" xfId="14982" builtinId="19" hidden="1"/>
    <cellStyle name="Nagłówek 4" xfId="15022" builtinId="19" hidden="1"/>
    <cellStyle name="Nagłówek 4" xfId="15061" builtinId="19" hidden="1"/>
    <cellStyle name="Nagłówek 4" xfId="15101" builtinId="19" hidden="1"/>
    <cellStyle name="Nagłówek 4" xfId="15140" builtinId="19" hidden="1"/>
    <cellStyle name="Nagłówek 4" xfId="13580" builtinId="19" hidden="1"/>
    <cellStyle name="Nagłówek 4" xfId="13616" builtinId="19" hidden="1"/>
    <cellStyle name="Nagłówek 4" xfId="15185" builtinId="19" hidden="1"/>
    <cellStyle name="Nagłówek 4" xfId="15225" builtinId="19" hidden="1"/>
    <cellStyle name="Nagłówek 4" xfId="15263" builtinId="19" hidden="1"/>
    <cellStyle name="Nagłówek 4" xfId="15303" builtinId="19" hidden="1"/>
    <cellStyle name="Nagłówek 4" xfId="15342" builtinId="19" hidden="1"/>
    <cellStyle name="Nagłówek 4" xfId="15382" builtinId="19" hidden="1"/>
    <cellStyle name="Nagłówek 4" xfId="15422" builtinId="19" hidden="1"/>
    <cellStyle name="Nagłówek 4" xfId="15462" builtinId="19" hidden="1"/>
    <cellStyle name="Nagłówek 4" xfId="15500" builtinId="19" hidden="1"/>
    <cellStyle name="Nagłówek 4" xfId="15540" builtinId="19" hidden="1"/>
    <cellStyle name="Nagłówek 4" xfId="15579" builtinId="19" hidden="1"/>
    <cellStyle name="Nagłówek 4" xfId="15619" builtinId="19" hidden="1"/>
    <cellStyle name="Nagłówek 4" xfId="15659" builtinId="19" hidden="1"/>
    <cellStyle name="Nagłówek 4" xfId="15698" builtinId="19" hidden="1"/>
    <cellStyle name="Nagłówek 4" xfId="15738" builtinId="19" hidden="1"/>
    <cellStyle name="Nagłówek 4" xfId="15777" builtinId="19" hidden="1"/>
    <cellStyle name="Nagłówek 4" xfId="15817" builtinId="19" hidden="1"/>
    <cellStyle name="Nagłówek 4" xfId="15856" builtinId="19" hidden="1"/>
    <cellStyle name="Nagłówek 4" xfId="3216" builtinId="19" hidden="1"/>
    <cellStyle name="Nagłówek 4" xfId="3268" builtinId="19" hidden="1"/>
    <cellStyle name="Nagłówek 4" xfId="15909" builtinId="19" hidden="1"/>
    <cellStyle name="Nagłówek 4" xfId="15949" builtinId="19" hidden="1"/>
    <cellStyle name="Nagłówek 4" xfId="15987" builtinId="19" hidden="1"/>
    <cellStyle name="Nagłówek 4" xfId="16027" builtinId="19" hidden="1"/>
    <cellStyle name="Nagłówek 4" xfId="16066" builtinId="19" hidden="1"/>
    <cellStyle name="Nagłówek 4" xfId="16106" builtinId="19" hidden="1"/>
    <cellStyle name="Nagłówek 4" xfId="16146" builtinId="19" hidden="1"/>
    <cellStyle name="Nagłówek 4" xfId="16186" builtinId="19" hidden="1"/>
    <cellStyle name="Nagłówek 4" xfId="16224" builtinId="19" hidden="1"/>
    <cellStyle name="Nagłówek 4" xfId="16264" builtinId="19" hidden="1"/>
    <cellStyle name="Nagłówek 4" xfId="16303" builtinId="19" hidden="1"/>
    <cellStyle name="Nagłówek 4" xfId="16343" builtinId="19" hidden="1"/>
    <cellStyle name="Nagłówek 4" xfId="16383" builtinId="19" hidden="1"/>
    <cellStyle name="Nagłówek 4" xfId="16422" builtinId="19" hidden="1"/>
    <cellStyle name="Nagłówek 4" xfId="16462" builtinId="19" hidden="1"/>
    <cellStyle name="Nagłówek 4" xfId="16501" builtinId="19" hidden="1"/>
    <cellStyle name="Nagłówek 4" xfId="16541" builtinId="19" hidden="1"/>
    <cellStyle name="Nagłówek 4" xfId="16580" builtinId="19" hidden="1"/>
    <cellStyle name="Nagłówek 4" xfId="16619" builtinId="19" hidden="1"/>
    <cellStyle name="Nagłówek 4" xfId="16778" builtinId="19" hidden="1"/>
    <cellStyle name="Nagłówek 4" xfId="16818" builtinId="19" hidden="1"/>
    <cellStyle name="Nagłówek 4" xfId="16858" builtinId="19" hidden="1"/>
    <cellStyle name="Nagłówek 4" xfId="16896" builtinId="19" hidden="1"/>
    <cellStyle name="Nagłówek 4" xfId="16936" builtinId="19" hidden="1"/>
    <cellStyle name="Nagłówek 4" xfId="16975" builtinId="19" hidden="1"/>
    <cellStyle name="Nagłówek 4" xfId="17015" builtinId="19" hidden="1"/>
    <cellStyle name="Nagłówek 4" xfId="17055" builtinId="19" hidden="1"/>
    <cellStyle name="Nagłówek 4" xfId="17095" builtinId="19" hidden="1"/>
    <cellStyle name="Nagłówek 4" xfId="17133" builtinId="19" hidden="1"/>
    <cellStyle name="Nagłówek 4" xfId="17173" builtinId="19" hidden="1"/>
    <cellStyle name="Nagłówek 4" xfId="17212" builtinId="19" hidden="1"/>
    <cellStyle name="Nagłówek 4" xfId="17252" builtinId="19" hidden="1"/>
    <cellStyle name="Nagłówek 4" xfId="17292" builtinId="19" hidden="1"/>
    <cellStyle name="Nagłówek 4" xfId="17331" builtinId="19" hidden="1"/>
    <cellStyle name="Nagłówek 4" xfId="17372" builtinId="19" hidden="1"/>
    <cellStyle name="Nagłówek 4" xfId="17411" builtinId="19" hidden="1"/>
    <cellStyle name="Nagłówek 4" xfId="17451" builtinId="19" hidden="1"/>
    <cellStyle name="Nagłówek 4" xfId="17490" builtinId="19" hidden="1"/>
    <cellStyle name="Nagłówek 4" xfId="16769" builtinId="19" hidden="1"/>
    <cellStyle name="Nagłówek 4" xfId="16665" builtinId="19" hidden="1"/>
    <cellStyle name="Nagłówek 4" xfId="17563" builtinId="19" hidden="1"/>
    <cellStyle name="Nagłówek 4" xfId="17603" builtinId="19" hidden="1"/>
    <cellStyle name="Nagłówek 4" xfId="17641" builtinId="19" hidden="1"/>
    <cellStyle name="Nagłówek 4" xfId="17681" builtinId="19" hidden="1"/>
    <cellStyle name="Nagłówek 4" xfId="17720" builtinId="19" hidden="1"/>
    <cellStyle name="Nagłówek 4" xfId="17760" builtinId="19" hidden="1"/>
    <cellStyle name="Nagłówek 4" xfId="17800" builtinId="19" hidden="1"/>
    <cellStyle name="Nagłówek 4" xfId="17840" builtinId="19" hidden="1"/>
    <cellStyle name="Nagłówek 4" xfId="17878" builtinId="19" hidden="1"/>
    <cellStyle name="Nagłówek 4" xfId="17918" builtinId="19" hidden="1"/>
    <cellStyle name="Nagłówek 4" xfId="17957" builtinId="19" hidden="1"/>
    <cellStyle name="Nagłówek 4" xfId="17997" builtinId="19" hidden="1"/>
    <cellStyle name="Nagłówek 4" xfId="18037" builtinId="19" hidden="1"/>
    <cellStyle name="Nagłówek 4" xfId="18076" builtinId="19" hidden="1"/>
    <cellStyle name="Nagłówek 4" xfId="18116" builtinId="19" hidden="1"/>
    <cellStyle name="Nagłówek 4" xfId="18155" builtinId="19" hidden="1"/>
    <cellStyle name="Nagłówek 4" xfId="18195" builtinId="19" hidden="1"/>
    <cellStyle name="Nagłówek 4" xfId="18234" builtinId="19" hidden="1"/>
    <cellStyle name="Nagłówek 4" xfId="16674" builtinId="19" hidden="1"/>
    <cellStyle name="Nagłówek 4" xfId="16710" builtinId="19" hidden="1"/>
    <cellStyle name="Nagłówek 4" xfId="18279" builtinId="19" hidden="1"/>
    <cellStyle name="Nagłówek 4" xfId="18319" builtinId="19" hidden="1"/>
    <cellStyle name="Nagłówek 4" xfId="18357" builtinId="19" hidden="1"/>
    <cellStyle name="Nagłówek 4" xfId="18397" builtinId="19" hidden="1"/>
    <cellStyle name="Nagłówek 4" xfId="18436" builtinId="19" hidden="1"/>
    <cellStyle name="Nagłówek 4" xfId="18476" builtinId="19" hidden="1"/>
    <cellStyle name="Nagłówek 4" xfId="18516" builtinId="19" hidden="1"/>
    <cellStyle name="Nagłówek 4" xfId="18556" builtinId="19" hidden="1"/>
    <cellStyle name="Nagłówek 4" xfId="18594" builtinId="19" hidden="1"/>
    <cellStyle name="Nagłówek 4" xfId="18634" builtinId="19" hidden="1"/>
    <cellStyle name="Nagłówek 4" xfId="18673" builtinId="19" hidden="1"/>
    <cellStyle name="Nagłówek 4" xfId="18713" builtinId="19" hidden="1"/>
    <cellStyle name="Nagłówek 4" xfId="18753" builtinId="19" hidden="1"/>
    <cellStyle name="Nagłówek 4" xfId="18792" builtinId="19" hidden="1"/>
    <cellStyle name="Nagłówek 4" xfId="18832" builtinId="19" hidden="1"/>
    <cellStyle name="Nagłówek 4" xfId="18871" builtinId="19" hidden="1"/>
    <cellStyle name="Nagłówek 4" xfId="18911" builtinId="19" hidden="1"/>
    <cellStyle name="Nagłówek 4" xfId="18950" builtinId="19" hidden="1"/>
    <cellStyle name="Nagłówek 4" xfId="3246" builtinId="19" hidden="1"/>
    <cellStyle name="Nagłówek 4" xfId="19072" builtinId="19" hidden="1"/>
    <cellStyle name="Nagłówek 4" xfId="19112" builtinId="19" hidden="1"/>
    <cellStyle name="Nagłówek 4" xfId="19152" builtinId="19" hidden="1"/>
    <cellStyle name="Nagłówek 4" xfId="19190" builtinId="19" hidden="1"/>
    <cellStyle name="Nagłówek 4" xfId="19230" builtinId="19" hidden="1"/>
    <cellStyle name="Nagłówek 4" xfId="19269" builtinId="19" hidden="1"/>
    <cellStyle name="Nagłówek 4" xfId="19309" builtinId="19" hidden="1"/>
    <cellStyle name="Nagłówek 4" xfId="19349" builtinId="19" hidden="1"/>
    <cellStyle name="Nagłówek 4" xfId="19389" builtinId="19" hidden="1"/>
    <cellStyle name="Nagłówek 4" xfId="19427" builtinId="19" hidden="1"/>
    <cellStyle name="Nagłówek 4" xfId="19467" builtinId="19" hidden="1"/>
    <cellStyle name="Nagłówek 4" xfId="19506" builtinId="19" hidden="1"/>
    <cellStyle name="Nagłówek 4" xfId="19546" builtinId="19" hidden="1"/>
    <cellStyle name="Nagłówek 4" xfId="19586" builtinId="19" hidden="1"/>
    <cellStyle name="Nagłówek 4" xfId="19625" builtinId="19" hidden="1"/>
    <cellStyle name="Nagłówek 4" xfId="19665" builtinId="19" hidden="1"/>
    <cellStyle name="Nagłówek 4" xfId="19704" builtinId="19" hidden="1"/>
    <cellStyle name="Nagłówek 4" xfId="19744" builtinId="19" hidden="1"/>
    <cellStyle name="Nagłówek 4" xfId="19783" builtinId="19" hidden="1"/>
    <cellStyle name="Nagłówek 4" xfId="19834" builtinId="19" hidden="1"/>
    <cellStyle name="Nagłówek 4" xfId="19993" builtinId="19" hidden="1"/>
    <cellStyle name="Nagłówek 4" xfId="20033" builtinId="19" hidden="1"/>
    <cellStyle name="Nagłówek 4" xfId="20073" builtinId="19" hidden="1"/>
    <cellStyle name="Nagłówek 4" xfId="20111" builtinId="19" hidden="1"/>
    <cellStyle name="Nagłówek 4" xfId="20151" builtinId="19" hidden="1"/>
    <cellStyle name="Nagłówek 4" xfId="20190" builtinId="19" hidden="1"/>
    <cellStyle name="Nagłówek 4" xfId="20230" builtinId="19" hidden="1"/>
    <cellStyle name="Nagłówek 4" xfId="20270" builtinId="19" hidden="1"/>
    <cellStyle name="Nagłówek 4" xfId="20310" builtinId="19" hidden="1"/>
    <cellStyle name="Nagłówek 4" xfId="20348" builtinId="19" hidden="1"/>
    <cellStyle name="Nagłówek 4" xfId="20388" builtinId="19" hidden="1"/>
    <cellStyle name="Nagłówek 4" xfId="20427" builtinId="19" hidden="1"/>
    <cellStyle name="Nagłówek 4" xfId="20467" builtinId="19" hidden="1"/>
    <cellStyle name="Nagłówek 4" xfId="20507" builtinId="19" hidden="1"/>
    <cellStyle name="Nagłówek 4" xfId="20546" builtinId="19" hidden="1"/>
    <cellStyle name="Nagłówek 4" xfId="20587" builtinId="19" hidden="1"/>
    <cellStyle name="Nagłówek 4" xfId="20626" builtinId="19" hidden="1"/>
    <cellStyle name="Nagłówek 4" xfId="20666" builtinId="19" hidden="1"/>
    <cellStyle name="Nagłówek 4" xfId="20705" builtinId="19" hidden="1"/>
    <cellStyle name="Nagłówek 4" xfId="19984" builtinId="19" hidden="1"/>
    <cellStyle name="Nagłówek 4" xfId="19880" builtinId="19" hidden="1"/>
    <cellStyle name="Nagłówek 4" xfId="20778" builtinId="19" hidden="1"/>
    <cellStyle name="Nagłówek 4" xfId="20818" builtinId="19" hidden="1"/>
    <cellStyle name="Nagłówek 4" xfId="20856" builtinId="19" hidden="1"/>
    <cellStyle name="Nagłówek 4" xfId="20896" builtinId="19" hidden="1"/>
    <cellStyle name="Nagłówek 4" xfId="20935" builtinId="19" hidden="1"/>
    <cellStyle name="Nagłówek 4" xfId="20975" builtinId="19" hidden="1"/>
    <cellStyle name="Nagłówek 4" xfId="21015" builtinId="19" hidden="1"/>
    <cellStyle name="Nagłówek 4" xfId="21055" builtinId="19" hidden="1"/>
    <cellStyle name="Nagłówek 4" xfId="21093" builtinId="19" hidden="1"/>
    <cellStyle name="Nagłówek 4" xfId="21133" builtinId="19" hidden="1"/>
    <cellStyle name="Nagłówek 4" xfId="21172" builtinId="19" hidden="1"/>
    <cellStyle name="Nagłówek 4" xfId="21212" builtinId="19" hidden="1"/>
    <cellStyle name="Nagłówek 4" xfId="21252" builtinId="19" hidden="1"/>
    <cellStyle name="Nagłówek 4" xfId="21291" builtinId="19" hidden="1"/>
    <cellStyle name="Nagłówek 4" xfId="21331" builtinId="19" hidden="1"/>
    <cellStyle name="Nagłówek 4" xfId="21370" builtinId="19" hidden="1"/>
    <cellStyle name="Nagłówek 4" xfId="21410" builtinId="19" hidden="1"/>
    <cellStyle name="Nagłówek 4" xfId="21449" builtinId="19" hidden="1"/>
    <cellStyle name="Nagłówek 4" xfId="19889" builtinId="19" hidden="1"/>
    <cellStyle name="Nagłówek 4" xfId="19925" builtinId="19" hidden="1"/>
    <cellStyle name="Nagłówek 4" xfId="21494" builtinId="19" hidden="1"/>
    <cellStyle name="Nagłówek 4" xfId="21534" builtinId="19" hidden="1"/>
    <cellStyle name="Nagłówek 4" xfId="21572" builtinId="19" hidden="1"/>
    <cellStyle name="Nagłówek 4" xfId="21612" builtinId="19" hidden="1"/>
    <cellStyle name="Nagłówek 4" xfId="21651" builtinId="19" hidden="1"/>
    <cellStyle name="Nagłówek 4" xfId="21691" builtinId="19" hidden="1"/>
    <cellStyle name="Nagłówek 4" xfId="21731" builtinId="19" hidden="1"/>
    <cellStyle name="Nagłówek 4" xfId="21771" builtinId="19" hidden="1"/>
    <cellStyle name="Nagłówek 4" xfId="21809" builtinId="19" hidden="1"/>
    <cellStyle name="Nagłówek 4" xfId="21849" builtinId="19" hidden="1"/>
    <cellStyle name="Nagłówek 4" xfId="21888" builtinId="19" hidden="1"/>
    <cellStyle name="Nagłówek 4" xfId="21928" builtinId="19" hidden="1"/>
    <cellStyle name="Nagłówek 4" xfId="21968" builtinId="19" hidden="1"/>
    <cellStyle name="Nagłówek 4" xfId="22007" builtinId="19" hidden="1"/>
    <cellStyle name="Nagłówek 4" xfId="22047" builtinId="19" hidden="1"/>
    <cellStyle name="Nagłówek 4" xfId="22086" builtinId="19" hidden="1"/>
    <cellStyle name="Nagłówek 4" xfId="22126" builtinId="19" hidden="1"/>
    <cellStyle name="Nagłówek 4" xfId="22165" builtinId="19" hidden="1"/>
    <cellStyle name="Nagłówek 4" xfId="22204" builtinId="19" hidden="1"/>
    <cellStyle name="Nagłówek 4" xfId="22244" builtinId="19" hidden="1"/>
    <cellStyle name="Nagłówek 4" xfId="22284" builtinId="19" hidden="1"/>
    <cellStyle name="Nagłówek 4" xfId="22324" builtinId="19" hidden="1"/>
    <cellStyle name="Nagłówek 4" xfId="22362" builtinId="19" hidden="1"/>
    <cellStyle name="Nagłówek 4" xfId="22402" builtinId="19" hidden="1"/>
    <cellStyle name="Nagłówek 4" xfId="22441" builtinId="19" hidden="1"/>
    <cellStyle name="Nagłówek 4" xfId="22481" builtinId="19" hidden="1"/>
    <cellStyle name="Nagłówek 4" xfId="22521" builtinId="19" hidden="1"/>
    <cellStyle name="Nagłówek 4" xfId="22561" builtinId="19" hidden="1"/>
    <cellStyle name="Nagłówek 4" xfId="22599" builtinId="19" hidden="1"/>
    <cellStyle name="Nagłówek 4" xfId="22639" builtinId="19" hidden="1"/>
    <cellStyle name="Nagłówek 4" xfId="22678" builtinId="19" hidden="1"/>
    <cellStyle name="Nagłówek 4" xfId="22718" builtinId="19" hidden="1"/>
    <cellStyle name="Nagłówek 4" xfId="22758" builtinId="19" hidden="1"/>
    <cellStyle name="Nagłówek 4" xfId="22797" builtinId="19" hidden="1"/>
    <cellStyle name="Nagłówek 4" xfId="22837" builtinId="19" hidden="1"/>
    <cellStyle name="Nagłówek 4" xfId="22876" builtinId="19" hidden="1"/>
    <cellStyle name="Nagłówek 4" xfId="22916" builtinId="19" hidden="1"/>
    <cellStyle name="Nagłówek 4" xfId="22955" builtinId="19" hidden="1"/>
    <cellStyle name="Nagłówek 4" xfId="22994" builtinId="19" hidden="1"/>
    <cellStyle name="Nagłówek 4" xfId="23153" builtinId="19" hidden="1"/>
    <cellStyle name="Nagłówek 4" xfId="23193" builtinId="19" hidden="1"/>
    <cellStyle name="Nagłówek 4" xfId="23233" builtinId="19" hidden="1"/>
    <cellStyle name="Nagłówek 4" xfId="23271" builtinId="19" hidden="1"/>
    <cellStyle name="Nagłówek 4" xfId="23311" builtinId="19" hidden="1"/>
    <cellStyle name="Nagłówek 4" xfId="23350" builtinId="19" hidden="1"/>
    <cellStyle name="Nagłówek 4" xfId="23390" builtinId="19" hidden="1"/>
    <cellStyle name="Nagłówek 4" xfId="23430" builtinId="19" hidden="1"/>
    <cellStyle name="Nagłówek 4" xfId="23470" builtinId="19" hidden="1"/>
    <cellStyle name="Nagłówek 4" xfId="23508" builtinId="19" hidden="1"/>
    <cellStyle name="Nagłówek 4" xfId="23548" builtinId="19" hidden="1"/>
    <cellStyle name="Nagłówek 4" xfId="23587" builtinId="19" hidden="1"/>
    <cellStyle name="Nagłówek 4" xfId="23627" builtinId="19" hidden="1"/>
    <cellStyle name="Nagłówek 4" xfId="23667" builtinId="19" hidden="1"/>
    <cellStyle name="Nagłówek 4" xfId="23706" builtinId="19" hidden="1"/>
    <cellStyle name="Nagłówek 4" xfId="23747" builtinId="19" hidden="1"/>
    <cellStyle name="Nagłówek 4" xfId="23786" builtinId="19" hidden="1"/>
    <cellStyle name="Nagłówek 4" xfId="23826" builtinId="19" hidden="1"/>
    <cellStyle name="Nagłówek 4" xfId="23865" builtinId="19" hidden="1"/>
    <cellStyle name="Nagłówek 4" xfId="23144" builtinId="19" hidden="1"/>
    <cellStyle name="Nagłówek 4" xfId="23040" builtinId="19" hidden="1"/>
    <cellStyle name="Nagłówek 4" xfId="23938" builtinId="19" hidden="1"/>
    <cellStyle name="Nagłówek 4" xfId="23978" builtinId="19" hidden="1"/>
    <cellStyle name="Nagłówek 4" xfId="24016" builtinId="19" hidden="1"/>
    <cellStyle name="Nagłówek 4" xfId="24056" builtinId="19" hidden="1"/>
    <cellStyle name="Nagłówek 4" xfId="24095" builtinId="19" hidden="1"/>
    <cellStyle name="Nagłówek 4" xfId="24135" builtinId="19" hidden="1"/>
    <cellStyle name="Nagłówek 4" xfId="24175" builtinId="19" hidden="1"/>
    <cellStyle name="Nagłówek 4" xfId="24215" builtinId="19" hidden="1"/>
    <cellStyle name="Nagłówek 4" xfId="24253" builtinId="19" hidden="1"/>
    <cellStyle name="Nagłówek 4" xfId="24293" builtinId="19" hidden="1"/>
    <cellStyle name="Nagłówek 4" xfId="24332" builtinId="19" hidden="1"/>
    <cellStyle name="Nagłówek 4" xfId="24372" builtinId="19" hidden="1"/>
    <cellStyle name="Nagłówek 4" xfId="24412" builtinId="19" hidden="1"/>
    <cellStyle name="Nagłówek 4" xfId="24451" builtinId="19" hidden="1"/>
    <cellStyle name="Nagłówek 4" xfId="24491" builtinId="19" hidden="1"/>
    <cellStyle name="Nagłówek 4" xfId="24530" builtinId="19" hidden="1"/>
    <cellStyle name="Nagłówek 4" xfId="24570" builtinId="19" hidden="1"/>
    <cellStyle name="Nagłówek 4" xfId="24609" builtinId="19" hidden="1"/>
    <cellStyle name="Nagłówek 4" xfId="23049" builtinId="19" hidden="1"/>
    <cellStyle name="Nagłówek 4" xfId="23085" builtinId="19" hidden="1"/>
    <cellStyle name="Nagłówek 4" xfId="24654" builtinId="19" hidden="1"/>
    <cellStyle name="Nagłówek 4" xfId="24694" builtinId="19" hidden="1"/>
    <cellStyle name="Nagłówek 4" xfId="24732" builtinId="19" hidden="1"/>
    <cellStyle name="Nagłówek 4" xfId="24772" builtinId="19" hidden="1"/>
    <cellStyle name="Nagłówek 4" xfId="24811" builtinId="19" hidden="1"/>
    <cellStyle name="Nagłówek 4" xfId="24851" builtinId="19" hidden="1"/>
    <cellStyle name="Nagłówek 4" xfId="24891" builtinId="19" hidden="1"/>
    <cellStyle name="Nagłówek 4" xfId="24931" builtinId="19" hidden="1"/>
    <cellStyle name="Nagłówek 4" xfId="24969" builtinId="19" hidden="1"/>
    <cellStyle name="Nagłówek 4" xfId="25009" builtinId="19" hidden="1"/>
    <cellStyle name="Nagłówek 4" xfId="25048" builtinId="19" hidden="1"/>
    <cellStyle name="Nagłówek 4" xfId="25088" builtinId="19" hidden="1"/>
    <cellStyle name="Nagłówek 4" xfId="25128" builtinId="19" hidden="1"/>
    <cellStyle name="Nagłówek 4" xfId="25167" builtinId="19" hidden="1"/>
    <cellStyle name="Nagłówek 4" xfId="25207" builtinId="19" hidden="1"/>
    <cellStyle name="Nagłówek 4" xfId="25246" builtinId="19" hidden="1"/>
    <cellStyle name="Nagłówek 4" xfId="25286" builtinId="19" hidden="1"/>
    <cellStyle name="Nagłówek 4" xfId="25325" builtinId="19" hidden="1"/>
    <cellStyle name="Nagłówek 4" xfId="19063" builtinId="19" hidden="1"/>
    <cellStyle name="Nagłówek 4" xfId="19825" builtinId="19" hidden="1"/>
    <cellStyle name="Nagłówek 4" xfId="18994" builtinId="19" hidden="1"/>
    <cellStyle name="Nagłówek 4" xfId="25391" builtinId="19" hidden="1"/>
    <cellStyle name="Nagłówek 4" xfId="25429" builtinId="19" hidden="1"/>
    <cellStyle name="Nagłówek 4" xfId="25469" builtinId="19" hidden="1"/>
    <cellStyle name="Nagłówek 4" xfId="25508" builtinId="19" hidden="1"/>
    <cellStyle name="Nagłówek 4" xfId="25548" builtinId="19" hidden="1"/>
    <cellStyle name="Nagłówek 4" xfId="25588" builtinId="19" hidden="1"/>
    <cellStyle name="Nagłówek 4" xfId="25628" builtinId="19" hidden="1"/>
    <cellStyle name="Nagłówek 4" xfId="25666" builtinId="19" hidden="1"/>
    <cellStyle name="Nagłówek 4" xfId="25706" builtinId="19" hidden="1"/>
    <cellStyle name="Nagłówek 4" xfId="25745" builtinId="19" hidden="1"/>
    <cellStyle name="Nagłówek 4" xfId="25785" builtinId="19" hidden="1"/>
    <cellStyle name="Nagłówek 4" xfId="25825" builtinId="19" hidden="1"/>
    <cellStyle name="Nagłówek 4" xfId="25864" builtinId="19" hidden="1"/>
    <cellStyle name="Nagłówek 4" xfId="25904" builtinId="19" hidden="1"/>
    <cellStyle name="Nagłówek 4" xfId="25943" builtinId="19" hidden="1"/>
    <cellStyle name="Nagłówek 4" xfId="25983" builtinId="19" hidden="1"/>
    <cellStyle name="Nagłówek 4" xfId="26022" builtinId="19" hidden="1"/>
    <cellStyle name="Nagłówek 4" xfId="26061" builtinId="19" hidden="1"/>
    <cellStyle name="Nagłówek 4" xfId="26220" builtinId="19" hidden="1"/>
    <cellStyle name="Nagłówek 4" xfId="26260" builtinId="19" hidden="1"/>
    <cellStyle name="Nagłówek 4" xfId="26300" builtinId="19" hidden="1"/>
    <cellStyle name="Nagłówek 4" xfId="26338" builtinId="19" hidden="1"/>
    <cellStyle name="Nagłówek 4" xfId="26378" builtinId="19" hidden="1"/>
    <cellStyle name="Nagłówek 4" xfId="26417" builtinId="19" hidden="1"/>
    <cellStyle name="Nagłówek 4" xfId="26457" builtinId="19" hidden="1"/>
    <cellStyle name="Nagłówek 4" xfId="26497" builtinId="19" hidden="1"/>
    <cellStyle name="Nagłówek 4" xfId="26537" builtinId="19" hidden="1"/>
    <cellStyle name="Nagłówek 4" xfId="26575" builtinId="19" hidden="1"/>
    <cellStyle name="Nagłówek 4" xfId="26615" builtinId="19" hidden="1"/>
    <cellStyle name="Nagłówek 4" xfId="26654" builtinId="19" hidden="1"/>
    <cellStyle name="Nagłówek 4" xfId="26694" builtinId="19" hidden="1"/>
    <cellStyle name="Nagłówek 4" xfId="26734" builtinId="19" hidden="1"/>
    <cellStyle name="Nagłówek 4" xfId="26773" builtinId="19" hidden="1"/>
    <cellStyle name="Nagłówek 4" xfId="26814" builtinId="19" hidden="1"/>
    <cellStyle name="Nagłówek 4" xfId="26853" builtinId="19" hidden="1"/>
    <cellStyle name="Nagłówek 4" xfId="26893" builtinId="19" hidden="1"/>
    <cellStyle name="Nagłówek 4" xfId="26932" builtinId="19" hidden="1"/>
    <cellStyle name="Nagłówek 4" xfId="26211" builtinId="19" hidden="1"/>
    <cellStyle name="Nagłówek 4" xfId="26107" builtinId="19" hidden="1"/>
    <cellStyle name="Nagłówek 4" xfId="27005" builtinId="19" hidden="1"/>
    <cellStyle name="Nagłówek 4" xfId="27045" builtinId="19" hidden="1"/>
    <cellStyle name="Nagłówek 4" xfId="27083" builtinId="19" hidden="1"/>
    <cellStyle name="Nagłówek 4" xfId="27123" builtinId="19" hidden="1"/>
    <cellStyle name="Nagłówek 4" xfId="27162" builtinId="19" hidden="1"/>
    <cellStyle name="Nagłówek 4" xfId="27202" builtinId="19" hidden="1"/>
    <cellStyle name="Nagłówek 4" xfId="27242" builtinId="19" hidden="1"/>
    <cellStyle name="Nagłówek 4" xfId="27282" builtinId="19" hidden="1"/>
    <cellStyle name="Nagłówek 4" xfId="27320" builtinId="19" hidden="1"/>
    <cellStyle name="Nagłówek 4" xfId="27360" builtinId="19" hidden="1"/>
    <cellStyle name="Nagłówek 4" xfId="27399" builtinId="19" hidden="1"/>
    <cellStyle name="Nagłówek 4" xfId="27439" builtinId="19" hidden="1"/>
    <cellStyle name="Nagłówek 4" xfId="27479" builtinId="19" hidden="1"/>
    <cellStyle name="Nagłówek 4" xfId="27518" builtinId="19" hidden="1"/>
    <cellStyle name="Nagłówek 4" xfId="27558" builtinId="19" hidden="1"/>
    <cellStyle name="Nagłówek 4" xfId="27597" builtinId="19" hidden="1"/>
    <cellStyle name="Nagłówek 4" xfId="27637" builtinId="19" hidden="1"/>
    <cellStyle name="Nagłówek 4" xfId="27676" builtinId="19" hidden="1"/>
    <cellStyle name="Nagłówek 4" xfId="26116" builtinId="19" hidden="1"/>
    <cellStyle name="Nagłówek 4" xfId="26152" builtinId="19" hidden="1"/>
    <cellStyle name="Nagłówek 4" xfId="27721" builtinId="19" hidden="1"/>
    <cellStyle name="Nagłówek 4" xfId="27761" builtinId="19" hidden="1"/>
    <cellStyle name="Nagłówek 4" xfId="27799" builtinId="19" hidden="1"/>
    <cellStyle name="Nagłówek 4" xfId="27839" builtinId="19" hidden="1"/>
    <cellStyle name="Nagłówek 4" xfId="27878" builtinId="19" hidden="1"/>
    <cellStyle name="Nagłówek 4" xfId="27918" builtinId="19" hidden="1"/>
    <cellStyle name="Nagłówek 4" xfId="27958" builtinId="19" hidden="1"/>
    <cellStyle name="Nagłówek 4" xfId="27998" builtinId="19" hidden="1"/>
    <cellStyle name="Nagłówek 4" xfId="28036" builtinId="19" hidden="1"/>
    <cellStyle name="Nagłówek 4" xfId="28076" builtinId="19" hidden="1"/>
    <cellStyle name="Nagłówek 4" xfId="28115" builtinId="19" hidden="1"/>
    <cellStyle name="Nagłówek 4" xfId="28155" builtinId="19" hidden="1"/>
    <cellStyle name="Nagłówek 4" xfId="28195" builtinId="19" hidden="1"/>
    <cellStyle name="Nagłówek 4" xfId="28234" builtinId="19" hidden="1"/>
    <cellStyle name="Nagłówek 4" xfId="28274" builtinId="19" hidden="1"/>
    <cellStyle name="Nagłówek 4" xfId="28313" builtinId="19" hidden="1"/>
    <cellStyle name="Nagłówek 4" xfId="28353" builtinId="19" hidden="1"/>
    <cellStyle name="Nagłówek 4" xfId="28392" builtinId="19" hidden="1"/>
    <cellStyle name="Nagłówek 4" xfId="28431" builtinId="19" hidden="1"/>
    <cellStyle name="Nagłówek 4" xfId="28555" builtinId="19" hidden="1"/>
    <cellStyle name="Nagłówek 4" xfId="28597" builtinId="19" hidden="1"/>
    <cellStyle name="Nagłówek 4" xfId="28637" builtinId="19" hidden="1"/>
    <cellStyle name="Nagłówek 4" xfId="28675" builtinId="19" hidden="1"/>
    <cellStyle name="Nagłówek 4" xfId="28715" builtinId="19" hidden="1"/>
    <cellStyle name="Nagłówek 4" xfId="28754" builtinId="19" hidden="1"/>
    <cellStyle name="Nagłówek 4" xfId="28794" builtinId="19" hidden="1"/>
    <cellStyle name="Nagłówek 4" xfId="28834" builtinId="19" hidden="1"/>
    <cellStyle name="Nagłówek 4" xfId="28874" builtinId="19" hidden="1"/>
    <cellStyle name="Nagłówek 4" xfId="28912" builtinId="19" hidden="1"/>
    <cellStyle name="Nagłówek 4" xfId="28952" builtinId="19" hidden="1"/>
    <cellStyle name="Nagłówek 4" xfId="28993" builtinId="19" hidden="1"/>
    <cellStyle name="Nagłówek 4" xfId="29033" builtinId="19" hidden="1"/>
    <cellStyle name="Nagłówek 4" xfId="29073" builtinId="19" hidden="1"/>
    <cellStyle name="Nagłówek 4" xfId="29112" builtinId="19" hidden="1"/>
    <cellStyle name="Nagłówek 4" xfId="29153" builtinId="19" hidden="1"/>
    <cellStyle name="Nagłówek 4" xfId="29192" builtinId="19" hidden="1"/>
    <cellStyle name="Nagłówek 4" xfId="29232" builtinId="19" hidden="1"/>
    <cellStyle name="Nagłówek 4" xfId="29271" builtinId="19" hidden="1"/>
    <cellStyle name="Nagłówek 4" xfId="29321" builtinId="19" hidden="1"/>
    <cellStyle name="Nagłówek 4" xfId="29480" builtinId="19" hidden="1"/>
    <cellStyle name="Nagłówek 4" xfId="29522" builtinId="19" hidden="1"/>
    <cellStyle name="Nagłówek 4" xfId="29562" builtinId="19" hidden="1"/>
    <cellStyle name="Nagłówek 4" xfId="29600" builtinId="19" hidden="1"/>
    <cellStyle name="Nagłówek 4" xfId="29640" builtinId="19" hidden="1"/>
    <cellStyle name="Nagłówek 4" xfId="29679" builtinId="19" hidden="1"/>
    <cellStyle name="Nagłówek 4" xfId="29719" builtinId="19" hidden="1"/>
    <cellStyle name="Nagłówek 4" xfId="29759" builtinId="19" hidden="1"/>
    <cellStyle name="Nagłówek 4" xfId="29799" builtinId="19" hidden="1"/>
    <cellStyle name="Nagłówek 4" xfId="29837" builtinId="19" hidden="1"/>
    <cellStyle name="Nagłówek 4" xfId="29877" builtinId="19" hidden="1"/>
    <cellStyle name="Nagłówek 4" xfId="29918" builtinId="19" hidden="1"/>
    <cellStyle name="Nagłówek 4" xfId="29958" builtinId="19" hidden="1"/>
    <cellStyle name="Nagłówek 4" xfId="29998" builtinId="19" hidden="1"/>
    <cellStyle name="Nagłówek 4" xfId="30037" builtinId="19" hidden="1"/>
    <cellStyle name="Nagłówek 4" xfId="30078" builtinId="19" hidden="1"/>
    <cellStyle name="Nagłówek 4" xfId="30117" builtinId="19" hidden="1"/>
    <cellStyle name="Nagłówek 4" xfId="30157" builtinId="19" hidden="1"/>
    <cellStyle name="Nagłówek 4" xfId="30196" builtinId="19" hidden="1"/>
    <cellStyle name="Nagłówek 4" xfId="29471" builtinId="19" hidden="1"/>
    <cellStyle name="Nagłówek 4" xfId="29367" builtinId="19" hidden="1"/>
    <cellStyle name="Nagłówek 4" xfId="30269" builtinId="19" hidden="1"/>
    <cellStyle name="Nagłówek 4" xfId="30309" builtinId="19" hidden="1"/>
    <cellStyle name="Nagłówek 4" xfId="30347" builtinId="19" hidden="1"/>
    <cellStyle name="Nagłówek 4" xfId="30387" builtinId="19" hidden="1"/>
    <cellStyle name="Nagłówek 4" xfId="30426" builtinId="19" hidden="1"/>
    <cellStyle name="Nagłówek 4" xfId="30466" builtinId="19" hidden="1"/>
    <cellStyle name="Nagłówek 4" xfId="30506" builtinId="19" hidden="1"/>
    <cellStyle name="Nagłówek 4" xfId="30546" builtinId="19" hidden="1"/>
    <cellStyle name="Nagłówek 4" xfId="30584" builtinId="19" hidden="1"/>
    <cellStyle name="Nagłówek 4" xfId="30624" builtinId="19" hidden="1"/>
    <cellStyle name="Nagłówek 4" xfId="30663" builtinId="19" hidden="1"/>
    <cellStyle name="Nagłówek 4" xfId="30703" builtinId="19" hidden="1"/>
    <cellStyle name="Nagłówek 4" xfId="30743" builtinId="19" hidden="1"/>
    <cellStyle name="Nagłówek 4" xfId="30782" builtinId="19" hidden="1"/>
    <cellStyle name="Nagłówek 4" xfId="30822" builtinId="19" hidden="1"/>
    <cellStyle name="Nagłówek 4" xfId="30861" builtinId="19" hidden="1"/>
    <cellStyle name="Nagłówek 4" xfId="30901" builtinId="19" hidden="1"/>
    <cellStyle name="Nagłówek 4" xfId="30940" builtinId="19" hidden="1"/>
    <cellStyle name="Nagłówek 4" xfId="29376" builtinId="19" hidden="1"/>
    <cellStyle name="Nagłówek 4" xfId="29412" builtinId="19" hidden="1"/>
    <cellStyle name="Nagłówek 4" xfId="30985" builtinId="19" hidden="1"/>
    <cellStyle name="Nagłówek 4" xfId="31025" builtinId="19" hidden="1"/>
    <cellStyle name="Nagłówek 4" xfId="31063" builtinId="19" hidden="1"/>
    <cellStyle name="Nagłówek 4" xfId="31103" builtinId="19" hidden="1"/>
    <cellStyle name="Nagłówek 4" xfId="31142" builtinId="19" hidden="1"/>
    <cellStyle name="Nagłówek 4" xfId="31182" builtinId="19" hidden="1"/>
    <cellStyle name="Nagłówek 4" xfId="31222" builtinId="19" hidden="1"/>
    <cellStyle name="Nagłówek 4" xfId="31262" builtinId="19" hidden="1"/>
    <cellStyle name="Nagłówek 4" xfId="31300" builtinId="19" hidden="1"/>
    <cellStyle name="Nagłówek 4" xfId="31340" builtinId="19" hidden="1"/>
    <cellStyle name="Nagłówek 4" xfId="31379" builtinId="19" hidden="1"/>
    <cellStyle name="Nagłówek 4" xfId="31419" builtinId="19" hidden="1"/>
    <cellStyle name="Nagłówek 4" xfId="31459" builtinId="19" hidden="1"/>
    <cellStyle name="Nagłówek 4" xfId="31498" builtinId="19" hidden="1"/>
    <cellStyle name="Nagłówek 4" xfId="31538" builtinId="19" hidden="1"/>
    <cellStyle name="Nagłówek 4" xfId="31577" builtinId="19" hidden="1"/>
    <cellStyle name="Nagłówek 4" xfId="31617" builtinId="19" hidden="1"/>
    <cellStyle name="Nagłówek 4" xfId="31656" builtinId="19" hidden="1"/>
    <cellStyle name="Nagłówek 4" xfId="28546" builtinId="19" hidden="1"/>
    <cellStyle name="Nagłówek 4" xfId="28487" builtinId="19" hidden="1"/>
    <cellStyle name="Nagłówek 4" xfId="31709" builtinId="19" hidden="1"/>
    <cellStyle name="Nagłówek 4" xfId="31749" builtinId="19" hidden="1"/>
    <cellStyle name="Nagłówek 4" xfId="31787" builtinId="19" hidden="1"/>
    <cellStyle name="Nagłówek 4" xfId="31827" builtinId="19" hidden="1"/>
    <cellStyle name="Nagłówek 4" xfId="31866" builtinId="19" hidden="1"/>
    <cellStyle name="Nagłówek 4" xfId="31906" builtinId="19" hidden="1"/>
    <cellStyle name="Nagłówek 4" xfId="31946" builtinId="19" hidden="1"/>
    <cellStyle name="Nagłówek 4" xfId="31986" builtinId="19" hidden="1"/>
    <cellStyle name="Nagłówek 4" xfId="32024" builtinId="19" hidden="1"/>
    <cellStyle name="Nagłówek 4" xfId="32064" builtinId="19" hidden="1"/>
    <cellStyle name="Nagłówek 4" xfId="32103" builtinId="19" hidden="1"/>
    <cellStyle name="Nagłówek 4" xfId="32143" builtinId="19" hidden="1"/>
    <cellStyle name="Nagłówek 4" xfId="32183" builtinId="19" hidden="1"/>
    <cellStyle name="Nagłówek 4" xfId="32222" builtinId="19" hidden="1"/>
    <cellStyle name="Nagłówek 4" xfId="32262" builtinId="19" hidden="1"/>
    <cellStyle name="Nagłówek 4" xfId="32301" builtinId="19" hidden="1"/>
    <cellStyle name="Nagłówek 4" xfId="32341" builtinId="19" hidden="1"/>
    <cellStyle name="Nagłówek 4" xfId="32380" builtinId="19" hidden="1"/>
    <cellStyle name="Nagłówek 4" xfId="32419" builtinId="19" hidden="1"/>
    <cellStyle name="Nagłówek 4" xfId="32578" builtinId="19" hidden="1"/>
    <cellStyle name="Nagłówek 4" xfId="32618" builtinId="19" hidden="1"/>
    <cellStyle name="Nagłówek 4" xfId="32658" builtinId="19" hidden="1"/>
    <cellStyle name="Nagłówek 4" xfId="32696" builtinId="19" hidden="1"/>
    <cellStyle name="Nagłówek 4" xfId="32736" builtinId="19" hidden="1"/>
    <cellStyle name="Nagłówek 4" xfId="32775" builtinId="19" hidden="1"/>
    <cellStyle name="Nagłówek 4" xfId="32815" builtinId="19" hidden="1"/>
    <cellStyle name="Nagłówek 4" xfId="32855" builtinId="19" hidden="1"/>
    <cellStyle name="Nagłówek 4" xfId="32895" builtinId="19" hidden="1"/>
    <cellStyle name="Nagłówek 4" xfId="32933" builtinId="19" hidden="1"/>
    <cellStyle name="Nagłówek 4" xfId="32973" builtinId="19" hidden="1"/>
    <cellStyle name="Nagłówek 4" xfId="33012" builtinId="19" hidden="1"/>
    <cellStyle name="Nagłówek 4" xfId="33052" builtinId="19" hidden="1"/>
    <cellStyle name="Nagłówek 4" xfId="33092" builtinId="19" hidden="1"/>
    <cellStyle name="Nagłówek 4" xfId="33131" builtinId="19" hidden="1"/>
    <cellStyle name="Nagłówek 4" xfId="33172" builtinId="19" hidden="1"/>
    <cellStyle name="Nagłówek 4" xfId="33211" builtinId="19" hidden="1"/>
    <cellStyle name="Nagłówek 4" xfId="33251" builtinId="19" hidden="1"/>
    <cellStyle name="Nagłówek 4" xfId="33290" builtinId="19" hidden="1"/>
    <cellStyle name="Nagłówek 4" xfId="32569" builtinId="19" hidden="1"/>
    <cellStyle name="Nagłówek 4" xfId="32465" builtinId="19" hidden="1"/>
    <cellStyle name="Nagłówek 4" xfId="33363" builtinId="19" hidden="1"/>
    <cellStyle name="Nagłówek 4" xfId="33403" builtinId="19" hidden="1"/>
    <cellStyle name="Nagłówek 4" xfId="33441" builtinId="19" hidden="1"/>
    <cellStyle name="Nagłówek 4" xfId="33481" builtinId="19" hidden="1"/>
    <cellStyle name="Nagłówek 4" xfId="33520" builtinId="19" hidden="1"/>
    <cellStyle name="Nagłówek 4" xfId="33560" builtinId="19" hidden="1"/>
    <cellStyle name="Nagłówek 4" xfId="33600" builtinId="19" hidden="1"/>
    <cellStyle name="Nagłówek 4" xfId="33640" builtinId="19" hidden="1"/>
    <cellStyle name="Nagłówek 4" xfId="33678" builtinId="19" hidden="1"/>
    <cellStyle name="Nagłówek 4" xfId="33718" builtinId="19" hidden="1"/>
    <cellStyle name="Nagłówek 4" xfId="33757" builtinId="19" hidden="1"/>
    <cellStyle name="Nagłówek 4" xfId="33797" builtinId="19" hidden="1"/>
    <cellStyle name="Nagłówek 4" xfId="33837" builtinId="19" hidden="1"/>
    <cellStyle name="Nagłówek 4" xfId="33876" builtinId="19" hidden="1"/>
    <cellStyle name="Nagłówek 4" xfId="33916" builtinId="19" hidden="1"/>
    <cellStyle name="Nagłówek 4" xfId="33955" builtinId="19" hidden="1"/>
    <cellStyle name="Nagłówek 4" xfId="33995" builtinId="19" hidden="1"/>
    <cellStyle name="Nagłówek 4" xfId="34034" builtinId="19" hidden="1"/>
    <cellStyle name="Nagłówek 4" xfId="32474" builtinId="19" hidden="1"/>
    <cellStyle name="Nagłówek 4" xfId="32510" builtinId="19" hidden="1"/>
    <cellStyle name="Nagłówek 4" xfId="34079" builtinId="19" hidden="1"/>
    <cellStyle name="Nagłówek 4" xfId="34119" builtinId="19" hidden="1"/>
    <cellStyle name="Nagłówek 4" xfId="34157" builtinId="19" hidden="1"/>
    <cellStyle name="Nagłówek 4" xfId="34197" builtinId="19" hidden="1"/>
    <cellStyle name="Nagłówek 4" xfId="34236" builtinId="19" hidden="1"/>
    <cellStyle name="Nagłówek 4" xfId="34276" builtinId="19" hidden="1"/>
    <cellStyle name="Nagłówek 4" xfId="34316" builtinId="19" hidden="1"/>
    <cellStyle name="Nagłówek 4" xfId="34356" builtinId="19" hidden="1"/>
    <cellStyle name="Nagłówek 4" xfId="34394" builtinId="19" hidden="1"/>
    <cellStyle name="Nagłówek 4" xfId="34434" builtinId="19" hidden="1"/>
    <cellStyle name="Nagłówek 4" xfId="34473" builtinId="19" hidden="1"/>
    <cellStyle name="Nagłówek 4" xfId="34513" builtinId="19" hidden="1"/>
    <cellStyle name="Nagłówek 4" xfId="34553" builtinId="19" hidden="1"/>
    <cellStyle name="Nagłówek 4" xfId="34592" builtinId="19" hidden="1"/>
    <cellStyle name="Nagłówek 4" xfId="34632" builtinId="19" hidden="1"/>
    <cellStyle name="Nagłówek 4" xfId="34671" builtinId="19" hidden="1"/>
    <cellStyle name="Nagłówek 4" xfId="34711" builtinId="19" hidden="1"/>
    <cellStyle name="Nagłówek 4" xfId="34750" builtinId="19" hidden="1"/>
    <cellStyle name="Nagłówek 4" xfId="28510" builtinId="19" hidden="1"/>
    <cellStyle name="Nagłówek 4" xfId="34791" builtinId="19" hidden="1"/>
    <cellStyle name="Nagłówek 4" xfId="34831" builtinId="19" hidden="1"/>
    <cellStyle name="Nagłówek 4" xfId="34871" builtinId="19" hidden="1"/>
    <cellStyle name="Nagłówek 4" xfId="34909" builtinId="19" hidden="1"/>
    <cellStyle name="Nagłówek 4" xfId="34949" builtinId="19" hidden="1"/>
    <cellStyle name="Nagłówek 4" xfId="34988" builtinId="19" hidden="1"/>
    <cellStyle name="Nagłówek 4" xfId="35028" builtinId="19" hidden="1"/>
    <cellStyle name="Nagłówek 4" xfId="35068" builtinId="19" hidden="1"/>
    <cellStyle name="Nagłówek 4" xfId="35108" builtinId="19" hidden="1"/>
    <cellStyle name="Nagłówek 4" xfId="35146" builtinId="19" hidden="1"/>
    <cellStyle name="Nagłówek 4" xfId="35186" builtinId="19" hidden="1"/>
    <cellStyle name="Nagłówek 4" xfId="35225" builtinId="19" hidden="1"/>
    <cellStyle name="Nagłówek 4" xfId="35265" builtinId="19" hidden="1"/>
    <cellStyle name="Nagłówek 4" xfId="35305" builtinId="19" hidden="1"/>
    <cellStyle name="Nagłówek 4" xfId="35344" builtinId="19" hidden="1"/>
    <cellStyle name="Nagłówek 4" xfId="35384" builtinId="19" hidden="1"/>
    <cellStyle name="Nagłówek 4" xfId="35423" builtinId="19" hidden="1"/>
    <cellStyle name="Nagłówek 4" xfId="35463" builtinId="19" hidden="1"/>
    <cellStyle name="Nagłówek 4" xfId="35502" builtinId="19" hidden="1"/>
    <cellStyle name="Nagłówek 4" xfId="35541" builtinId="19" hidden="1"/>
    <cellStyle name="Nagłówek 4" xfId="35700" builtinId="19" hidden="1"/>
    <cellStyle name="Nagłówek 4" xfId="35740" builtinId="19" hidden="1"/>
    <cellStyle name="Nagłówek 4" xfId="35780" builtinId="19" hidden="1"/>
    <cellStyle name="Nagłówek 4" xfId="35818" builtinId="19" hidden="1"/>
    <cellStyle name="Nagłówek 4" xfId="35858" builtinId="19" hidden="1"/>
    <cellStyle name="Nagłówek 4" xfId="35897" builtinId="19" hidden="1"/>
    <cellStyle name="Nagłówek 4" xfId="35937" builtinId="19" hidden="1"/>
    <cellStyle name="Nagłówek 4" xfId="35977" builtinId="19" hidden="1"/>
    <cellStyle name="Nagłówek 4" xfId="36017" builtinId="19" hidden="1"/>
    <cellStyle name="Nagłówek 4" xfId="36055" builtinId="19" hidden="1"/>
    <cellStyle name="Nagłówek 4" xfId="36095" builtinId="19" hidden="1"/>
    <cellStyle name="Nagłówek 4" xfId="36134" builtinId="19" hidden="1"/>
    <cellStyle name="Nagłówek 4" xfId="36174" builtinId="19" hidden="1"/>
    <cellStyle name="Nagłówek 4" xfId="36214" builtinId="19" hidden="1"/>
    <cellStyle name="Nagłówek 4" xfId="36253" builtinId="19" hidden="1"/>
    <cellStyle name="Nagłówek 4" xfId="36294" builtinId="19" hidden="1"/>
    <cellStyle name="Nagłówek 4" xfId="36333" builtinId="19" hidden="1"/>
    <cellStyle name="Nagłówek 4" xfId="36373" builtinId="19" hidden="1"/>
    <cellStyle name="Nagłówek 4" xfId="36412" builtinId="19" hidden="1"/>
    <cellStyle name="Nagłówek 4" xfId="35691" builtinId="19" hidden="1"/>
    <cellStyle name="Nagłówek 4" xfId="35587" builtinId="19" hidden="1"/>
    <cellStyle name="Nagłówek 4" xfId="36485" builtinId="19" hidden="1"/>
    <cellStyle name="Nagłówek 4" xfId="36525" builtinId="19" hidden="1"/>
    <cellStyle name="Nagłówek 4" xfId="36563" builtinId="19" hidden="1"/>
    <cellStyle name="Nagłówek 4" xfId="36603" builtinId="19" hidden="1"/>
    <cellStyle name="Nagłówek 4" xfId="36642" builtinId="19" hidden="1"/>
    <cellStyle name="Nagłówek 4" xfId="36682" builtinId="19" hidden="1"/>
    <cellStyle name="Nagłówek 4" xfId="36722" builtinId="19" hidden="1"/>
    <cellStyle name="Nagłówek 4" xfId="36762" builtinId="19" hidden="1"/>
    <cellStyle name="Nagłówek 4" xfId="36800" builtinId="19" hidden="1"/>
    <cellStyle name="Nagłówek 4" xfId="36840" builtinId="19" hidden="1"/>
    <cellStyle name="Nagłówek 4" xfId="36879" builtinId="19" hidden="1"/>
    <cellStyle name="Nagłówek 4" xfId="36919" builtinId="19" hidden="1"/>
    <cellStyle name="Nagłówek 4" xfId="36959" builtinId="19" hidden="1"/>
    <cellStyle name="Nagłówek 4" xfId="36998" builtinId="19" hidden="1"/>
    <cellStyle name="Nagłówek 4" xfId="37038" builtinId="19" hidden="1"/>
    <cellStyle name="Nagłówek 4" xfId="37077" builtinId="19" hidden="1"/>
    <cellStyle name="Nagłówek 4" xfId="37117" builtinId="19" hidden="1"/>
    <cellStyle name="Nagłówek 4" xfId="37156" builtinId="19" hidden="1"/>
    <cellStyle name="Nagłówek 4" xfId="35596" builtinId="19" hidden="1"/>
    <cellStyle name="Nagłówek 4" xfId="35632" builtinId="19" hidden="1"/>
    <cellStyle name="Nagłówek 4" xfId="37201" builtinId="19" hidden="1"/>
    <cellStyle name="Nagłówek 4" xfId="37241" builtinId="19" hidden="1"/>
    <cellStyle name="Nagłówek 4" xfId="37279" builtinId="19" hidden="1"/>
    <cellStyle name="Nagłówek 4" xfId="37319" builtinId="19" hidden="1"/>
    <cellStyle name="Nagłówek 4" xfId="37358" builtinId="19" hidden="1"/>
    <cellStyle name="Nagłówek 4" xfId="37398" builtinId="19" hidden="1"/>
    <cellStyle name="Nagłówek 4" xfId="37438" builtinId="19" hidden="1"/>
    <cellStyle name="Nagłówek 4" xfId="37478" builtinId="19" hidden="1"/>
    <cellStyle name="Nagłówek 4" xfId="37516" builtinId="19" hidden="1"/>
    <cellStyle name="Nagłówek 4" xfId="37556" builtinId="19" hidden="1"/>
    <cellStyle name="Nagłówek 4" xfId="37595" builtinId="19" hidden="1"/>
    <cellStyle name="Nagłówek 4" xfId="37635" builtinId="19" hidden="1"/>
    <cellStyle name="Nagłówek 4" xfId="37675" builtinId="19" hidden="1"/>
    <cellStyle name="Nagłówek 4" xfId="37714" builtinId="19" hidden="1"/>
    <cellStyle name="Nagłówek 4" xfId="37754" builtinId="19" hidden="1"/>
    <cellStyle name="Nagłówek 4" xfId="37793" builtinId="19" hidden="1"/>
    <cellStyle name="Nagłówek 4" xfId="37833" builtinId="19" hidden="1"/>
    <cellStyle name="Nagłówek 4" xfId="37872" builtinId="19" hidden="1"/>
    <cellStyle name="Nagłówek 4" xfId="37911" builtinId="19" hidden="1"/>
    <cellStyle name="Nagłówek 4" xfId="37951" builtinId="19" hidden="1"/>
    <cellStyle name="Nagłówek 4" xfId="37991" builtinId="19" hidden="1"/>
    <cellStyle name="Nagłówek 4" xfId="38031" builtinId="19" hidden="1"/>
    <cellStyle name="Nagłówek 4" xfId="38069" builtinId="19" hidden="1"/>
    <cellStyle name="Nagłówek 4" xfId="38109" builtinId="19" hidden="1"/>
    <cellStyle name="Nagłówek 4" xfId="38148" builtinId="19" hidden="1"/>
    <cellStyle name="Nagłówek 4" xfId="38188" builtinId="19" hidden="1"/>
    <cellStyle name="Nagłówek 4" xfId="38228" builtinId="19" hidden="1"/>
    <cellStyle name="Nagłówek 4" xfId="38268" builtinId="19" hidden="1"/>
    <cellStyle name="Nagłówek 4" xfId="38306" builtinId="19" hidden="1"/>
    <cellStyle name="Nagłówek 4" xfId="38346" builtinId="19" hidden="1"/>
    <cellStyle name="Nagłówek 4" xfId="38385" builtinId="19" hidden="1"/>
    <cellStyle name="Nagłówek 4" xfId="38425" builtinId="19" hidden="1"/>
    <cellStyle name="Nagłówek 4" xfId="38465" builtinId="19" hidden="1"/>
    <cellStyle name="Nagłówek 4" xfId="38504" builtinId="19" hidden="1"/>
    <cellStyle name="Nagłówek 4" xfId="38544" builtinId="19" hidden="1"/>
    <cellStyle name="Nagłówek 4" xfId="38583" builtinId="19" hidden="1"/>
    <cellStyle name="Nagłówek 4" xfId="38623" builtinId="19" hidden="1"/>
    <cellStyle name="Nagłówek 4" xfId="38662" builtinId="19" hidden="1"/>
    <cellStyle name="Nagłówek 4" xfId="38701" builtinId="19" hidden="1"/>
    <cellStyle name="Nagłówek 4" xfId="38860" builtinId="19" hidden="1"/>
    <cellStyle name="Nagłówek 4" xfId="38900" builtinId="19" hidden="1"/>
    <cellStyle name="Nagłówek 4" xfId="38940" builtinId="19" hidden="1"/>
    <cellStyle name="Nagłówek 4" xfId="38978" builtinId="19" hidden="1"/>
    <cellStyle name="Nagłówek 4" xfId="39018" builtinId="19" hidden="1"/>
    <cellStyle name="Nagłówek 4" xfId="39057" builtinId="19" hidden="1"/>
    <cellStyle name="Nagłówek 4" xfId="39097" builtinId="19" hidden="1"/>
    <cellStyle name="Nagłówek 4" xfId="39137" builtinId="19" hidden="1"/>
    <cellStyle name="Nagłówek 4" xfId="39177" builtinId="19" hidden="1"/>
    <cellStyle name="Nagłówek 4" xfId="39215" builtinId="19" hidden="1"/>
    <cellStyle name="Nagłówek 4" xfId="39255" builtinId="19" hidden="1"/>
    <cellStyle name="Nagłówek 4" xfId="39294" builtinId="19" hidden="1"/>
    <cellStyle name="Nagłówek 4" xfId="39334" builtinId="19" hidden="1"/>
    <cellStyle name="Nagłówek 4" xfId="39374" builtinId="19" hidden="1"/>
    <cellStyle name="Nagłówek 4" xfId="39413" builtinId="19" hidden="1"/>
    <cellStyle name="Nagłówek 4" xfId="39454" builtinId="19" hidden="1"/>
    <cellStyle name="Nagłówek 4" xfId="39493" builtinId="19" hidden="1"/>
    <cellStyle name="Nagłówek 4" xfId="39533" builtinId="19" hidden="1"/>
    <cellStyle name="Nagłówek 4" xfId="39572" builtinId="19" hidden="1"/>
    <cellStyle name="Nagłówek 4" xfId="38851" builtinId="19" hidden="1"/>
    <cellStyle name="Nagłówek 4" xfId="38747" builtinId="19" hidden="1"/>
    <cellStyle name="Nagłówek 4" xfId="39645" builtinId="19" hidden="1"/>
    <cellStyle name="Nagłówek 4" xfId="39685" builtinId="19" hidden="1"/>
    <cellStyle name="Nagłówek 4" xfId="39723" builtinId="19" hidden="1"/>
    <cellStyle name="Nagłówek 4" xfId="39763" builtinId="19" hidden="1"/>
    <cellStyle name="Nagłówek 4" xfId="39802" builtinId="19" hidden="1"/>
    <cellStyle name="Nagłówek 4" xfId="39842" builtinId="19" hidden="1"/>
    <cellStyle name="Nagłówek 4" xfId="39882" builtinId="19" hidden="1"/>
    <cellStyle name="Nagłówek 4" xfId="39922" builtinId="19" hidden="1"/>
    <cellStyle name="Nagłówek 4" xfId="39960" builtinId="19" hidden="1"/>
    <cellStyle name="Nagłówek 4" xfId="40000" builtinId="19" hidden="1"/>
    <cellStyle name="Nagłówek 4" xfId="40039" builtinId="19" hidden="1"/>
    <cellStyle name="Nagłówek 4" xfId="40079" builtinId="19" hidden="1"/>
    <cellStyle name="Nagłówek 4" xfId="40119" builtinId="19" hidden="1"/>
    <cellStyle name="Nagłówek 4" xfId="40158" builtinId="19" hidden="1"/>
    <cellStyle name="Nagłówek 4" xfId="40198" builtinId="19" hidden="1"/>
    <cellStyle name="Nagłówek 4" xfId="40237" builtinId="19" hidden="1"/>
    <cellStyle name="Nagłówek 4" xfId="40277" builtinId="19" hidden="1"/>
    <cellStyle name="Nagłówek 4" xfId="40316" builtinId="19" hidden="1"/>
    <cellStyle name="Nagłówek 4" xfId="38756" builtinId="19" hidden="1"/>
    <cellStyle name="Nagłówek 4" xfId="38792" builtinId="19" hidden="1"/>
    <cellStyle name="Nagłówek 4" xfId="40361" builtinId="19" hidden="1"/>
    <cellStyle name="Nagłówek 4" xfId="40401" builtinId="19" hidden="1"/>
    <cellStyle name="Nagłówek 4" xfId="40439" builtinId="19" hidden="1"/>
    <cellStyle name="Nagłówek 4" xfId="40479" builtinId="19" hidden="1"/>
    <cellStyle name="Nagłówek 4" xfId="40518" builtinId="19" hidden="1"/>
    <cellStyle name="Nagłówek 4" xfId="40558" builtinId="19" hidden="1"/>
    <cellStyle name="Nagłówek 4" xfId="40598" builtinId="19" hidden="1"/>
    <cellStyle name="Nagłówek 4" xfId="40638" builtinId="19" hidden="1"/>
    <cellStyle name="Nagłówek 4" xfId="40676" builtinId="19" hidden="1"/>
    <cellStyle name="Nagłówek 4" xfId="40716" builtinId="19" hidden="1"/>
    <cellStyle name="Nagłówek 4" xfId="40755" builtinId="19" hidden="1"/>
    <cellStyle name="Nagłówek 4" xfId="40795" builtinId="19" hidden="1"/>
    <cellStyle name="Nagłówek 4" xfId="40835" builtinId="19" hidden="1"/>
    <cellStyle name="Nagłówek 4" xfId="40874" builtinId="19" hidden="1"/>
    <cellStyle name="Nagłówek 4" xfId="40914" builtinId="19" hidden="1"/>
    <cellStyle name="Nagłówek 4" xfId="40953" builtinId="19" hidden="1"/>
    <cellStyle name="Nagłówek 4" xfId="40993" builtinId="19" hidden="1"/>
    <cellStyle name="Nagłówek 4" xfId="41032" builtinId="19" hidden="1"/>
    <cellStyle name="Nagłówek 4" xfId="41092" builtinId="19" hidden="1"/>
    <cellStyle name="Nagłówek 4" xfId="41150" builtinId="19" hidden="1"/>
    <cellStyle name="Nagłówek 4" xfId="41190" builtinId="19" hidden="1"/>
    <cellStyle name="Nagłówek 4" xfId="41230" builtinId="19" hidden="1"/>
    <cellStyle name="Nagłówek 4" xfId="41268" builtinId="19" hidden="1"/>
    <cellStyle name="Nagłówek 4" xfId="41308" builtinId="19" hidden="1"/>
    <cellStyle name="Nagłówek 4" xfId="41347" builtinId="19" hidden="1"/>
    <cellStyle name="Nagłówek 4" xfId="41387" builtinId="19" hidden="1"/>
    <cellStyle name="Nagłówek 4" xfId="41427" builtinId="19" hidden="1"/>
    <cellStyle name="Nagłówek 4" xfId="41467" builtinId="19" hidden="1"/>
    <cellStyle name="Nagłówek 4" xfId="41505" builtinId="19" hidden="1"/>
    <cellStyle name="Nagłówek 4" xfId="41545" builtinId="19" hidden="1"/>
    <cellStyle name="Nagłówek 4" xfId="41584" builtinId="19" hidden="1"/>
    <cellStyle name="Nagłówek 4" xfId="41624" builtinId="19" hidden="1"/>
    <cellStyle name="Nagłówek 4" xfId="41664" builtinId="19" hidden="1"/>
    <cellStyle name="Nagłówek 4" xfId="41703" builtinId="19" hidden="1"/>
    <cellStyle name="Nagłówek 4" xfId="41743" builtinId="19" hidden="1"/>
    <cellStyle name="Nagłówek 4" xfId="41782" builtinId="19" hidden="1"/>
    <cellStyle name="Nagłówek 4" xfId="41822" builtinId="19" hidden="1"/>
    <cellStyle name="Nagłówek 4" xfId="41861" builtinId="19" hidden="1"/>
    <cellStyle name="Nagłówek 4" xfId="41143" builtinId="19" hidden="1"/>
    <cellStyle name="Nagłówek 4" xfId="41901" builtinId="19" hidden="1"/>
    <cellStyle name="Nagłówek 4" xfId="41941" builtinId="19" hidden="1"/>
    <cellStyle name="Nagłówek 4" xfId="41981" builtinId="19" hidden="1"/>
    <cellStyle name="Nagłówek 4" xfId="42019" builtinId="19" hidden="1"/>
    <cellStyle name="Nagłówek 4" xfId="42059" builtinId="19" hidden="1"/>
    <cellStyle name="Nagłówek 4" xfId="42098" builtinId="19" hidden="1"/>
    <cellStyle name="Nagłówek 4" xfId="42138" builtinId="19" hidden="1"/>
    <cellStyle name="Nagłówek 4" xfId="42178" builtinId="19" hidden="1"/>
    <cellStyle name="Nagłówek 4" xfId="42218" builtinId="19" hidden="1"/>
    <cellStyle name="Nagłówek 4" xfId="42256" builtinId="19" hidden="1"/>
    <cellStyle name="Nagłówek 4" xfId="42296" builtinId="19" hidden="1"/>
    <cellStyle name="Nagłówek 4" xfId="42335" builtinId="19" hidden="1"/>
    <cellStyle name="Nagłówek 4" xfId="42375" builtinId="19" hidden="1"/>
    <cellStyle name="Nagłówek 4" xfId="42415" builtinId="19" hidden="1"/>
    <cellStyle name="Nagłówek 4" xfId="42454" builtinId="19" hidden="1"/>
    <cellStyle name="Nagłówek 4" xfId="42494" builtinId="19" hidden="1"/>
    <cellStyle name="Nagłówek 4" xfId="42533" builtinId="19" hidden="1"/>
    <cellStyle name="Nagłówek 4" xfId="42573" builtinId="19" hidden="1"/>
    <cellStyle name="Nagłówek 4" xfId="42612" builtinId="19" hidden="1"/>
    <cellStyle name="Nagłówek 4" xfId="42676" builtinId="19" hidden="1"/>
    <cellStyle name="Nagłówek 4" xfId="42730" builtinId="19" hidden="1"/>
    <cellStyle name="Nagłówek 4" xfId="42770" builtinId="19" hidden="1"/>
    <cellStyle name="Nagłówek 4" xfId="42810" builtinId="19" hidden="1"/>
    <cellStyle name="Nagłówek 4" xfId="42848" builtinId="19" hidden="1"/>
    <cellStyle name="Nagłówek 4" xfId="42888" builtinId="19" hidden="1"/>
    <cellStyle name="Nagłówek 4" xfId="42927" builtinId="19" hidden="1"/>
    <cellStyle name="Nagłówek 4" xfId="42967" builtinId="19" hidden="1"/>
    <cellStyle name="Nagłówek 4" xfId="43007" builtinId="19" hidden="1"/>
    <cellStyle name="Nagłówek 4" xfId="43047" builtinId="19" hidden="1"/>
    <cellStyle name="Nagłówek 4" xfId="43085" builtinId="19" hidden="1"/>
    <cellStyle name="Nagłówek 4" xfId="43125" builtinId="19" hidden="1"/>
    <cellStyle name="Nagłówek 4" xfId="43164" builtinId="19" hidden="1"/>
    <cellStyle name="Nagłówek 4" xfId="43204" builtinId="19" hidden="1"/>
    <cellStyle name="Nagłówek 4" xfId="43244" builtinId="19" hidden="1"/>
    <cellStyle name="Nagłówek 4" xfId="43283" builtinId="19" hidden="1"/>
    <cellStyle name="Nagłówek 4" xfId="43323" builtinId="19" hidden="1"/>
    <cellStyle name="Nagłówek 4" xfId="43362" builtinId="19" hidden="1"/>
    <cellStyle name="Nagłówek 4" xfId="43402" builtinId="19" hidden="1"/>
    <cellStyle name="Nagłówek 4" xfId="43441" builtinId="19" hidden="1"/>
    <cellStyle name="Nagłówek 4" xfId="42722" builtinId="19" hidden="1"/>
    <cellStyle name="Nagłówek 4" xfId="43481" builtinId="19" hidden="1"/>
    <cellStyle name="Nagłówek 4" xfId="43521" builtinId="19" hidden="1"/>
    <cellStyle name="Nagłówek 4" xfId="43561" builtinId="19" hidden="1"/>
    <cellStyle name="Nagłówek 4" xfId="43599" builtinId="19" hidden="1"/>
    <cellStyle name="Nagłówek 4" xfId="43639" builtinId="19" hidden="1"/>
    <cellStyle name="Nagłówek 4" xfId="43678" builtinId="19" hidden="1"/>
    <cellStyle name="Nagłówek 4" xfId="43718" builtinId="19" hidden="1"/>
    <cellStyle name="Nagłówek 4" xfId="43758" builtinId="19" hidden="1"/>
    <cellStyle name="Nagłówek 4" xfId="43798" builtinId="19" hidden="1"/>
    <cellStyle name="Nagłówek 4" xfId="43836" builtinId="19" hidden="1"/>
    <cellStyle name="Nagłówek 4" xfId="43876" builtinId="19" hidden="1"/>
    <cellStyle name="Nagłówek 4" xfId="43915" builtinId="19" hidden="1"/>
    <cellStyle name="Nagłówek 4" xfId="43955" builtinId="19" hidden="1"/>
    <cellStyle name="Nagłówek 4" xfId="43995" builtinId="19" hidden="1"/>
    <cellStyle name="Nagłówek 4" xfId="44034" builtinId="19" hidden="1"/>
    <cellStyle name="Nagłówek 4" xfId="44074" builtinId="19" hidden="1"/>
    <cellStyle name="Nagłówek 4" xfId="44113" builtinId="19" hidden="1"/>
    <cellStyle name="Nagłówek 4" xfId="44153" builtinId="19" hidden="1"/>
    <cellStyle name="Nagłówek 4" xfId="44192" builtinId="19" hidden="1"/>
    <cellStyle name="Nagłówek 4" xfId="44256" builtinId="19" hidden="1"/>
    <cellStyle name="Nagłówek 4" xfId="44310" builtinId="19" hidden="1"/>
    <cellStyle name="Nagłówek 4" xfId="44350" builtinId="19" hidden="1"/>
    <cellStyle name="Nagłówek 4" xfId="44390" builtinId="19" hidden="1"/>
    <cellStyle name="Nagłówek 4" xfId="44428" builtinId="19" hidden="1"/>
    <cellStyle name="Nagłówek 4" xfId="44468" builtinId="19" hidden="1"/>
    <cellStyle name="Nagłówek 4" xfId="44507" builtinId="19" hidden="1"/>
    <cellStyle name="Nagłówek 4" xfId="44547" builtinId="19" hidden="1"/>
    <cellStyle name="Nagłówek 4" xfId="44587" builtinId="19" hidden="1"/>
    <cellStyle name="Nagłówek 4" xfId="44627" builtinId="19" hidden="1"/>
    <cellStyle name="Nagłówek 4" xfId="44665" builtinId="19" hidden="1"/>
    <cellStyle name="Nagłówek 4" xfId="44705" builtinId="19" hidden="1"/>
    <cellStyle name="Nagłówek 4" xfId="44744" builtinId="19" hidden="1"/>
    <cellStyle name="Nagłówek 4" xfId="44784" builtinId="19" hidden="1"/>
    <cellStyle name="Nagłówek 4" xfId="44824" builtinId="19" hidden="1"/>
    <cellStyle name="Nagłówek 4" xfId="44863" builtinId="19" hidden="1"/>
    <cellStyle name="Nagłówek 4" xfId="44903" builtinId="19" hidden="1"/>
    <cellStyle name="Nagłówek 4" xfId="44942" builtinId="19" hidden="1"/>
    <cellStyle name="Nagłówek 4" xfId="44982" builtinId="19" hidden="1"/>
    <cellStyle name="Nagłówek 4" xfId="45021" builtinId="19" hidden="1"/>
    <cellStyle name="Nagłówek 4" xfId="44302" builtinId="19" hidden="1"/>
    <cellStyle name="Nagłówek 4" xfId="45061" builtinId="19" hidden="1"/>
    <cellStyle name="Nagłówek 4" xfId="45101" builtinId="19" hidden="1"/>
    <cellStyle name="Nagłówek 4" xfId="45141" builtinId="19" hidden="1"/>
    <cellStyle name="Nagłówek 4" xfId="45179" builtinId="19" hidden="1"/>
    <cellStyle name="Nagłówek 4" xfId="45219" builtinId="19" hidden="1"/>
    <cellStyle name="Nagłówek 4" xfId="45258" builtinId="19" hidden="1"/>
    <cellStyle name="Nagłówek 4" xfId="45298" builtinId="19" hidden="1"/>
    <cellStyle name="Nagłówek 4" xfId="45338" builtinId="19" hidden="1"/>
    <cellStyle name="Nagłówek 4" xfId="45378" builtinId="19" hidden="1"/>
    <cellStyle name="Nagłówek 4" xfId="45416" builtinId="19" hidden="1"/>
    <cellStyle name="Nagłówek 4" xfId="45456" builtinId="19" hidden="1"/>
    <cellStyle name="Nagłówek 4" xfId="45495" builtinId="19" hidden="1"/>
    <cellStyle name="Nagłówek 4" xfId="45535" builtinId="19" hidden="1"/>
    <cellStyle name="Nagłówek 4" xfId="45575" builtinId="19" hidden="1"/>
    <cellStyle name="Nagłówek 4" xfId="45614" builtinId="19" hidden="1"/>
    <cellStyle name="Nagłówek 4" xfId="45654" builtinId="19" hidden="1"/>
    <cellStyle name="Nagłówek 4" xfId="45693" builtinId="19" hidden="1"/>
    <cellStyle name="Nagłówek 4" xfId="45733" builtinId="19" hidden="1"/>
    <cellStyle name="Nagłówek 4" xfId="45772" builtinId="19" hidden="1"/>
    <cellStyle name="Neutral" xfId="8" hidden="1"/>
    <cellStyle name="Neutral" xfId="114" hidden="1"/>
    <cellStyle name="Neutralny" xfId="152" builtinId="28" hidden="1"/>
    <cellStyle name="Neutralny" xfId="192" builtinId="28" hidden="1"/>
    <cellStyle name="Neutralny" xfId="231" builtinId="28" hidden="1"/>
    <cellStyle name="Neutralny" xfId="271" builtinId="28" hidden="1"/>
    <cellStyle name="Neutralny" xfId="311" builtinId="28" hidden="1"/>
    <cellStyle name="Neutralny" xfId="351" builtinId="28" hidden="1"/>
    <cellStyle name="Neutralny" xfId="389" builtinId="28" hidden="1"/>
    <cellStyle name="Neutralny" xfId="429" builtinId="28" hidden="1"/>
    <cellStyle name="Neutralny" xfId="468" builtinId="28" hidden="1"/>
    <cellStyle name="Neutralny" xfId="508" builtinId="28" hidden="1"/>
    <cellStyle name="Neutralny" xfId="548" builtinId="28" hidden="1"/>
    <cellStyle name="Neutralny" xfId="587" builtinId="28" hidden="1"/>
    <cellStyle name="Neutralny" xfId="627" builtinId="28" hidden="1"/>
    <cellStyle name="Neutralny" xfId="666" builtinId="28" hidden="1"/>
    <cellStyle name="Neutralny" xfId="706" builtinId="28" hidden="1"/>
    <cellStyle name="Neutralny" xfId="745" builtinId="28" hidden="1"/>
    <cellStyle name="Neutralny" xfId="784" builtinId="28" hidden="1"/>
    <cellStyle name="Neutralny" xfId="943" builtinId="28" hidden="1"/>
    <cellStyle name="Neutralny" xfId="983" builtinId="28" hidden="1"/>
    <cellStyle name="Neutralny" xfId="1023" builtinId="28" hidden="1"/>
    <cellStyle name="Neutralny" xfId="1061" builtinId="28" hidden="1"/>
    <cellStyle name="Neutralny" xfId="1101" builtinId="28" hidden="1"/>
    <cellStyle name="Neutralny" xfId="1140" builtinId="28" hidden="1"/>
    <cellStyle name="Neutralny" xfId="1180" builtinId="28" hidden="1"/>
    <cellStyle name="Neutralny" xfId="1220" builtinId="28" hidden="1"/>
    <cellStyle name="Neutralny" xfId="1260" builtinId="28" hidden="1"/>
    <cellStyle name="Neutralny" xfId="1298" builtinId="28" hidden="1"/>
    <cellStyle name="Neutralny" xfId="1338" builtinId="28" hidden="1"/>
    <cellStyle name="Neutralny" xfId="1377" builtinId="28" hidden="1"/>
    <cellStyle name="Neutralny" xfId="1417" builtinId="28" hidden="1"/>
    <cellStyle name="Neutralny" xfId="1457" builtinId="28" hidden="1"/>
    <cellStyle name="Neutralny" xfId="1496" builtinId="28" hidden="1"/>
    <cellStyle name="Neutralny" xfId="1537" builtinId="28" hidden="1"/>
    <cellStyle name="Neutralny" xfId="1576" builtinId="28" hidden="1"/>
    <cellStyle name="Neutralny" xfId="1616" builtinId="28" hidden="1"/>
    <cellStyle name="Neutralny" xfId="1655" builtinId="28" hidden="1"/>
    <cellStyle name="Neutralny" xfId="928" builtinId="28" hidden="1"/>
    <cellStyle name="Neutralny" xfId="824" builtinId="28" hidden="1"/>
    <cellStyle name="Neutralny" xfId="1728" builtinId="28" hidden="1"/>
    <cellStyle name="Neutralny" xfId="1768" builtinId="28" hidden="1"/>
    <cellStyle name="Neutralny" xfId="1806" builtinId="28" hidden="1"/>
    <cellStyle name="Neutralny" xfId="1846" builtinId="28" hidden="1"/>
    <cellStyle name="Neutralny" xfId="1885" builtinId="28" hidden="1"/>
    <cellStyle name="Neutralny" xfId="1925" builtinId="28" hidden="1"/>
    <cellStyle name="Neutralny" xfId="1965" builtinId="28" hidden="1"/>
    <cellStyle name="Neutralny" xfId="2005" builtinId="28" hidden="1"/>
    <cellStyle name="Neutralny" xfId="2043" builtinId="28" hidden="1"/>
    <cellStyle name="Neutralny" xfId="2083" builtinId="28" hidden="1"/>
    <cellStyle name="Neutralny" xfId="2122" builtinId="28" hidden="1"/>
    <cellStyle name="Neutralny" xfId="2162" builtinId="28" hidden="1"/>
    <cellStyle name="Neutralny" xfId="2202" builtinId="28" hidden="1"/>
    <cellStyle name="Neutralny" xfId="2241" builtinId="28" hidden="1"/>
    <cellStyle name="Neutralny" xfId="2281" builtinId="28" hidden="1"/>
    <cellStyle name="Neutralny" xfId="2320" builtinId="28" hidden="1"/>
    <cellStyle name="Neutralny" xfId="2360" builtinId="28" hidden="1"/>
    <cellStyle name="Neutralny" xfId="2399" builtinId="28" hidden="1"/>
    <cellStyle name="Neutralny" xfId="839" builtinId="28" hidden="1"/>
    <cellStyle name="Neutralny" xfId="875" builtinId="28" hidden="1"/>
    <cellStyle name="Neutralny" xfId="2444" builtinId="28" hidden="1"/>
    <cellStyle name="Neutralny" xfId="2484" builtinId="28" hidden="1"/>
    <cellStyle name="Neutralny" xfId="2522" builtinId="28" hidden="1"/>
    <cellStyle name="Neutralny" xfId="2562" builtinId="28" hidden="1"/>
    <cellStyle name="Neutralny" xfId="2601" builtinId="28" hidden="1"/>
    <cellStyle name="Neutralny" xfId="2641" builtinId="28" hidden="1"/>
    <cellStyle name="Neutralny" xfId="2681" builtinId="28" hidden="1"/>
    <cellStyle name="Neutralny" xfId="2721" builtinId="28" hidden="1"/>
    <cellStyle name="Neutralny" xfId="2759" builtinId="28" hidden="1"/>
    <cellStyle name="Neutralny" xfId="2799" builtinId="28" hidden="1"/>
    <cellStyle name="Neutralny" xfId="2838" builtinId="28" hidden="1"/>
    <cellStyle name="Neutralny" xfId="2878" builtinId="28" hidden="1"/>
    <cellStyle name="Neutralny" xfId="2918" builtinId="28" hidden="1"/>
    <cellStyle name="Neutralny" xfId="2957" builtinId="28" hidden="1"/>
    <cellStyle name="Neutralny" xfId="2997" builtinId="28" hidden="1"/>
    <cellStyle name="Neutralny" xfId="3036" builtinId="28" hidden="1"/>
    <cellStyle name="Neutralny" xfId="3076" builtinId="28" hidden="1"/>
    <cellStyle name="Neutralny" xfId="3115" builtinId="28" hidden="1"/>
    <cellStyle name="Neutralny" xfId="3154" builtinId="28" hidden="1"/>
    <cellStyle name="Neutralny" xfId="3347" builtinId="28" hidden="1"/>
    <cellStyle name="Neutralny" xfId="3391" builtinId="28" hidden="1"/>
    <cellStyle name="Neutralny" xfId="3431" builtinId="28" hidden="1"/>
    <cellStyle name="Neutralny" xfId="3469" builtinId="28" hidden="1"/>
    <cellStyle name="Neutralny" xfId="3509" builtinId="28" hidden="1"/>
    <cellStyle name="Neutralny" xfId="3548" builtinId="28" hidden="1"/>
    <cellStyle name="Neutralny" xfId="3588" builtinId="28" hidden="1"/>
    <cellStyle name="Neutralny" xfId="3628" builtinId="28" hidden="1"/>
    <cellStyle name="Neutralny" xfId="3668" builtinId="28" hidden="1"/>
    <cellStyle name="Neutralny" xfId="3706" builtinId="28" hidden="1"/>
    <cellStyle name="Neutralny" xfId="3746" builtinId="28" hidden="1"/>
    <cellStyle name="Neutralny" xfId="3789" builtinId="28" hidden="1"/>
    <cellStyle name="Neutralny" xfId="3829" builtinId="28" hidden="1"/>
    <cellStyle name="Neutralny" xfId="3869" builtinId="28" hidden="1"/>
    <cellStyle name="Neutralny" xfId="3908" builtinId="28" hidden="1"/>
    <cellStyle name="Neutralny" xfId="3949" builtinId="28" hidden="1"/>
    <cellStyle name="Neutralny" xfId="3988" builtinId="28" hidden="1"/>
    <cellStyle name="Neutralny" xfId="4028" builtinId="28" hidden="1"/>
    <cellStyle name="Neutralny" xfId="4067" builtinId="28" hidden="1"/>
    <cellStyle name="Neutralny" xfId="4124" builtinId="28" hidden="1"/>
    <cellStyle name="Neutralny" xfId="4283" builtinId="28" hidden="1"/>
    <cellStyle name="Neutralny" xfId="4327" builtinId="28" hidden="1"/>
    <cellStyle name="Neutralny" xfId="4367" builtinId="28" hidden="1"/>
    <cellStyle name="Neutralny" xfId="4405" builtinId="28" hidden="1"/>
    <cellStyle name="Neutralny" xfId="4445" builtinId="28" hidden="1"/>
    <cellStyle name="Neutralny" xfId="4484" builtinId="28" hidden="1"/>
    <cellStyle name="Neutralny" xfId="4524" builtinId="28" hidden="1"/>
    <cellStyle name="Neutralny" xfId="4564" builtinId="28" hidden="1"/>
    <cellStyle name="Neutralny" xfId="4604" builtinId="28" hidden="1"/>
    <cellStyle name="Neutralny" xfId="4642" builtinId="28" hidden="1"/>
    <cellStyle name="Neutralny" xfId="4682" builtinId="28" hidden="1"/>
    <cellStyle name="Neutralny" xfId="4725" builtinId="28" hidden="1"/>
    <cellStyle name="Neutralny" xfId="4765" builtinId="28" hidden="1"/>
    <cellStyle name="Neutralny" xfId="4805" builtinId="28" hidden="1"/>
    <cellStyle name="Neutralny" xfId="4844" builtinId="28" hidden="1"/>
    <cellStyle name="Neutralny" xfId="4885" builtinId="28" hidden="1"/>
    <cellStyle name="Neutralny" xfId="4924" builtinId="28" hidden="1"/>
    <cellStyle name="Neutralny" xfId="4964" builtinId="28" hidden="1"/>
    <cellStyle name="Neutralny" xfId="5003" builtinId="28" hidden="1"/>
    <cellStyle name="Neutralny" xfId="4268" builtinId="28" hidden="1"/>
    <cellStyle name="Neutralny" xfId="4164" builtinId="28" hidden="1"/>
    <cellStyle name="Neutralny" xfId="5076" builtinId="28" hidden="1"/>
    <cellStyle name="Neutralny" xfId="5116" builtinId="28" hidden="1"/>
    <cellStyle name="Neutralny" xfId="5154" builtinId="28" hidden="1"/>
    <cellStyle name="Neutralny" xfId="5194" builtinId="28" hidden="1"/>
    <cellStyle name="Neutralny" xfId="5233" builtinId="28" hidden="1"/>
    <cellStyle name="Neutralny" xfId="5273" builtinId="28" hidden="1"/>
    <cellStyle name="Neutralny" xfId="5313" builtinId="28" hidden="1"/>
    <cellStyle name="Neutralny" xfId="5353" builtinId="28" hidden="1"/>
    <cellStyle name="Neutralny" xfId="5391" builtinId="28" hidden="1"/>
    <cellStyle name="Neutralny" xfId="5431" builtinId="28" hidden="1"/>
    <cellStyle name="Neutralny" xfId="5470" builtinId="28" hidden="1"/>
    <cellStyle name="Neutralny" xfId="5510" builtinId="28" hidden="1"/>
    <cellStyle name="Neutralny" xfId="5550" builtinId="28" hidden="1"/>
    <cellStyle name="Neutralny" xfId="5589" builtinId="28" hidden="1"/>
    <cellStyle name="Neutralny" xfId="5629" builtinId="28" hidden="1"/>
    <cellStyle name="Neutralny" xfId="5668" builtinId="28" hidden="1"/>
    <cellStyle name="Neutralny" xfId="5708" builtinId="28" hidden="1"/>
    <cellStyle name="Neutralny" xfId="5747" builtinId="28" hidden="1"/>
    <cellStyle name="Neutralny" xfId="4179" builtinId="28" hidden="1"/>
    <cellStyle name="Neutralny" xfId="4215" builtinId="28" hidden="1"/>
    <cellStyle name="Neutralny" xfId="5792" builtinId="28" hidden="1"/>
    <cellStyle name="Neutralny" xfId="5832" builtinId="28" hidden="1"/>
    <cellStyle name="Neutralny" xfId="5870" builtinId="28" hidden="1"/>
    <cellStyle name="Neutralny" xfId="5910" builtinId="28" hidden="1"/>
    <cellStyle name="Neutralny" xfId="5949" builtinId="28" hidden="1"/>
    <cellStyle name="Neutralny" xfId="5989" builtinId="28" hidden="1"/>
    <cellStyle name="Neutralny" xfId="6029" builtinId="28" hidden="1"/>
    <cellStyle name="Neutralny" xfId="6069" builtinId="28" hidden="1"/>
    <cellStyle name="Neutralny" xfId="6107" builtinId="28" hidden="1"/>
    <cellStyle name="Neutralny" xfId="6147" builtinId="28" hidden="1"/>
    <cellStyle name="Neutralny" xfId="6186" builtinId="28" hidden="1"/>
    <cellStyle name="Neutralny" xfId="6226" builtinId="28" hidden="1"/>
    <cellStyle name="Neutralny" xfId="6266" builtinId="28" hidden="1"/>
    <cellStyle name="Neutralny" xfId="6305" builtinId="28" hidden="1"/>
    <cellStyle name="Neutralny" xfId="6345" builtinId="28" hidden="1"/>
    <cellStyle name="Neutralny" xfId="6384" builtinId="28" hidden="1"/>
    <cellStyle name="Neutralny" xfId="6424" builtinId="28" hidden="1"/>
    <cellStyle name="Neutralny" xfId="6463" builtinId="28" hidden="1"/>
    <cellStyle name="Neutralny" xfId="3332" builtinId="28" hidden="1"/>
    <cellStyle name="Neutralny" xfId="3204" builtinId="28" hidden="1"/>
    <cellStyle name="Neutralny" xfId="6518" builtinId="28" hidden="1"/>
    <cellStyle name="Neutralny" xfId="6558" builtinId="28" hidden="1"/>
    <cellStyle name="Neutralny" xfId="6596" builtinId="28" hidden="1"/>
    <cellStyle name="Neutralny" xfId="6636" builtinId="28" hidden="1"/>
    <cellStyle name="Neutralny" xfId="6675" builtinId="28" hidden="1"/>
    <cellStyle name="Neutralny" xfId="6715" builtinId="28" hidden="1"/>
    <cellStyle name="Neutralny" xfId="6755" builtinId="28" hidden="1"/>
    <cellStyle name="Neutralny" xfId="6795" builtinId="28" hidden="1"/>
    <cellStyle name="Neutralny" xfId="6833" builtinId="28" hidden="1"/>
    <cellStyle name="Neutralny" xfId="6873" builtinId="28" hidden="1"/>
    <cellStyle name="Neutralny" xfId="6914" builtinId="28" hidden="1"/>
    <cellStyle name="Neutralny" xfId="6954" builtinId="28" hidden="1"/>
    <cellStyle name="Neutralny" xfId="6994" builtinId="28" hidden="1"/>
    <cellStyle name="Neutralny" xfId="7033" builtinId="28" hidden="1"/>
    <cellStyle name="Neutralny" xfId="7074" builtinId="28" hidden="1"/>
    <cellStyle name="Neutralny" xfId="7113" builtinId="28" hidden="1"/>
    <cellStyle name="Neutralny" xfId="7153" builtinId="28" hidden="1"/>
    <cellStyle name="Neutralny" xfId="7192" builtinId="28" hidden="1"/>
    <cellStyle name="Neutralny" xfId="7242" builtinId="28" hidden="1"/>
    <cellStyle name="Neutralny" xfId="7401" builtinId="28" hidden="1"/>
    <cellStyle name="Neutralny" xfId="7443" builtinId="28" hidden="1"/>
    <cellStyle name="Neutralny" xfId="7483" builtinId="28" hidden="1"/>
    <cellStyle name="Neutralny" xfId="7521" builtinId="28" hidden="1"/>
    <cellStyle name="Neutralny" xfId="7561" builtinId="28" hidden="1"/>
    <cellStyle name="Neutralny" xfId="7600" builtinId="28" hidden="1"/>
    <cellStyle name="Neutralny" xfId="7640" builtinId="28" hidden="1"/>
    <cellStyle name="Neutralny" xfId="7680" builtinId="28" hidden="1"/>
    <cellStyle name="Neutralny" xfId="7720" builtinId="28" hidden="1"/>
    <cellStyle name="Neutralny" xfId="7758" builtinId="28" hidden="1"/>
    <cellStyle name="Neutralny" xfId="7798" builtinId="28" hidden="1"/>
    <cellStyle name="Neutralny" xfId="7839" builtinId="28" hidden="1"/>
    <cellStyle name="Neutralny" xfId="7879" builtinId="28" hidden="1"/>
    <cellStyle name="Neutralny" xfId="7919" builtinId="28" hidden="1"/>
    <cellStyle name="Neutralny" xfId="7958" builtinId="28" hidden="1"/>
    <cellStyle name="Neutralny" xfId="7999" builtinId="28" hidden="1"/>
    <cellStyle name="Neutralny" xfId="8038" builtinId="28" hidden="1"/>
    <cellStyle name="Neutralny" xfId="8078" builtinId="28" hidden="1"/>
    <cellStyle name="Neutralny" xfId="8117" builtinId="28" hidden="1"/>
    <cellStyle name="Neutralny" xfId="7386" builtinId="28" hidden="1"/>
    <cellStyle name="Neutralny" xfId="7282" builtinId="28" hidden="1"/>
    <cellStyle name="Neutralny" xfId="8190" builtinId="28" hidden="1"/>
    <cellStyle name="Neutralny" xfId="8230" builtinId="28" hidden="1"/>
    <cellStyle name="Neutralny" xfId="8268" builtinId="28" hidden="1"/>
    <cellStyle name="Neutralny" xfId="8308" builtinId="28" hidden="1"/>
    <cellStyle name="Neutralny" xfId="8347" builtinId="28" hidden="1"/>
    <cellStyle name="Neutralny" xfId="8387" builtinId="28" hidden="1"/>
    <cellStyle name="Neutralny" xfId="8427" builtinId="28" hidden="1"/>
    <cellStyle name="Neutralny" xfId="8467" builtinId="28" hidden="1"/>
    <cellStyle name="Neutralny" xfId="8505" builtinId="28" hidden="1"/>
    <cellStyle name="Neutralny" xfId="8545" builtinId="28" hidden="1"/>
    <cellStyle name="Neutralny" xfId="8584" builtinId="28" hidden="1"/>
    <cellStyle name="Neutralny" xfId="8624" builtinId="28" hidden="1"/>
    <cellStyle name="Neutralny" xfId="8664" builtinId="28" hidden="1"/>
    <cellStyle name="Neutralny" xfId="8703" builtinId="28" hidden="1"/>
    <cellStyle name="Neutralny" xfId="8743" builtinId="28" hidden="1"/>
    <cellStyle name="Neutralny" xfId="8782" builtinId="28" hidden="1"/>
    <cellStyle name="Neutralny" xfId="8822" builtinId="28" hidden="1"/>
    <cellStyle name="Neutralny" xfId="8861" builtinId="28" hidden="1"/>
    <cellStyle name="Neutralny" xfId="7297" builtinId="28" hidden="1"/>
    <cellStyle name="Neutralny" xfId="7333" builtinId="28" hidden="1"/>
    <cellStyle name="Neutralny" xfId="8906" builtinId="28" hidden="1"/>
    <cellStyle name="Neutralny" xfId="8946" builtinId="28" hidden="1"/>
    <cellStyle name="Neutralny" xfId="8984" builtinId="28" hidden="1"/>
    <cellStyle name="Neutralny" xfId="9024" builtinId="28" hidden="1"/>
    <cellStyle name="Neutralny" xfId="9063" builtinId="28" hidden="1"/>
    <cellStyle name="Neutralny" xfId="9103" builtinId="28" hidden="1"/>
    <cellStyle name="Neutralny" xfId="9143" builtinId="28" hidden="1"/>
    <cellStyle name="Neutralny" xfId="9183" builtinId="28" hidden="1"/>
    <cellStyle name="Neutralny" xfId="9221" builtinId="28" hidden="1"/>
    <cellStyle name="Neutralny" xfId="9261" builtinId="28" hidden="1"/>
    <cellStyle name="Neutralny" xfId="9300" builtinId="28" hidden="1"/>
    <cellStyle name="Neutralny" xfId="9340" builtinId="28" hidden="1"/>
    <cellStyle name="Neutralny" xfId="9380" builtinId="28" hidden="1"/>
    <cellStyle name="Neutralny" xfId="9419" builtinId="28" hidden="1"/>
    <cellStyle name="Neutralny" xfId="9459" builtinId="28" hidden="1"/>
    <cellStyle name="Neutralny" xfId="9498" builtinId="28" hidden="1"/>
    <cellStyle name="Neutralny" xfId="9538" builtinId="28" hidden="1"/>
    <cellStyle name="Neutralny" xfId="9577" builtinId="28" hidden="1"/>
    <cellStyle name="Neutralny" xfId="3303" builtinId="28" hidden="1"/>
    <cellStyle name="Neutralny" xfId="9618" builtinId="28" hidden="1"/>
    <cellStyle name="Neutralny" xfId="9658" builtinId="28" hidden="1"/>
    <cellStyle name="Neutralny" xfId="9698" builtinId="28" hidden="1"/>
    <cellStyle name="Neutralny" xfId="9736" builtinId="28" hidden="1"/>
    <cellStyle name="Neutralny" xfId="9776" builtinId="28" hidden="1"/>
    <cellStyle name="Neutralny" xfId="9815" builtinId="28" hidden="1"/>
    <cellStyle name="Neutralny" xfId="9855" builtinId="28" hidden="1"/>
    <cellStyle name="Neutralny" xfId="9895" builtinId="28" hidden="1"/>
    <cellStyle name="Neutralny" xfId="9935" builtinId="28" hidden="1"/>
    <cellStyle name="Neutralny" xfId="9973" builtinId="28" hidden="1"/>
    <cellStyle name="Neutralny" xfId="10013" builtinId="28" hidden="1"/>
    <cellStyle name="Neutralny" xfId="10052" builtinId="28" hidden="1"/>
    <cellStyle name="Neutralny" xfId="10092" builtinId="28" hidden="1"/>
    <cellStyle name="Neutralny" xfId="10132" builtinId="28" hidden="1"/>
    <cellStyle name="Neutralny" xfId="10171" builtinId="28" hidden="1"/>
    <cellStyle name="Neutralny" xfId="10211" builtinId="28" hidden="1"/>
    <cellStyle name="Neutralny" xfId="10250" builtinId="28" hidden="1"/>
    <cellStyle name="Neutralny" xfId="10290" builtinId="28" hidden="1"/>
    <cellStyle name="Neutralny" xfId="10329" builtinId="28" hidden="1"/>
    <cellStyle name="Neutralny" xfId="10368" builtinId="28" hidden="1"/>
    <cellStyle name="Neutralny" xfId="10527" builtinId="28" hidden="1"/>
    <cellStyle name="Neutralny" xfId="10567" builtinId="28" hidden="1"/>
    <cellStyle name="Neutralny" xfId="10607" builtinId="28" hidden="1"/>
    <cellStyle name="Neutralny" xfId="10645" builtinId="28" hidden="1"/>
    <cellStyle name="Neutralny" xfId="10685" builtinId="28" hidden="1"/>
    <cellStyle name="Neutralny" xfId="10724" builtinId="28" hidden="1"/>
    <cellStyle name="Neutralny" xfId="10764" builtinId="28" hidden="1"/>
    <cellStyle name="Neutralny" xfId="10804" builtinId="28" hidden="1"/>
    <cellStyle name="Neutralny" xfId="10844" builtinId="28" hidden="1"/>
    <cellStyle name="Neutralny" xfId="10882" builtinId="28" hidden="1"/>
    <cellStyle name="Neutralny" xfId="10922" builtinId="28" hidden="1"/>
    <cellStyle name="Neutralny" xfId="10961" builtinId="28" hidden="1"/>
    <cellStyle name="Neutralny" xfId="11001" builtinId="28" hidden="1"/>
    <cellStyle name="Neutralny" xfId="11041" builtinId="28" hidden="1"/>
    <cellStyle name="Neutralny" xfId="11080" builtinId="28" hidden="1"/>
    <cellStyle name="Neutralny" xfId="11121" builtinId="28" hidden="1"/>
    <cellStyle name="Neutralny" xfId="11160" builtinId="28" hidden="1"/>
    <cellStyle name="Neutralny" xfId="11200" builtinId="28" hidden="1"/>
    <cellStyle name="Neutralny" xfId="11239" builtinId="28" hidden="1"/>
    <cellStyle name="Neutralny" xfId="10512" builtinId="28" hidden="1"/>
    <cellStyle name="Neutralny" xfId="10408" builtinId="28" hidden="1"/>
    <cellStyle name="Neutralny" xfId="11312" builtinId="28" hidden="1"/>
    <cellStyle name="Neutralny" xfId="11352" builtinId="28" hidden="1"/>
    <cellStyle name="Neutralny" xfId="11390" builtinId="28" hidden="1"/>
    <cellStyle name="Neutralny" xfId="11430" builtinId="28" hidden="1"/>
    <cellStyle name="Neutralny" xfId="11469" builtinId="28" hidden="1"/>
    <cellStyle name="Neutralny" xfId="11509" builtinId="28" hidden="1"/>
    <cellStyle name="Neutralny" xfId="11549" builtinId="28" hidden="1"/>
    <cellStyle name="Neutralny" xfId="11589" builtinId="28" hidden="1"/>
    <cellStyle name="Neutralny" xfId="11627" builtinId="28" hidden="1"/>
    <cellStyle name="Neutralny" xfId="11667" builtinId="28" hidden="1"/>
    <cellStyle name="Neutralny" xfId="11706" builtinId="28" hidden="1"/>
    <cellStyle name="Neutralny" xfId="11746" builtinId="28" hidden="1"/>
    <cellStyle name="Neutralny" xfId="11786" builtinId="28" hidden="1"/>
    <cellStyle name="Neutralny" xfId="11825" builtinId="28" hidden="1"/>
    <cellStyle name="Neutralny" xfId="11865" builtinId="28" hidden="1"/>
    <cellStyle name="Neutralny" xfId="11904" builtinId="28" hidden="1"/>
    <cellStyle name="Neutralny" xfId="11944" builtinId="28" hidden="1"/>
    <cellStyle name="Neutralny" xfId="11983" builtinId="28" hidden="1"/>
    <cellStyle name="Neutralny" xfId="10423" builtinId="28" hidden="1"/>
    <cellStyle name="Neutralny" xfId="10459" builtinId="28" hidden="1"/>
    <cellStyle name="Neutralny" xfId="12028" builtinId="28" hidden="1"/>
    <cellStyle name="Neutralny" xfId="12068" builtinId="28" hidden="1"/>
    <cellStyle name="Neutralny" xfId="12106" builtinId="28" hidden="1"/>
    <cellStyle name="Neutralny" xfId="12146" builtinId="28" hidden="1"/>
    <cellStyle name="Neutralny" xfId="12185" builtinId="28" hidden="1"/>
    <cellStyle name="Neutralny" xfId="12225" builtinId="28" hidden="1"/>
    <cellStyle name="Neutralny" xfId="12265" builtinId="28" hidden="1"/>
    <cellStyle name="Neutralny" xfId="12305" builtinId="28" hidden="1"/>
    <cellStyle name="Neutralny" xfId="12343" builtinId="28" hidden="1"/>
    <cellStyle name="Neutralny" xfId="12383" builtinId="28" hidden="1"/>
    <cellStyle name="Neutralny" xfId="12422" builtinId="28" hidden="1"/>
    <cellStyle name="Neutralny" xfId="12462" builtinId="28" hidden="1"/>
    <cellStyle name="Neutralny" xfId="12502" builtinId="28" hidden="1"/>
    <cellStyle name="Neutralny" xfId="12541" builtinId="28" hidden="1"/>
    <cellStyle name="Neutralny" xfId="12581" builtinId="28" hidden="1"/>
    <cellStyle name="Neutralny" xfId="12620" builtinId="28" hidden="1"/>
    <cellStyle name="Neutralny" xfId="12660" builtinId="28" hidden="1"/>
    <cellStyle name="Neutralny" xfId="12699" builtinId="28" hidden="1"/>
    <cellStyle name="Neutralny" xfId="12738" builtinId="28" hidden="1"/>
    <cellStyle name="Neutralny" xfId="12778" builtinId="28" hidden="1"/>
    <cellStyle name="Neutralny" xfId="12818" builtinId="28" hidden="1"/>
    <cellStyle name="Neutralny" xfId="12858" builtinId="28" hidden="1"/>
    <cellStyle name="Neutralny" xfId="12896" builtinId="28" hidden="1"/>
    <cellStyle name="Neutralny" xfId="12936" builtinId="28" hidden="1"/>
    <cellStyle name="Neutralny" xfId="12975" builtinId="28" hidden="1"/>
    <cellStyle name="Neutralny" xfId="13015" builtinId="28" hidden="1"/>
    <cellStyle name="Neutralny" xfId="13055" builtinId="28" hidden="1"/>
    <cellStyle name="Neutralny" xfId="13095" builtinId="28" hidden="1"/>
    <cellStyle name="Neutralny" xfId="13133" builtinId="28" hidden="1"/>
    <cellStyle name="Neutralny" xfId="13173" builtinId="28" hidden="1"/>
    <cellStyle name="Neutralny" xfId="13212" builtinId="28" hidden="1"/>
    <cellStyle name="Neutralny" xfId="13252" builtinId="28" hidden="1"/>
    <cellStyle name="Neutralny" xfId="13292" builtinId="28" hidden="1"/>
    <cellStyle name="Neutralny" xfId="13331" builtinId="28" hidden="1"/>
    <cellStyle name="Neutralny" xfId="13371" builtinId="28" hidden="1"/>
    <cellStyle name="Neutralny" xfId="13410" builtinId="28" hidden="1"/>
    <cellStyle name="Neutralny" xfId="13450" builtinId="28" hidden="1"/>
    <cellStyle name="Neutralny" xfId="13489" builtinId="28" hidden="1"/>
    <cellStyle name="Neutralny" xfId="13528" builtinId="28" hidden="1"/>
    <cellStyle name="Neutralny" xfId="13687" builtinId="28" hidden="1"/>
    <cellStyle name="Neutralny" xfId="13727" builtinId="28" hidden="1"/>
    <cellStyle name="Neutralny" xfId="13767" builtinId="28" hidden="1"/>
    <cellStyle name="Neutralny" xfId="13805" builtinId="28" hidden="1"/>
    <cellStyle name="Neutralny" xfId="13845" builtinId="28" hidden="1"/>
    <cellStyle name="Neutralny" xfId="13884" builtinId="28" hidden="1"/>
    <cellStyle name="Neutralny" xfId="13924" builtinId="28" hidden="1"/>
    <cellStyle name="Neutralny" xfId="13964" builtinId="28" hidden="1"/>
    <cellStyle name="Neutralny" xfId="14004" builtinId="28" hidden="1"/>
    <cellStyle name="Neutralny" xfId="14042" builtinId="28" hidden="1"/>
    <cellStyle name="Neutralny" xfId="14082" builtinId="28" hidden="1"/>
    <cellStyle name="Neutralny" xfId="14121" builtinId="28" hidden="1"/>
    <cellStyle name="Neutralny" xfId="14161" builtinId="28" hidden="1"/>
    <cellStyle name="Neutralny" xfId="14201" builtinId="28" hidden="1"/>
    <cellStyle name="Neutralny" xfId="14240" builtinId="28" hidden="1"/>
    <cellStyle name="Neutralny" xfId="14281" builtinId="28" hidden="1"/>
    <cellStyle name="Neutralny" xfId="14320" builtinId="28" hidden="1"/>
    <cellStyle name="Neutralny" xfId="14360" builtinId="28" hidden="1"/>
    <cellStyle name="Neutralny" xfId="14399" builtinId="28" hidden="1"/>
    <cellStyle name="Neutralny" xfId="13672" builtinId="28" hidden="1"/>
    <cellStyle name="Neutralny" xfId="13568" builtinId="28" hidden="1"/>
    <cellStyle name="Neutralny" xfId="14472" builtinId="28" hidden="1"/>
    <cellStyle name="Neutralny" xfId="14512" builtinId="28" hidden="1"/>
    <cellStyle name="Neutralny" xfId="14550" builtinId="28" hidden="1"/>
    <cellStyle name="Neutralny" xfId="14590" builtinId="28" hidden="1"/>
    <cellStyle name="Neutralny" xfId="14629" builtinId="28" hidden="1"/>
    <cellStyle name="Neutralny" xfId="14669" builtinId="28" hidden="1"/>
    <cellStyle name="Neutralny" xfId="14709" builtinId="28" hidden="1"/>
    <cellStyle name="Neutralny" xfId="14749" builtinId="28" hidden="1"/>
    <cellStyle name="Neutralny" xfId="14787" builtinId="28" hidden="1"/>
    <cellStyle name="Neutralny" xfId="14827" builtinId="28" hidden="1"/>
    <cellStyle name="Neutralny" xfId="14866" builtinId="28" hidden="1"/>
    <cellStyle name="Neutralny" xfId="14906" builtinId="28" hidden="1"/>
    <cellStyle name="Neutralny" xfId="14946" builtinId="28" hidden="1"/>
    <cellStyle name="Neutralny" xfId="14985" builtinId="28" hidden="1"/>
    <cellStyle name="Neutralny" xfId="15025" builtinId="28" hidden="1"/>
    <cellStyle name="Neutralny" xfId="15064" builtinId="28" hidden="1"/>
    <cellStyle name="Neutralny" xfId="15104" builtinId="28" hidden="1"/>
    <cellStyle name="Neutralny" xfId="15143" builtinId="28" hidden="1"/>
    <cellStyle name="Neutralny" xfId="13583" builtinId="28" hidden="1"/>
    <cellStyle name="Neutralny" xfId="13619" builtinId="28" hidden="1"/>
    <cellStyle name="Neutralny" xfId="15188" builtinId="28" hidden="1"/>
    <cellStyle name="Neutralny" xfId="15228" builtinId="28" hidden="1"/>
    <cellStyle name="Neutralny" xfId="15266" builtinId="28" hidden="1"/>
    <cellStyle name="Neutralny" xfId="15306" builtinId="28" hidden="1"/>
    <cellStyle name="Neutralny" xfId="15345" builtinId="28" hidden="1"/>
    <cellStyle name="Neutralny" xfId="15385" builtinId="28" hidden="1"/>
    <cellStyle name="Neutralny" xfId="15425" builtinId="28" hidden="1"/>
    <cellStyle name="Neutralny" xfId="15465" builtinId="28" hidden="1"/>
    <cellStyle name="Neutralny" xfId="15503" builtinId="28" hidden="1"/>
    <cellStyle name="Neutralny" xfId="15543" builtinId="28" hidden="1"/>
    <cellStyle name="Neutralny" xfId="15582" builtinId="28" hidden="1"/>
    <cellStyle name="Neutralny" xfId="15622" builtinId="28" hidden="1"/>
    <cellStyle name="Neutralny" xfId="15662" builtinId="28" hidden="1"/>
    <cellStyle name="Neutralny" xfId="15701" builtinId="28" hidden="1"/>
    <cellStyle name="Neutralny" xfId="15741" builtinId="28" hidden="1"/>
    <cellStyle name="Neutralny" xfId="15780" builtinId="28" hidden="1"/>
    <cellStyle name="Neutralny" xfId="15820" builtinId="28" hidden="1"/>
    <cellStyle name="Neutralny" xfId="15859" builtinId="28" hidden="1"/>
    <cellStyle name="Neutralny" xfId="3219" builtinId="28" hidden="1"/>
    <cellStyle name="Neutralny" xfId="3272" builtinId="28" hidden="1"/>
    <cellStyle name="Neutralny" xfId="15912" builtinId="28" hidden="1"/>
    <cellStyle name="Neutralny" xfId="15952" builtinId="28" hidden="1"/>
    <cellStyle name="Neutralny" xfId="15990" builtinId="28" hidden="1"/>
    <cellStyle name="Neutralny" xfId="16030" builtinId="28" hidden="1"/>
    <cellStyle name="Neutralny" xfId="16069" builtinId="28" hidden="1"/>
    <cellStyle name="Neutralny" xfId="16109" builtinId="28" hidden="1"/>
    <cellStyle name="Neutralny" xfId="16149" builtinId="28" hidden="1"/>
    <cellStyle name="Neutralny" xfId="16189" builtinId="28" hidden="1"/>
    <cellStyle name="Neutralny" xfId="16227" builtinId="28" hidden="1"/>
    <cellStyle name="Neutralny" xfId="16267" builtinId="28" hidden="1"/>
    <cellStyle name="Neutralny" xfId="16306" builtinId="28" hidden="1"/>
    <cellStyle name="Neutralny" xfId="16346" builtinId="28" hidden="1"/>
    <cellStyle name="Neutralny" xfId="16386" builtinId="28" hidden="1"/>
    <cellStyle name="Neutralny" xfId="16425" builtinId="28" hidden="1"/>
    <cellStyle name="Neutralny" xfId="16465" builtinId="28" hidden="1"/>
    <cellStyle name="Neutralny" xfId="16504" builtinId="28" hidden="1"/>
    <cellStyle name="Neutralny" xfId="16544" builtinId="28" hidden="1"/>
    <cellStyle name="Neutralny" xfId="16583" builtinId="28" hidden="1"/>
    <cellStyle name="Neutralny" xfId="16622" builtinId="28" hidden="1"/>
    <cellStyle name="Neutralny" xfId="16781" builtinId="28" hidden="1"/>
    <cellStyle name="Neutralny" xfId="16821" builtinId="28" hidden="1"/>
    <cellStyle name="Neutralny" xfId="16861" builtinId="28" hidden="1"/>
    <cellStyle name="Neutralny" xfId="16899" builtinId="28" hidden="1"/>
    <cellStyle name="Neutralny" xfId="16939" builtinId="28" hidden="1"/>
    <cellStyle name="Neutralny" xfId="16978" builtinId="28" hidden="1"/>
    <cellStyle name="Neutralny" xfId="17018" builtinId="28" hidden="1"/>
    <cellStyle name="Neutralny" xfId="17058" builtinId="28" hidden="1"/>
    <cellStyle name="Neutralny" xfId="17098" builtinId="28" hidden="1"/>
    <cellStyle name="Neutralny" xfId="17136" builtinId="28" hidden="1"/>
    <cellStyle name="Neutralny" xfId="17176" builtinId="28" hidden="1"/>
    <cellStyle name="Neutralny" xfId="17215" builtinId="28" hidden="1"/>
    <cellStyle name="Neutralny" xfId="17255" builtinId="28" hidden="1"/>
    <cellStyle name="Neutralny" xfId="17295" builtinId="28" hidden="1"/>
    <cellStyle name="Neutralny" xfId="17334" builtinId="28" hidden="1"/>
    <cellStyle name="Neutralny" xfId="17375" builtinId="28" hidden="1"/>
    <cellStyle name="Neutralny" xfId="17414" builtinId="28" hidden="1"/>
    <cellStyle name="Neutralny" xfId="17454" builtinId="28" hidden="1"/>
    <cellStyle name="Neutralny" xfId="17493" builtinId="28" hidden="1"/>
    <cellStyle name="Neutralny" xfId="16766" builtinId="28" hidden="1"/>
    <cellStyle name="Neutralny" xfId="16662" builtinId="28" hidden="1"/>
    <cellStyle name="Neutralny" xfId="17566" builtinId="28" hidden="1"/>
    <cellStyle name="Neutralny" xfId="17606" builtinId="28" hidden="1"/>
    <cellStyle name="Neutralny" xfId="17644" builtinId="28" hidden="1"/>
    <cellStyle name="Neutralny" xfId="17684" builtinId="28" hidden="1"/>
    <cellStyle name="Neutralny" xfId="17723" builtinId="28" hidden="1"/>
    <cellStyle name="Neutralny" xfId="17763" builtinId="28" hidden="1"/>
    <cellStyle name="Neutralny" xfId="17803" builtinId="28" hidden="1"/>
    <cellStyle name="Neutralny" xfId="17843" builtinId="28" hidden="1"/>
    <cellStyle name="Neutralny" xfId="17881" builtinId="28" hidden="1"/>
    <cellStyle name="Neutralny" xfId="17921" builtinId="28" hidden="1"/>
    <cellStyle name="Neutralny" xfId="17960" builtinId="28" hidden="1"/>
    <cellStyle name="Neutralny" xfId="18000" builtinId="28" hidden="1"/>
    <cellStyle name="Neutralny" xfId="18040" builtinId="28" hidden="1"/>
    <cellStyle name="Neutralny" xfId="18079" builtinId="28" hidden="1"/>
    <cellStyle name="Neutralny" xfId="18119" builtinId="28" hidden="1"/>
    <cellStyle name="Neutralny" xfId="18158" builtinId="28" hidden="1"/>
    <cellStyle name="Neutralny" xfId="18198" builtinId="28" hidden="1"/>
    <cellStyle name="Neutralny" xfId="18237" builtinId="28" hidden="1"/>
    <cellStyle name="Neutralny" xfId="16677" builtinId="28" hidden="1"/>
    <cellStyle name="Neutralny" xfId="16713" builtinId="28" hidden="1"/>
    <cellStyle name="Neutralny" xfId="18282" builtinId="28" hidden="1"/>
    <cellStyle name="Neutralny" xfId="18322" builtinId="28" hidden="1"/>
    <cellStyle name="Neutralny" xfId="18360" builtinId="28" hidden="1"/>
    <cellStyle name="Neutralny" xfId="18400" builtinId="28" hidden="1"/>
    <cellStyle name="Neutralny" xfId="18439" builtinId="28" hidden="1"/>
    <cellStyle name="Neutralny" xfId="18479" builtinId="28" hidden="1"/>
    <cellStyle name="Neutralny" xfId="18519" builtinId="28" hidden="1"/>
    <cellStyle name="Neutralny" xfId="18559" builtinId="28" hidden="1"/>
    <cellStyle name="Neutralny" xfId="18597" builtinId="28" hidden="1"/>
    <cellStyle name="Neutralny" xfId="18637" builtinId="28" hidden="1"/>
    <cellStyle name="Neutralny" xfId="18676" builtinId="28" hidden="1"/>
    <cellStyle name="Neutralny" xfId="18716" builtinId="28" hidden="1"/>
    <cellStyle name="Neutralny" xfId="18756" builtinId="28" hidden="1"/>
    <cellStyle name="Neutralny" xfId="18795" builtinId="28" hidden="1"/>
    <cellStyle name="Neutralny" xfId="18835" builtinId="28" hidden="1"/>
    <cellStyle name="Neutralny" xfId="18874" builtinId="28" hidden="1"/>
    <cellStyle name="Neutralny" xfId="18914" builtinId="28" hidden="1"/>
    <cellStyle name="Neutralny" xfId="18953" builtinId="28" hidden="1"/>
    <cellStyle name="Neutralny" xfId="3242" builtinId="28" hidden="1"/>
    <cellStyle name="Neutralny" xfId="19075" builtinId="28" hidden="1"/>
    <cellStyle name="Neutralny" xfId="19115" builtinId="28" hidden="1"/>
    <cellStyle name="Neutralny" xfId="19155" builtinId="28" hidden="1"/>
    <cellStyle name="Neutralny" xfId="19193" builtinId="28" hidden="1"/>
    <cellStyle name="Neutralny" xfId="19233" builtinId="28" hidden="1"/>
    <cellStyle name="Neutralny" xfId="19272" builtinId="28" hidden="1"/>
    <cellStyle name="Neutralny" xfId="19312" builtinId="28" hidden="1"/>
    <cellStyle name="Neutralny" xfId="19352" builtinId="28" hidden="1"/>
    <cellStyle name="Neutralny" xfId="19392" builtinId="28" hidden="1"/>
    <cellStyle name="Neutralny" xfId="19430" builtinId="28" hidden="1"/>
    <cellStyle name="Neutralny" xfId="19470" builtinId="28" hidden="1"/>
    <cellStyle name="Neutralny" xfId="19509" builtinId="28" hidden="1"/>
    <cellStyle name="Neutralny" xfId="19549" builtinId="28" hidden="1"/>
    <cellStyle name="Neutralny" xfId="19589" builtinId="28" hidden="1"/>
    <cellStyle name="Neutralny" xfId="19628" builtinId="28" hidden="1"/>
    <cellStyle name="Neutralny" xfId="19668" builtinId="28" hidden="1"/>
    <cellStyle name="Neutralny" xfId="19707" builtinId="28" hidden="1"/>
    <cellStyle name="Neutralny" xfId="19747" builtinId="28" hidden="1"/>
    <cellStyle name="Neutralny" xfId="19786" builtinId="28" hidden="1"/>
    <cellStyle name="Neutralny" xfId="19837" builtinId="28" hidden="1"/>
    <cellStyle name="Neutralny" xfId="19996" builtinId="28" hidden="1"/>
    <cellStyle name="Neutralny" xfId="20036" builtinId="28" hidden="1"/>
    <cellStyle name="Neutralny" xfId="20076" builtinId="28" hidden="1"/>
    <cellStyle name="Neutralny" xfId="20114" builtinId="28" hidden="1"/>
    <cellStyle name="Neutralny" xfId="20154" builtinId="28" hidden="1"/>
    <cellStyle name="Neutralny" xfId="20193" builtinId="28" hidden="1"/>
    <cellStyle name="Neutralny" xfId="20233" builtinId="28" hidden="1"/>
    <cellStyle name="Neutralny" xfId="20273" builtinId="28" hidden="1"/>
    <cellStyle name="Neutralny" xfId="20313" builtinId="28" hidden="1"/>
    <cellStyle name="Neutralny" xfId="20351" builtinId="28" hidden="1"/>
    <cellStyle name="Neutralny" xfId="20391" builtinId="28" hidden="1"/>
    <cellStyle name="Neutralny" xfId="20430" builtinId="28" hidden="1"/>
    <cellStyle name="Neutralny" xfId="20470" builtinId="28" hidden="1"/>
    <cellStyle name="Neutralny" xfId="20510" builtinId="28" hidden="1"/>
    <cellStyle name="Neutralny" xfId="20549" builtinId="28" hidden="1"/>
    <cellStyle name="Neutralny" xfId="20590" builtinId="28" hidden="1"/>
    <cellStyle name="Neutralny" xfId="20629" builtinId="28" hidden="1"/>
    <cellStyle name="Neutralny" xfId="20669" builtinId="28" hidden="1"/>
    <cellStyle name="Neutralny" xfId="20708" builtinId="28" hidden="1"/>
    <cellStyle name="Neutralny" xfId="19981" builtinId="28" hidden="1"/>
    <cellStyle name="Neutralny" xfId="19877" builtinId="28" hidden="1"/>
    <cellStyle name="Neutralny" xfId="20781" builtinId="28" hidden="1"/>
    <cellStyle name="Neutralny" xfId="20821" builtinId="28" hidden="1"/>
    <cellStyle name="Neutralny" xfId="20859" builtinId="28" hidden="1"/>
    <cellStyle name="Neutralny" xfId="20899" builtinId="28" hidden="1"/>
    <cellStyle name="Neutralny" xfId="20938" builtinId="28" hidden="1"/>
    <cellStyle name="Neutralny" xfId="20978" builtinId="28" hidden="1"/>
    <cellStyle name="Neutralny" xfId="21018" builtinId="28" hidden="1"/>
    <cellStyle name="Neutralny" xfId="21058" builtinId="28" hidden="1"/>
    <cellStyle name="Neutralny" xfId="21096" builtinId="28" hidden="1"/>
    <cellStyle name="Neutralny" xfId="21136" builtinId="28" hidden="1"/>
    <cellStyle name="Neutralny" xfId="21175" builtinId="28" hidden="1"/>
    <cellStyle name="Neutralny" xfId="21215" builtinId="28" hidden="1"/>
    <cellStyle name="Neutralny" xfId="21255" builtinId="28" hidden="1"/>
    <cellStyle name="Neutralny" xfId="21294" builtinId="28" hidden="1"/>
    <cellStyle name="Neutralny" xfId="21334" builtinId="28" hidden="1"/>
    <cellStyle name="Neutralny" xfId="21373" builtinId="28" hidden="1"/>
    <cellStyle name="Neutralny" xfId="21413" builtinId="28" hidden="1"/>
    <cellStyle name="Neutralny" xfId="21452" builtinId="28" hidden="1"/>
    <cellStyle name="Neutralny" xfId="19892" builtinId="28" hidden="1"/>
    <cellStyle name="Neutralny" xfId="19928" builtinId="28" hidden="1"/>
    <cellStyle name="Neutralny" xfId="21497" builtinId="28" hidden="1"/>
    <cellStyle name="Neutralny" xfId="21537" builtinId="28" hidden="1"/>
    <cellStyle name="Neutralny" xfId="21575" builtinId="28" hidden="1"/>
    <cellStyle name="Neutralny" xfId="21615" builtinId="28" hidden="1"/>
    <cellStyle name="Neutralny" xfId="21654" builtinId="28" hidden="1"/>
    <cellStyle name="Neutralny" xfId="21694" builtinId="28" hidden="1"/>
    <cellStyle name="Neutralny" xfId="21734" builtinId="28" hidden="1"/>
    <cellStyle name="Neutralny" xfId="21774" builtinId="28" hidden="1"/>
    <cellStyle name="Neutralny" xfId="21812" builtinId="28" hidden="1"/>
    <cellStyle name="Neutralny" xfId="21852" builtinId="28" hidden="1"/>
    <cellStyle name="Neutralny" xfId="21891" builtinId="28" hidden="1"/>
    <cellStyle name="Neutralny" xfId="21931" builtinId="28" hidden="1"/>
    <cellStyle name="Neutralny" xfId="21971" builtinId="28" hidden="1"/>
    <cellStyle name="Neutralny" xfId="22010" builtinId="28" hidden="1"/>
    <cellStyle name="Neutralny" xfId="22050" builtinId="28" hidden="1"/>
    <cellStyle name="Neutralny" xfId="22089" builtinId="28" hidden="1"/>
    <cellStyle name="Neutralny" xfId="22129" builtinId="28" hidden="1"/>
    <cellStyle name="Neutralny" xfId="22168" builtinId="28" hidden="1"/>
    <cellStyle name="Neutralny" xfId="22207" builtinId="28" hidden="1"/>
    <cellStyle name="Neutralny" xfId="22247" builtinId="28" hidden="1"/>
    <cellStyle name="Neutralny" xfId="22287" builtinId="28" hidden="1"/>
    <cellStyle name="Neutralny" xfId="22327" builtinId="28" hidden="1"/>
    <cellStyle name="Neutralny" xfId="22365" builtinId="28" hidden="1"/>
    <cellStyle name="Neutralny" xfId="22405" builtinId="28" hidden="1"/>
    <cellStyle name="Neutralny" xfId="22444" builtinId="28" hidden="1"/>
    <cellStyle name="Neutralny" xfId="22484" builtinId="28" hidden="1"/>
    <cellStyle name="Neutralny" xfId="22524" builtinId="28" hidden="1"/>
    <cellStyle name="Neutralny" xfId="22564" builtinId="28" hidden="1"/>
    <cellStyle name="Neutralny" xfId="22602" builtinId="28" hidden="1"/>
    <cellStyle name="Neutralny" xfId="22642" builtinId="28" hidden="1"/>
    <cellStyle name="Neutralny" xfId="22681" builtinId="28" hidden="1"/>
    <cellStyle name="Neutralny" xfId="22721" builtinId="28" hidden="1"/>
    <cellStyle name="Neutralny" xfId="22761" builtinId="28" hidden="1"/>
    <cellStyle name="Neutralny" xfId="22800" builtinId="28" hidden="1"/>
    <cellStyle name="Neutralny" xfId="22840" builtinId="28" hidden="1"/>
    <cellStyle name="Neutralny" xfId="22879" builtinId="28" hidden="1"/>
    <cellStyle name="Neutralny" xfId="22919" builtinId="28" hidden="1"/>
    <cellStyle name="Neutralny" xfId="22958" builtinId="28" hidden="1"/>
    <cellStyle name="Neutralny" xfId="22997" builtinId="28" hidden="1"/>
    <cellStyle name="Neutralny" xfId="23156" builtinId="28" hidden="1"/>
    <cellStyle name="Neutralny" xfId="23196" builtinId="28" hidden="1"/>
    <cellStyle name="Neutralny" xfId="23236" builtinId="28" hidden="1"/>
    <cellStyle name="Neutralny" xfId="23274" builtinId="28" hidden="1"/>
    <cellStyle name="Neutralny" xfId="23314" builtinId="28" hidden="1"/>
    <cellStyle name="Neutralny" xfId="23353" builtinId="28" hidden="1"/>
    <cellStyle name="Neutralny" xfId="23393" builtinId="28" hidden="1"/>
    <cellStyle name="Neutralny" xfId="23433" builtinId="28" hidden="1"/>
    <cellStyle name="Neutralny" xfId="23473" builtinId="28" hidden="1"/>
    <cellStyle name="Neutralny" xfId="23511" builtinId="28" hidden="1"/>
    <cellStyle name="Neutralny" xfId="23551" builtinId="28" hidden="1"/>
    <cellStyle name="Neutralny" xfId="23590" builtinId="28" hidden="1"/>
    <cellStyle name="Neutralny" xfId="23630" builtinId="28" hidden="1"/>
    <cellStyle name="Neutralny" xfId="23670" builtinId="28" hidden="1"/>
    <cellStyle name="Neutralny" xfId="23709" builtinId="28" hidden="1"/>
    <cellStyle name="Neutralny" xfId="23750" builtinId="28" hidden="1"/>
    <cellStyle name="Neutralny" xfId="23789" builtinId="28" hidden="1"/>
    <cellStyle name="Neutralny" xfId="23829" builtinId="28" hidden="1"/>
    <cellStyle name="Neutralny" xfId="23868" builtinId="28" hidden="1"/>
    <cellStyle name="Neutralny" xfId="23141" builtinId="28" hidden="1"/>
    <cellStyle name="Neutralny" xfId="23037" builtinId="28" hidden="1"/>
    <cellStyle name="Neutralny" xfId="23941" builtinId="28" hidden="1"/>
    <cellStyle name="Neutralny" xfId="23981" builtinId="28" hidden="1"/>
    <cellStyle name="Neutralny" xfId="24019" builtinId="28" hidden="1"/>
    <cellStyle name="Neutralny" xfId="24059" builtinId="28" hidden="1"/>
    <cellStyle name="Neutralny" xfId="24098" builtinId="28" hidden="1"/>
    <cellStyle name="Neutralny" xfId="24138" builtinId="28" hidden="1"/>
    <cellStyle name="Neutralny" xfId="24178" builtinId="28" hidden="1"/>
    <cellStyle name="Neutralny" xfId="24218" builtinId="28" hidden="1"/>
    <cellStyle name="Neutralny" xfId="24256" builtinId="28" hidden="1"/>
    <cellStyle name="Neutralny" xfId="24296" builtinId="28" hidden="1"/>
    <cellStyle name="Neutralny" xfId="24335" builtinId="28" hidden="1"/>
    <cellStyle name="Neutralny" xfId="24375" builtinId="28" hidden="1"/>
    <cellStyle name="Neutralny" xfId="24415" builtinId="28" hidden="1"/>
    <cellStyle name="Neutralny" xfId="24454" builtinId="28" hidden="1"/>
    <cellStyle name="Neutralny" xfId="24494" builtinId="28" hidden="1"/>
    <cellStyle name="Neutralny" xfId="24533" builtinId="28" hidden="1"/>
    <cellStyle name="Neutralny" xfId="24573" builtinId="28" hidden="1"/>
    <cellStyle name="Neutralny" xfId="24612" builtinId="28" hidden="1"/>
    <cellStyle name="Neutralny" xfId="23052" builtinId="28" hidden="1"/>
    <cellStyle name="Neutralny" xfId="23088" builtinId="28" hidden="1"/>
    <cellStyle name="Neutralny" xfId="24657" builtinId="28" hidden="1"/>
    <cellStyle name="Neutralny" xfId="24697" builtinId="28" hidden="1"/>
    <cellStyle name="Neutralny" xfId="24735" builtinId="28" hidden="1"/>
    <cellStyle name="Neutralny" xfId="24775" builtinId="28" hidden="1"/>
    <cellStyle name="Neutralny" xfId="24814" builtinId="28" hidden="1"/>
    <cellStyle name="Neutralny" xfId="24854" builtinId="28" hidden="1"/>
    <cellStyle name="Neutralny" xfId="24894" builtinId="28" hidden="1"/>
    <cellStyle name="Neutralny" xfId="24934" builtinId="28" hidden="1"/>
    <cellStyle name="Neutralny" xfId="24972" builtinId="28" hidden="1"/>
    <cellStyle name="Neutralny" xfId="25012" builtinId="28" hidden="1"/>
    <cellStyle name="Neutralny" xfId="25051" builtinId="28" hidden="1"/>
    <cellStyle name="Neutralny" xfId="25091" builtinId="28" hidden="1"/>
    <cellStyle name="Neutralny" xfId="25131" builtinId="28" hidden="1"/>
    <cellStyle name="Neutralny" xfId="25170" builtinId="28" hidden="1"/>
    <cellStyle name="Neutralny" xfId="25210" builtinId="28" hidden="1"/>
    <cellStyle name="Neutralny" xfId="25249" builtinId="28" hidden="1"/>
    <cellStyle name="Neutralny" xfId="25289" builtinId="28" hidden="1"/>
    <cellStyle name="Neutralny" xfId="25328" builtinId="28" hidden="1"/>
    <cellStyle name="Neutralny" xfId="19060" builtinId="28" hidden="1"/>
    <cellStyle name="Neutralny" xfId="19822" builtinId="28" hidden="1"/>
    <cellStyle name="Neutralny" xfId="18991" builtinId="28" hidden="1"/>
    <cellStyle name="Neutralny" xfId="25394" builtinId="28" hidden="1"/>
    <cellStyle name="Neutralny" xfId="25432" builtinId="28" hidden="1"/>
    <cellStyle name="Neutralny" xfId="25472" builtinId="28" hidden="1"/>
    <cellStyle name="Neutralny" xfId="25511" builtinId="28" hidden="1"/>
    <cellStyle name="Neutralny" xfId="25551" builtinId="28" hidden="1"/>
    <cellStyle name="Neutralny" xfId="25591" builtinId="28" hidden="1"/>
    <cellStyle name="Neutralny" xfId="25631" builtinId="28" hidden="1"/>
    <cellStyle name="Neutralny" xfId="25669" builtinId="28" hidden="1"/>
    <cellStyle name="Neutralny" xfId="25709" builtinId="28" hidden="1"/>
    <cellStyle name="Neutralny" xfId="25748" builtinId="28" hidden="1"/>
    <cellStyle name="Neutralny" xfId="25788" builtinId="28" hidden="1"/>
    <cellStyle name="Neutralny" xfId="25828" builtinId="28" hidden="1"/>
    <cellStyle name="Neutralny" xfId="25867" builtinId="28" hidden="1"/>
    <cellStyle name="Neutralny" xfId="25907" builtinId="28" hidden="1"/>
    <cellStyle name="Neutralny" xfId="25946" builtinId="28" hidden="1"/>
    <cellStyle name="Neutralny" xfId="25986" builtinId="28" hidden="1"/>
    <cellStyle name="Neutralny" xfId="26025" builtinId="28" hidden="1"/>
    <cellStyle name="Neutralny" xfId="26064" builtinId="28" hidden="1"/>
    <cellStyle name="Neutralny" xfId="26223" builtinId="28" hidden="1"/>
    <cellStyle name="Neutralny" xfId="26263" builtinId="28" hidden="1"/>
    <cellStyle name="Neutralny" xfId="26303" builtinId="28" hidden="1"/>
    <cellStyle name="Neutralny" xfId="26341" builtinId="28" hidden="1"/>
    <cellStyle name="Neutralny" xfId="26381" builtinId="28" hidden="1"/>
    <cellStyle name="Neutralny" xfId="26420" builtinId="28" hidden="1"/>
    <cellStyle name="Neutralny" xfId="26460" builtinId="28" hidden="1"/>
    <cellStyle name="Neutralny" xfId="26500" builtinId="28" hidden="1"/>
    <cellStyle name="Neutralny" xfId="26540" builtinId="28" hidden="1"/>
    <cellStyle name="Neutralny" xfId="26578" builtinId="28" hidden="1"/>
    <cellStyle name="Neutralny" xfId="26618" builtinId="28" hidden="1"/>
    <cellStyle name="Neutralny" xfId="26657" builtinId="28" hidden="1"/>
    <cellStyle name="Neutralny" xfId="26697" builtinId="28" hidden="1"/>
    <cellStyle name="Neutralny" xfId="26737" builtinId="28" hidden="1"/>
    <cellStyle name="Neutralny" xfId="26776" builtinId="28" hidden="1"/>
    <cellStyle name="Neutralny" xfId="26817" builtinId="28" hidden="1"/>
    <cellStyle name="Neutralny" xfId="26856" builtinId="28" hidden="1"/>
    <cellStyle name="Neutralny" xfId="26896" builtinId="28" hidden="1"/>
    <cellStyle name="Neutralny" xfId="26935" builtinId="28" hidden="1"/>
    <cellStyle name="Neutralny" xfId="26208" builtinId="28" hidden="1"/>
    <cellStyle name="Neutralny" xfId="26104" builtinId="28" hidden="1"/>
    <cellStyle name="Neutralny" xfId="27008" builtinId="28" hidden="1"/>
    <cellStyle name="Neutralny" xfId="27048" builtinId="28" hidden="1"/>
    <cellStyle name="Neutralny" xfId="27086" builtinId="28" hidden="1"/>
    <cellStyle name="Neutralny" xfId="27126" builtinId="28" hidden="1"/>
    <cellStyle name="Neutralny" xfId="27165" builtinId="28" hidden="1"/>
    <cellStyle name="Neutralny" xfId="27205" builtinId="28" hidden="1"/>
    <cellStyle name="Neutralny" xfId="27245" builtinId="28" hidden="1"/>
    <cellStyle name="Neutralny" xfId="27285" builtinId="28" hidden="1"/>
    <cellStyle name="Neutralny" xfId="27323" builtinId="28" hidden="1"/>
    <cellStyle name="Neutralny" xfId="27363" builtinId="28" hidden="1"/>
    <cellStyle name="Neutralny" xfId="27402" builtinId="28" hidden="1"/>
    <cellStyle name="Neutralny" xfId="27442" builtinId="28" hidden="1"/>
    <cellStyle name="Neutralny" xfId="27482" builtinId="28" hidden="1"/>
    <cellStyle name="Neutralny" xfId="27521" builtinId="28" hidden="1"/>
    <cellStyle name="Neutralny" xfId="27561" builtinId="28" hidden="1"/>
    <cellStyle name="Neutralny" xfId="27600" builtinId="28" hidden="1"/>
    <cellStyle name="Neutralny" xfId="27640" builtinId="28" hidden="1"/>
    <cellStyle name="Neutralny" xfId="27679" builtinId="28" hidden="1"/>
    <cellStyle name="Neutralny" xfId="26119" builtinId="28" hidden="1"/>
    <cellStyle name="Neutralny" xfId="26155" builtinId="28" hidden="1"/>
    <cellStyle name="Neutralny" xfId="27724" builtinId="28" hidden="1"/>
    <cellStyle name="Neutralny" xfId="27764" builtinId="28" hidden="1"/>
    <cellStyle name="Neutralny" xfId="27802" builtinId="28" hidden="1"/>
    <cellStyle name="Neutralny" xfId="27842" builtinId="28" hidden="1"/>
    <cellStyle name="Neutralny" xfId="27881" builtinId="28" hidden="1"/>
    <cellStyle name="Neutralny" xfId="27921" builtinId="28" hidden="1"/>
    <cellStyle name="Neutralny" xfId="27961" builtinId="28" hidden="1"/>
    <cellStyle name="Neutralny" xfId="28001" builtinId="28" hidden="1"/>
    <cellStyle name="Neutralny" xfId="28039" builtinId="28" hidden="1"/>
    <cellStyle name="Neutralny" xfId="28079" builtinId="28" hidden="1"/>
    <cellStyle name="Neutralny" xfId="28118" builtinId="28" hidden="1"/>
    <cellStyle name="Neutralny" xfId="28158" builtinId="28" hidden="1"/>
    <cellStyle name="Neutralny" xfId="28198" builtinId="28" hidden="1"/>
    <cellStyle name="Neutralny" xfId="28237" builtinId="28" hidden="1"/>
    <cellStyle name="Neutralny" xfId="28277" builtinId="28" hidden="1"/>
    <cellStyle name="Neutralny" xfId="28316" builtinId="28" hidden="1"/>
    <cellStyle name="Neutralny" xfId="28356" builtinId="28" hidden="1"/>
    <cellStyle name="Neutralny" xfId="28395" builtinId="28" hidden="1"/>
    <cellStyle name="Neutralny" xfId="28434" builtinId="28" hidden="1"/>
    <cellStyle name="Neutralny" xfId="28558" builtinId="28" hidden="1"/>
    <cellStyle name="Neutralny" xfId="28600" builtinId="28" hidden="1"/>
    <cellStyle name="Neutralny" xfId="28640" builtinId="28" hidden="1"/>
    <cellStyle name="Neutralny" xfId="28678" builtinId="28" hidden="1"/>
    <cellStyle name="Neutralny" xfId="28718" builtinId="28" hidden="1"/>
    <cellStyle name="Neutralny" xfId="28757" builtinId="28" hidden="1"/>
    <cellStyle name="Neutralny" xfId="28797" builtinId="28" hidden="1"/>
    <cellStyle name="Neutralny" xfId="28837" builtinId="28" hidden="1"/>
    <cellStyle name="Neutralny" xfId="28877" builtinId="28" hidden="1"/>
    <cellStyle name="Neutralny" xfId="28915" builtinId="28" hidden="1"/>
    <cellStyle name="Neutralny" xfId="28955" builtinId="28" hidden="1"/>
    <cellStyle name="Neutralny" xfId="28996" builtinId="28" hidden="1"/>
    <cellStyle name="Neutralny" xfId="29036" builtinId="28" hidden="1"/>
    <cellStyle name="Neutralny" xfId="29076" builtinId="28" hidden="1"/>
    <cellStyle name="Neutralny" xfId="29115" builtinId="28" hidden="1"/>
    <cellStyle name="Neutralny" xfId="29156" builtinId="28" hidden="1"/>
    <cellStyle name="Neutralny" xfId="29195" builtinId="28" hidden="1"/>
    <cellStyle name="Neutralny" xfId="29235" builtinId="28" hidden="1"/>
    <cellStyle name="Neutralny" xfId="29274" builtinId="28" hidden="1"/>
    <cellStyle name="Neutralny" xfId="29324" builtinId="28" hidden="1"/>
    <cellStyle name="Neutralny" xfId="29483" builtinId="28" hidden="1"/>
    <cellStyle name="Neutralny" xfId="29525" builtinId="28" hidden="1"/>
    <cellStyle name="Neutralny" xfId="29565" builtinId="28" hidden="1"/>
    <cellStyle name="Neutralny" xfId="29603" builtinId="28" hidden="1"/>
    <cellStyle name="Neutralny" xfId="29643" builtinId="28" hidden="1"/>
    <cellStyle name="Neutralny" xfId="29682" builtinId="28" hidden="1"/>
    <cellStyle name="Neutralny" xfId="29722" builtinId="28" hidden="1"/>
    <cellStyle name="Neutralny" xfId="29762" builtinId="28" hidden="1"/>
    <cellStyle name="Neutralny" xfId="29802" builtinId="28" hidden="1"/>
    <cellStyle name="Neutralny" xfId="29840" builtinId="28" hidden="1"/>
    <cellStyle name="Neutralny" xfId="29880" builtinId="28" hidden="1"/>
    <cellStyle name="Neutralny" xfId="29921" builtinId="28" hidden="1"/>
    <cellStyle name="Neutralny" xfId="29961" builtinId="28" hidden="1"/>
    <cellStyle name="Neutralny" xfId="30001" builtinId="28" hidden="1"/>
    <cellStyle name="Neutralny" xfId="30040" builtinId="28" hidden="1"/>
    <cellStyle name="Neutralny" xfId="30081" builtinId="28" hidden="1"/>
    <cellStyle name="Neutralny" xfId="30120" builtinId="28" hidden="1"/>
    <cellStyle name="Neutralny" xfId="30160" builtinId="28" hidden="1"/>
    <cellStyle name="Neutralny" xfId="30199" builtinId="28" hidden="1"/>
    <cellStyle name="Neutralny" xfId="29468" builtinId="28" hidden="1"/>
    <cellStyle name="Neutralny" xfId="29364" builtinId="28" hidden="1"/>
    <cellStyle name="Neutralny" xfId="30272" builtinId="28" hidden="1"/>
    <cellStyle name="Neutralny" xfId="30312" builtinId="28" hidden="1"/>
    <cellStyle name="Neutralny" xfId="30350" builtinId="28" hidden="1"/>
    <cellStyle name="Neutralny" xfId="30390" builtinId="28" hidden="1"/>
    <cellStyle name="Neutralny" xfId="30429" builtinId="28" hidden="1"/>
    <cellStyle name="Neutralny" xfId="30469" builtinId="28" hidden="1"/>
    <cellStyle name="Neutralny" xfId="30509" builtinId="28" hidden="1"/>
    <cellStyle name="Neutralny" xfId="30549" builtinId="28" hidden="1"/>
    <cellStyle name="Neutralny" xfId="30587" builtinId="28" hidden="1"/>
    <cellStyle name="Neutralny" xfId="30627" builtinId="28" hidden="1"/>
    <cellStyle name="Neutralny" xfId="30666" builtinId="28" hidden="1"/>
    <cellStyle name="Neutralny" xfId="30706" builtinId="28" hidden="1"/>
    <cellStyle name="Neutralny" xfId="30746" builtinId="28" hidden="1"/>
    <cellStyle name="Neutralny" xfId="30785" builtinId="28" hidden="1"/>
    <cellStyle name="Neutralny" xfId="30825" builtinId="28" hidden="1"/>
    <cellStyle name="Neutralny" xfId="30864" builtinId="28" hidden="1"/>
    <cellStyle name="Neutralny" xfId="30904" builtinId="28" hidden="1"/>
    <cellStyle name="Neutralny" xfId="30943" builtinId="28" hidden="1"/>
    <cellStyle name="Neutralny" xfId="29379" builtinId="28" hidden="1"/>
    <cellStyle name="Neutralny" xfId="29415" builtinId="28" hidden="1"/>
    <cellStyle name="Neutralny" xfId="30988" builtinId="28" hidden="1"/>
    <cellStyle name="Neutralny" xfId="31028" builtinId="28" hidden="1"/>
    <cellStyle name="Neutralny" xfId="31066" builtinId="28" hidden="1"/>
    <cellStyle name="Neutralny" xfId="31106" builtinId="28" hidden="1"/>
    <cellStyle name="Neutralny" xfId="31145" builtinId="28" hidden="1"/>
    <cellStyle name="Neutralny" xfId="31185" builtinId="28" hidden="1"/>
    <cellStyle name="Neutralny" xfId="31225" builtinId="28" hidden="1"/>
    <cellStyle name="Neutralny" xfId="31265" builtinId="28" hidden="1"/>
    <cellStyle name="Neutralny" xfId="31303" builtinId="28" hidden="1"/>
    <cellStyle name="Neutralny" xfId="31343" builtinId="28" hidden="1"/>
    <cellStyle name="Neutralny" xfId="31382" builtinId="28" hidden="1"/>
    <cellStyle name="Neutralny" xfId="31422" builtinId="28" hidden="1"/>
    <cellStyle name="Neutralny" xfId="31462" builtinId="28" hidden="1"/>
    <cellStyle name="Neutralny" xfId="31501" builtinId="28" hidden="1"/>
    <cellStyle name="Neutralny" xfId="31541" builtinId="28" hidden="1"/>
    <cellStyle name="Neutralny" xfId="31580" builtinId="28" hidden="1"/>
    <cellStyle name="Neutralny" xfId="31620" builtinId="28" hidden="1"/>
    <cellStyle name="Neutralny" xfId="31659" builtinId="28" hidden="1"/>
    <cellStyle name="Neutralny" xfId="28543" builtinId="28" hidden="1"/>
    <cellStyle name="Neutralny" xfId="28484" builtinId="28" hidden="1"/>
    <cellStyle name="Neutralny" xfId="31712" builtinId="28" hidden="1"/>
    <cellStyle name="Neutralny" xfId="31752" builtinId="28" hidden="1"/>
    <cellStyle name="Neutralny" xfId="31790" builtinId="28" hidden="1"/>
    <cellStyle name="Neutralny" xfId="31830" builtinId="28" hidden="1"/>
    <cellStyle name="Neutralny" xfId="31869" builtinId="28" hidden="1"/>
    <cellStyle name="Neutralny" xfId="31909" builtinId="28" hidden="1"/>
    <cellStyle name="Neutralny" xfId="31949" builtinId="28" hidden="1"/>
    <cellStyle name="Neutralny" xfId="31989" builtinId="28" hidden="1"/>
    <cellStyle name="Neutralny" xfId="32027" builtinId="28" hidden="1"/>
    <cellStyle name="Neutralny" xfId="32067" builtinId="28" hidden="1"/>
    <cellStyle name="Neutralny" xfId="32106" builtinId="28" hidden="1"/>
    <cellStyle name="Neutralny" xfId="32146" builtinId="28" hidden="1"/>
    <cellStyle name="Neutralny" xfId="32186" builtinId="28" hidden="1"/>
    <cellStyle name="Neutralny" xfId="32225" builtinId="28" hidden="1"/>
    <cellStyle name="Neutralny" xfId="32265" builtinId="28" hidden="1"/>
    <cellStyle name="Neutralny" xfId="32304" builtinId="28" hidden="1"/>
    <cellStyle name="Neutralny" xfId="32344" builtinId="28" hidden="1"/>
    <cellStyle name="Neutralny" xfId="32383" builtinId="28" hidden="1"/>
    <cellStyle name="Neutralny" xfId="32422" builtinId="28" hidden="1"/>
    <cellStyle name="Neutralny" xfId="32581" builtinId="28" hidden="1"/>
    <cellStyle name="Neutralny" xfId="32621" builtinId="28" hidden="1"/>
    <cellStyle name="Neutralny" xfId="32661" builtinId="28" hidden="1"/>
    <cellStyle name="Neutralny" xfId="32699" builtinId="28" hidden="1"/>
    <cellStyle name="Neutralny" xfId="32739" builtinId="28" hidden="1"/>
    <cellStyle name="Neutralny" xfId="32778" builtinId="28" hidden="1"/>
    <cellStyle name="Neutralny" xfId="32818" builtinId="28" hidden="1"/>
    <cellStyle name="Neutralny" xfId="32858" builtinId="28" hidden="1"/>
    <cellStyle name="Neutralny" xfId="32898" builtinId="28" hidden="1"/>
    <cellStyle name="Neutralny" xfId="32936" builtinId="28" hidden="1"/>
    <cellStyle name="Neutralny" xfId="32976" builtinId="28" hidden="1"/>
    <cellStyle name="Neutralny" xfId="33015" builtinId="28" hidden="1"/>
    <cellStyle name="Neutralny" xfId="33055" builtinId="28" hidden="1"/>
    <cellStyle name="Neutralny" xfId="33095" builtinId="28" hidden="1"/>
    <cellStyle name="Neutralny" xfId="33134" builtinId="28" hidden="1"/>
    <cellStyle name="Neutralny" xfId="33175" builtinId="28" hidden="1"/>
    <cellStyle name="Neutralny" xfId="33214" builtinId="28" hidden="1"/>
    <cellStyle name="Neutralny" xfId="33254" builtinId="28" hidden="1"/>
    <cellStyle name="Neutralny" xfId="33293" builtinId="28" hidden="1"/>
    <cellStyle name="Neutralny" xfId="32566" builtinId="28" hidden="1"/>
    <cellStyle name="Neutralny" xfId="32462" builtinId="28" hidden="1"/>
    <cellStyle name="Neutralny" xfId="33366" builtinId="28" hidden="1"/>
    <cellStyle name="Neutralny" xfId="33406" builtinId="28" hidden="1"/>
    <cellStyle name="Neutralny" xfId="33444" builtinId="28" hidden="1"/>
    <cellStyle name="Neutralny" xfId="33484" builtinId="28" hidden="1"/>
    <cellStyle name="Neutralny" xfId="33523" builtinId="28" hidden="1"/>
    <cellStyle name="Neutralny" xfId="33563" builtinId="28" hidden="1"/>
    <cellStyle name="Neutralny" xfId="33603" builtinId="28" hidden="1"/>
    <cellStyle name="Neutralny" xfId="33643" builtinId="28" hidden="1"/>
    <cellStyle name="Neutralny" xfId="33681" builtinId="28" hidden="1"/>
    <cellStyle name="Neutralny" xfId="33721" builtinId="28" hidden="1"/>
    <cellStyle name="Neutralny" xfId="33760" builtinId="28" hidden="1"/>
    <cellStyle name="Neutralny" xfId="33800" builtinId="28" hidden="1"/>
    <cellStyle name="Neutralny" xfId="33840" builtinId="28" hidden="1"/>
    <cellStyle name="Neutralny" xfId="33879" builtinId="28" hidden="1"/>
    <cellStyle name="Neutralny" xfId="33919" builtinId="28" hidden="1"/>
    <cellStyle name="Neutralny" xfId="33958" builtinId="28" hidden="1"/>
    <cellStyle name="Neutralny" xfId="33998" builtinId="28" hidden="1"/>
    <cellStyle name="Neutralny" xfId="34037" builtinId="28" hidden="1"/>
    <cellStyle name="Neutralny" xfId="32477" builtinId="28" hidden="1"/>
    <cellStyle name="Neutralny" xfId="32513" builtinId="28" hidden="1"/>
    <cellStyle name="Neutralny" xfId="34082" builtinId="28" hidden="1"/>
    <cellStyle name="Neutralny" xfId="34122" builtinId="28" hidden="1"/>
    <cellStyle name="Neutralny" xfId="34160" builtinId="28" hidden="1"/>
    <cellStyle name="Neutralny" xfId="34200" builtinId="28" hidden="1"/>
    <cellStyle name="Neutralny" xfId="34239" builtinId="28" hidden="1"/>
    <cellStyle name="Neutralny" xfId="34279" builtinId="28" hidden="1"/>
    <cellStyle name="Neutralny" xfId="34319" builtinId="28" hidden="1"/>
    <cellStyle name="Neutralny" xfId="34359" builtinId="28" hidden="1"/>
    <cellStyle name="Neutralny" xfId="34397" builtinId="28" hidden="1"/>
    <cellStyle name="Neutralny" xfId="34437" builtinId="28" hidden="1"/>
    <cellStyle name="Neutralny" xfId="34476" builtinId="28" hidden="1"/>
    <cellStyle name="Neutralny" xfId="34516" builtinId="28" hidden="1"/>
    <cellStyle name="Neutralny" xfId="34556" builtinId="28" hidden="1"/>
    <cellStyle name="Neutralny" xfId="34595" builtinId="28" hidden="1"/>
    <cellStyle name="Neutralny" xfId="34635" builtinId="28" hidden="1"/>
    <cellStyle name="Neutralny" xfId="34674" builtinId="28" hidden="1"/>
    <cellStyle name="Neutralny" xfId="34714" builtinId="28" hidden="1"/>
    <cellStyle name="Neutralny" xfId="34753" builtinId="28" hidden="1"/>
    <cellStyle name="Neutralny" xfId="28514" builtinId="28" hidden="1"/>
    <cellStyle name="Neutralny" xfId="34794" builtinId="28" hidden="1"/>
    <cellStyle name="Neutralny" xfId="34834" builtinId="28" hidden="1"/>
    <cellStyle name="Neutralny" xfId="34874" builtinId="28" hidden="1"/>
    <cellStyle name="Neutralny" xfId="34912" builtinId="28" hidden="1"/>
    <cellStyle name="Neutralny" xfId="34952" builtinId="28" hidden="1"/>
    <cellStyle name="Neutralny" xfId="34991" builtinId="28" hidden="1"/>
    <cellStyle name="Neutralny" xfId="35031" builtinId="28" hidden="1"/>
    <cellStyle name="Neutralny" xfId="35071" builtinId="28" hidden="1"/>
    <cellStyle name="Neutralny" xfId="35111" builtinId="28" hidden="1"/>
    <cellStyle name="Neutralny" xfId="35149" builtinId="28" hidden="1"/>
    <cellStyle name="Neutralny" xfId="35189" builtinId="28" hidden="1"/>
    <cellStyle name="Neutralny" xfId="35228" builtinId="28" hidden="1"/>
    <cellStyle name="Neutralny" xfId="35268" builtinId="28" hidden="1"/>
    <cellStyle name="Neutralny" xfId="35308" builtinId="28" hidden="1"/>
    <cellStyle name="Neutralny" xfId="35347" builtinId="28" hidden="1"/>
    <cellStyle name="Neutralny" xfId="35387" builtinId="28" hidden="1"/>
    <cellStyle name="Neutralny" xfId="35426" builtinId="28" hidden="1"/>
    <cellStyle name="Neutralny" xfId="35466" builtinId="28" hidden="1"/>
    <cellStyle name="Neutralny" xfId="35505" builtinId="28" hidden="1"/>
    <cellStyle name="Neutralny" xfId="35544" builtinId="28" hidden="1"/>
    <cellStyle name="Neutralny" xfId="35703" builtinId="28" hidden="1"/>
    <cellStyle name="Neutralny" xfId="35743" builtinId="28" hidden="1"/>
    <cellStyle name="Neutralny" xfId="35783" builtinId="28" hidden="1"/>
    <cellStyle name="Neutralny" xfId="35821" builtinId="28" hidden="1"/>
    <cellStyle name="Neutralny" xfId="35861" builtinId="28" hidden="1"/>
    <cellStyle name="Neutralny" xfId="35900" builtinId="28" hidden="1"/>
    <cellStyle name="Neutralny" xfId="35940" builtinId="28" hidden="1"/>
    <cellStyle name="Neutralny" xfId="35980" builtinId="28" hidden="1"/>
    <cellStyle name="Neutralny" xfId="36020" builtinId="28" hidden="1"/>
    <cellStyle name="Neutralny" xfId="36058" builtinId="28" hidden="1"/>
    <cellStyle name="Neutralny" xfId="36098" builtinId="28" hidden="1"/>
    <cellStyle name="Neutralny" xfId="36137" builtinId="28" hidden="1"/>
    <cellStyle name="Neutralny" xfId="36177" builtinId="28" hidden="1"/>
    <cellStyle name="Neutralny" xfId="36217" builtinId="28" hidden="1"/>
    <cellStyle name="Neutralny" xfId="36256" builtinId="28" hidden="1"/>
    <cellStyle name="Neutralny" xfId="36297" builtinId="28" hidden="1"/>
    <cellStyle name="Neutralny" xfId="36336" builtinId="28" hidden="1"/>
    <cellStyle name="Neutralny" xfId="36376" builtinId="28" hidden="1"/>
    <cellStyle name="Neutralny" xfId="36415" builtinId="28" hidden="1"/>
    <cellStyle name="Neutralny" xfId="35688" builtinId="28" hidden="1"/>
    <cellStyle name="Neutralny" xfId="35584" builtinId="28" hidden="1"/>
    <cellStyle name="Neutralny" xfId="36488" builtinId="28" hidden="1"/>
    <cellStyle name="Neutralny" xfId="36528" builtinId="28" hidden="1"/>
    <cellStyle name="Neutralny" xfId="36566" builtinId="28" hidden="1"/>
    <cellStyle name="Neutralny" xfId="36606" builtinId="28" hidden="1"/>
    <cellStyle name="Neutralny" xfId="36645" builtinId="28" hidden="1"/>
    <cellStyle name="Neutralny" xfId="36685" builtinId="28" hidden="1"/>
    <cellStyle name="Neutralny" xfId="36725" builtinId="28" hidden="1"/>
    <cellStyle name="Neutralny" xfId="36765" builtinId="28" hidden="1"/>
    <cellStyle name="Neutralny" xfId="36803" builtinId="28" hidden="1"/>
    <cellStyle name="Neutralny" xfId="36843" builtinId="28" hidden="1"/>
    <cellStyle name="Neutralny" xfId="36882" builtinId="28" hidden="1"/>
    <cellStyle name="Neutralny" xfId="36922" builtinId="28" hidden="1"/>
    <cellStyle name="Neutralny" xfId="36962" builtinId="28" hidden="1"/>
    <cellStyle name="Neutralny" xfId="37001" builtinId="28" hidden="1"/>
    <cellStyle name="Neutralny" xfId="37041" builtinId="28" hidden="1"/>
    <cellStyle name="Neutralny" xfId="37080" builtinId="28" hidden="1"/>
    <cellStyle name="Neutralny" xfId="37120" builtinId="28" hidden="1"/>
    <cellStyle name="Neutralny" xfId="37159" builtinId="28" hidden="1"/>
    <cellStyle name="Neutralny" xfId="35599" builtinId="28" hidden="1"/>
    <cellStyle name="Neutralny" xfId="35635" builtinId="28" hidden="1"/>
    <cellStyle name="Neutralny" xfId="37204" builtinId="28" hidden="1"/>
    <cellStyle name="Neutralny" xfId="37244" builtinId="28" hidden="1"/>
    <cellStyle name="Neutralny" xfId="37282" builtinId="28" hidden="1"/>
    <cellStyle name="Neutralny" xfId="37322" builtinId="28" hidden="1"/>
    <cellStyle name="Neutralny" xfId="37361" builtinId="28" hidden="1"/>
    <cellStyle name="Neutralny" xfId="37401" builtinId="28" hidden="1"/>
    <cellStyle name="Neutralny" xfId="37441" builtinId="28" hidden="1"/>
    <cellStyle name="Neutralny" xfId="37481" builtinId="28" hidden="1"/>
    <cellStyle name="Neutralny" xfId="37519" builtinId="28" hidden="1"/>
    <cellStyle name="Neutralny" xfId="37559" builtinId="28" hidden="1"/>
    <cellStyle name="Neutralny" xfId="37598" builtinId="28" hidden="1"/>
    <cellStyle name="Neutralny" xfId="37638" builtinId="28" hidden="1"/>
    <cellStyle name="Neutralny" xfId="37678" builtinId="28" hidden="1"/>
    <cellStyle name="Neutralny" xfId="37717" builtinId="28" hidden="1"/>
    <cellStyle name="Neutralny" xfId="37757" builtinId="28" hidden="1"/>
    <cellStyle name="Neutralny" xfId="37796" builtinId="28" hidden="1"/>
    <cellStyle name="Neutralny" xfId="37836" builtinId="28" hidden="1"/>
    <cellStyle name="Neutralny" xfId="37875" builtinId="28" hidden="1"/>
    <cellStyle name="Neutralny" xfId="37914" builtinId="28" hidden="1"/>
    <cellStyle name="Neutralny" xfId="37954" builtinId="28" hidden="1"/>
    <cellStyle name="Neutralny" xfId="37994" builtinId="28" hidden="1"/>
    <cellStyle name="Neutralny" xfId="38034" builtinId="28" hidden="1"/>
    <cellStyle name="Neutralny" xfId="38072" builtinId="28" hidden="1"/>
    <cellStyle name="Neutralny" xfId="38112" builtinId="28" hidden="1"/>
    <cellStyle name="Neutralny" xfId="38151" builtinId="28" hidden="1"/>
    <cellStyle name="Neutralny" xfId="38191" builtinId="28" hidden="1"/>
    <cellStyle name="Neutralny" xfId="38231" builtinId="28" hidden="1"/>
    <cellStyle name="Neutralny" xfId="38271" builtinId="28" hidden="1"/>
    <cellStyle name="Neutralny" xfId="38309" builtinId="28" hidden="1"/>
    <cellStyle name="Neutralny" xfId="38349" builtinId="28" hidden="1"/>
    <cellStyle name="Neutralny" xfId="38388" builtinId="28" hidden="1"/>
    <cellStyle name="Neutralny" xfId="38428" builtinId="28" hidden="1"/>
    <cellStyle name="Neutralny" xfId="38468" builtinId="28" hidden="1"/>
    <cellStyle name="Neutralny" xfId="38507" builtinId="28" hidden="1"/>
    <cellStyle name="Neutralny" xfId="38547" builtinId="28" hidden="1"/>
    <cellStyle name="Neutralny" xfId="38586" builtinId="28" hidden="1"/>
    <cellStyle name="Neutralny" xfId="38626" builtinId="28" hidden="1"/>
    <cellStyle name="Neutralny" xfId="38665" builtinId="28" hidden="1"/>
    <cellStyle name="Neutralny" xfId="38704" builtinId="28" hidden="1"/>
    <cellStyle name="Neutralny" xfId="38863" builtinId="28" hidden="1"/>
    <cellStyle name="Neutralny" xfId="38903" builtinId="28" hidden="1"/>
    <cellStyle name="Neutralny" xfId="38943" builtinId="28" hidden="1"/>
    <cellStyle name="Neutralny" xfId="38981" builtinId="28" hidden="1"/>
    <cellStyle name="Neutralny" xfId="39021" builtinId="28" hidden="1"/>
    <cellStyle name="Neutralny" xfId="39060" builtinId="28" hidden="1"/>
    <cellStyle name="Neutralny" xfId="39100" builtinId="28" hidden="1"/>
    <cellStyle name="Neutralny" xfId="39140" builtinId="28" hidden="1"/>
    <cellStyle name="Neutralny" xfId="39180" builtinId="28" hidden="1"/>
    <cellStyle name="Neutralny" xfId="39218" builtinId="28" hidden="1"/>
    <cellStyle name="Neutralny" xfId="39258" builtinId="28" hidden="1"/>
    <cellStyle name="Neutralny" xfId="39297" builtinId="28" hidden="1"/>
    <cellStyle name="Neutralny" xfId="39337" builtinId="28" hidden="1"/>
    <cellStyle name="Neutralny" xfId="39377" builtinId="28" hidden="1"/>
    <cellStyle name="Neutralny" xfId="39416" builtinId="28" hidden="1"/>
    <cellStyle name="Neutralny" xfId="39457" builtinId="28" hidden="1"/>
    <cellStyle name="Neutralny" xfId="39496" builtinId="28" hidden="1"/>
    <cellStyle name="Neutralny" xfId="39536" builtinId="28" hidden="1"/>
    <cellStyle name="Neutralny" xfId="39575" builtinId="28" hidden="1"/>
    <cellStyle name="Neutralny" xfId="38848" builtinId="28" hidden="1"/>
    <cellStyle name="Neutralny" xfId="38744" builtinId="28" hidden="1"/>
    <cellStyle name="Neutralny" xfId="39648" builtinId="28" hidden="1"/>
    <cellStyle name="Neutralny" xfId="39688" builtinId="28" hidden="1"/>
    <cellStyle name="Neutralny" xfId="39726" builtinId="28" hidden="1"/>
    <cellStyle name="Neutralny" xfId="39766" builtinId="28" hidden="1"/>
    <cellStyle name="Neutralny" xfId="39805" builtinId="28" hidden="1"/>
    <cellStyle name="Neutralny" xfId="39845" builtinId="28" hidden="1"/>
    <cellStyle name="Neutralny" xfId="39885" builtinId="28" hidden="1"/>
    <cellStyle name="Neutralny" xfId="39925" builtinId="28" hidden="1"/>
    <cellStyle name="Neutralny" xfId="39963" builtinId="28" hidden="1"/>
    <cellStyle name="Neutralny" xfId="40003" builtinId="28" hidden="1"/>
    <cellStyle name="Neutralny" xfId="40042" builtinId="28" hidden="1"/>
    <cellStyle name="Neutralny" xfId="40082" builtinId="28" hidden="1"/>
    <cellStyle name="Neutralny" xfId="40122" builtinId="28" hidden="1"/>
    <cellStyle name="Neutralny" xfId="40161" builtinId="28" hidden="1"/>
    <cellStyle name="Neutralny" xfId="40201" builtinId="28" hidden="1"/>
    <cellStyle name="Neutralny" xfId="40240" builtinId="28" hidden="1"/>
    <cellStyle name="Neutralny" xfId="40280" builtinId="28" hidden="1"/>
    <cellStyle name="Neutralny" xfId="40319" builtinId="28" hidden="1"/>
    <cellStyle name="Neutralny" xfId="38759" builtinId="28" hidden="1"/>
    <cellStyle name="Neutralny" xfId="38795" builtinId="28" hidden="1"/>
    <cellStyle name="Neutralny" xfId="40364" builtinId="28" hidden="1"/>
    <cellStyle name="Neutralny" xfId="40404" builtinId="28" hidden="1"/>
    <cellStyle name="Neutralny" xfId="40442" builtinId="28" hidden="1"/>
    <cellStyle name="Neutralny" xfId="40482" builtinId="28" hidden="1"/>
    <cellStyle name="Neutralny" xfId="40521" builtinId="28" hidden="1"/>
    <cellStyle name="Neutralny" xfId="40561" builtinId="28" hidden="1"/>
    <cellStyle name="Neutralny" xfId="40601" builtinId="28" hidden="1"/>
    <cellStyle name="Neutralny" xfId="40641" builtinId="28" hidden="1"/>
    <cellStyle name="Neutralny" xfId="40679" builtinId="28" hidden="1"/>
    <cellStyle name="Neutralny" xfId="40719" builtinId="28" hidden="1"/>
    <cellStyle name="Neutralny" xfId="40758" builtinId="28" hidden="1"/>
    <cellStyle name="Neutralny" xfId="40798" builtinId="28" hidden="1"/>
    <cellStyle name="Neutralny" xfId="40838" builtinId="28" hidden="1"/>
    <cellStyle name="Neutralny" xfId="40877" builtinId="28" hidden="1"/>
    <cellStyle name="Neutralny" xfId="40917" builtinId="28" hidden="1"/>
    <cellStyle name="Neutralny" xfId="40956" builtinId="28" hidden="1"/>
    <cellStyle name="Neutralny" xfId="40996" builtinId="28" hidden="1"/>
    <cellStyle name="Neutralny" xfId="41035" builtinId="28" hidden="1"/>
    <cellStyle name="Neutralny" xfId="41095" builtinId="28" hidden="1"/>
    <cellStyle name="Neutralny" xfId="41153" builtinId="28" hidden="1"/>
    <cellStyle name="Neutralny" xfId="41193" builtinId="28" hidden="1"/>
    <cellStyle name="Neutralny" xfId="41233" builtinId="28" hidden="1"/>
    <cellStyle name="Neutralny" xfId="41271" builtinId="28" hidden="1"/>
    <cellStyle name="Neutralny" xfId="41311" builtinId="28" hidden="1"/>
    <cellStyle name="Neutralny" xfId="41350" builtinId="28" hidden="1"/>
    <cellStyle name="Neutralny" xfId="41390" builtinId="28" hidden="1"/>
    <cellStyle name="Neutralny" xfId="41430" builtinId="28" hidden="1"/>
    <cellStyle name="Neutralny" xfId="41470" builtinId="28" hidden="1"/>
    <cellStyle name="Neutralny" xfId="41508" builtinId="28" hidden="1"/>
    <cellStyle name="Neutralny" xfId="41548" builtinId="28" hidden="1"/>
    <cellStyle name="Neutralny" xfId="41587" builtinId="28" hidden="1"/>
    <cellStyle name="Neutralny" xfId="41627" builtinId="28" hidden="1"/>
    <cellStyle name="Neutralny" xfId="41667" builtinId="28" hidden="1"/>
    <cellStyle name="Neutralny" xfId="41706" builtinId="28" hidden="1"/>
    <cellStyle name="Neutralny" xfId="41746" builtinId="28" hidden="1"/>
    <cellStyle name="Neutralny" xfId="41785" builtinId="28" hidden="1"/>
    <cellStyle name="Neutralny" xfId="41825" builtinId="28" hidden="1"/>
    <cellStyle name="Neutralny" xfId="41864" builtinId="28" hidden="1"/>
    <cellStyle name="Neutralny" xfId="41083" builtinId="28" hidden="1"/>
    <cellStyle name="Neutralny" xfId="41904" builtinId="28" hidden="1"/>
    <cellStyle name="Neutralny" xfId="41944" builtinId="28" hidden="1"/>
    <cellStyle name="Neutralny" xfId="41984" builtinId="28" hidden="1"/>
    <cellStyle name="Neutralny" xfId="42022" builtinId="28" hidden="1"/>
    <cellStyle name="Neutralny" xfId="42062" builtinId="28" hidden="1"/>
    <cellStyle name="Neutralny" xfId="42101" builtinId="28" hidden="1"/>
    <cellStyle name="Neutralny" xfId="42141" builtinId="28" hidden="1"/>
    <cellStyle name="Neutralny" xfId="42181" builtinId="28" hidden="1"/>
    <cellStyle name="Neutralny" xfId="42221" builtinId="28" hidden="1"/>
    <cellStyle name="Neutralny" xfId="42259" builtinId="28" hidden="1"/>
    <cellStyle name="Neutralny" xfId="42299" builtinId="28" hidden="1"/>
    <cellStyle name="Neutralny" xfId="42338" builtinId="28" hidden="1"/>
    <cellStyle name="Neutralny" xfId="42378" builtinId="28" hidden="1"/>
    <cellStyle name="Neutralny" xfId="42418" builtinId="28" hidden="1"/>
    <cellStyle name="Neutralny" xfId="42457" builtinId="28" hidden="1"/>
    <cellStyle name="Neutralny" xfId="42497" builtinId="28" hidden="1"/>
    <cellStyle name="Neutralny" xfId="42536" builtinId="28" hidden="1"/>
    <cellStyle name="Neutralny" xfId="42576" builtinId="28" hidden="1"/>
    <cellStyle name="Neutralny" xfId="42615" builtinId="28" hidden="1"/>
    <cellStyle name="Neutralny" xfId="42679" builtinId="28" hidden="1"/>
    <cellStyle name="Neutralny" xfId="42733" builtinId="28" hidden="1"/>
    <cellStyle name="Neutralny" xfId="42773" builtinId="28" hidden="1"/>
    <cellStyle name="Neutralny" xfId="42813" builtinId="28" hidden="1"/>
    <cellStyle name="Neutralny" xfId="42851" builtinId="28" hidden="1"/>
    <cellStyle name="Neutralny" xfId="42891" builtinId="28" hidden="1"/>
    <cellStyle name="Neutralny" xfId="42930" builtinId="28" hidden="1"/>
    <cellStyle name="Neutralny" xfId="42970" builtinId="28" hidden="1"/>
    <cellStyle name="Neutralny" xfId="43010" builtinId="28" hidden="1"/>
    <cellStyle name="Neutralny" xfId="43050" builtinId="28" hidden="1"/>
    <cellStyle name="Neutralny" xfId="43088" builtinId="28" hidden="1"/>
    <cellStyle name="Neutralny" xfId="43128" builtinId="28" hidden="1"/>
    <cellStyle name="Neutralny" xfId="43167" builtinId="28" hidden="1"/>
    <cellStyle name="Neutralny" xfId="43207" builtinId="28" hidden="1"/>
    <cellStyle name="Neutralny" xfId="43247" builtinId="28" hidden="1"/>
    <cellStyle name="Neutralny" xfId="43286" builtinId="28" hidden="1"/>
    <cellStyle name="Neutralny" xfId="43326" builtinId="28" hidden="1"/>
    <cellStyle name="Neutralny" xfId="43365" builtinId="28" hidden="1"/>
    <cellStyle name="Neutralny" xfId="43405" builtinId="28" hidden="1"/>
    <cellStyle name="Neutralny" xfId="43444" builtinId="28" hidden="1"/>
    <cellStyle name="Neutralny" xfId="42662" builtinId="28" hidden="1"/>
    <cellStyle name="Neutralny" xfId="43484" builtinId="28" hidden="1"/>
    <cellStyle name="Neutralny" xfId="43524" builtinId="28" hidden="1"/>
    <cellStyle name="Neutralny" xfId="43564" builtinId="28" hidden="1"/>
    <cellStyle name="Neutralny" xfId="43602" builtinId="28" hidden="1"/>
    <cellStyle name="Neutralny" xfId="43642" builtinId="28" hidden="1"/>
    <cellStyle name="Neutralny" xfId="43681" builtinId="28" hidden="1"/>
    <cellStyle name="Neutralny" xfId="43721" builtinId="28" hidden="1"/>
    <cellStyle name="Neutralny" xfId="43761" builtinId="28" hidden="1"/>
    <cellStyle name="Neutralny" xfId="43801" builtinId="28" hidden="1"/>
    <cellStyle name="Neutralny" xfId="43839" builtinId="28" hidden="1"/>
    <cellStyle name="Neutralny" xfId="43879" builtinId="28" hidden="1"/>
    <cellStyle name="Neutralny" xfId="43918" builtinId="28" hidden="1"/>
    <cellStyle name="Neutralny" xfId="43958" builtinId="28" hidden="1"/>
    <cellStyle name="Neutralny" xfId="43998" builtinId="28" hidden="1"/>
    <cellStyle name="Neutralny" xfId="44037" builtinId="28" hidden="1"/>
    <cellStyle name="Neutralny" xfId="44077" builtinId="28" hidden="1"/>
    <cellStyle name="Neutralny" xfId="44116" builtinId="28" hidden="1"/>
    <cellStyle name="Neutralny" xfId="44156" builtinId="28" hidden="1"/>
    <cellStyle name="Neutralny" xfId="44195" builtinId="28" hidden="1"/>
    <cellStyle name="Neutralny" xfId="44259" builtinId="28" hidden="1"/>
    <cellStyle name="Neutralny" xfId="44313" builtinId="28" hidden="1"/>
    <cellStyle name="Neutralny" xfId="44353" builtinId="28" hidden="1"/>
    <cellStyle name="Neutralny" xfId="44393" builtinId="28" hidden="1"/>
    <cellStyle name="Neutralny" xfId="44431" builtinId="28" hidden="1"/>
    <cellStyle name="Neutralny" xfId="44471" builtinId="28" hidden="1"/>
    <cellStyle name="Neutralny" xfId="44510" builtinId="28" hidden="1"/>
    <cellStyle name="Neutralny" xfId="44550" builtinId="28" hidden="1"/>
    <cellStyle name="Neutralny" xfId="44590" builtinId="28" hidden="1"/>
    <cellStyle name="Neutralny" xfId="44630" builtinId="28" hidden="1"/>
    <cellStyle name="Neutralny" xfId="44668" builtinId="28" hidden="1"/>
    <cellStyle name="Neutralny" xfId="44708" builtinId="28" hidden="1"/>
    <cellStyle name="Neutralny" xfId="44747" builtinId="28" hidden="1"/>
    <cellStyle name="Neutralny" xfId="44787" builtinId="28" hidden="1"/>
    <cellStyle name="Neutralny" xfId="44827" builtinId="28" hidden="1"/>
    <cellStyle name="Neutralny" xfId="44866" builtinId="28" hidden="1"/>
    <cellStyle name="Neutralny" xfId="44906" builtinId="28" hidden="1"/>
    <cellStyle name="Neutralny" xfId="44945" builtinId="28" hidden="1"/>
    <cellStyle name="Neutralny" xfId="44985" builtinId="28" hidden="1"/>
    <cellStyle name="Neutralny" xfId="45024" builtinId="28" hidden="1"/>
    <cellStyle name="Neutralny" xfId="44242" builtinId="28" hidden="1"/>
    <cellStyle name="Neutralny" xfId="45064" builtinId="28" hidden="1"/>
    <cellStyle name="Neutralny" xfId="45104" builtinId="28" hidden="1"/>
    <cellStyle name="Neutralny" xfId="45144" builtinId="28" hidden="1"/>
    <cellStyle name="Neutralny" xfId="45182" builtinId="28" hidden="1"/>
    <cellStyle name="Neutralny" xfId="45222" builtinId="28" hidden="1"/>
    <cellStyle name="Neutralny" xfId="45261" builtinId="28" hidden="1"/>
    <cellStyle name="Neutralny" xfId="45301" builtinId="28" hidden="1"/>
    <cellStyle name="Neutralny" xfId="45341" builtinId="28" hidden="1"/>
    <cellStyle name="Neutralny" xfId="45381" builtinId="28" hidden="1"/>
    <cellStyle name="Neutralny" xfId="45419" builtinId="28" hidden="1"/>
    <cellStyle name="Neutralny" xfId="45459" builtinId="28" hidden="1"/>
    <cellStyle name="Neutralny" xfId="45498" builtinId="28" hidden="1"/>
    <cellStyle name="Neutralny" xfId="45538" builtinId="28" hidden="1"/>
    <cellStyle name="Neutralny" xfId="45578" builtinId="28" hidden="1"/>
    <cellStyle name="Neutralny" xfId="45617" builtinId="28" hidden="1"/>
    <cellStyle name="Neutralny" xfId="45657" builtinId="28" hidden="1"/>
    <cellStyle name="Neutralny" xfId="45696" builtinId="28" hidden="1"/>
    <cellStyle name="Neutralny" xfId="45736" builtinId="28" hidden="1"/>
    <cellStyle name="Neutralny" xfId="45775" builtinId="28" hidden="1"/>
    <cellStyle name="Normalny" xfId="0" builtinId="0" customBuiltin="1"/>
    <cellStyle name="Obliczenia" xfId="195" builtinId="22" hidden="1"/>
    <cellStyle name="Obliczenia" xfId="234" builtinId="22" hidden="1"/>
    <cellStyle name="Obliczenia" xfId="274" builtinId="22" hidden="1"/>
    <cellStyle name="Obliczenia" xfId="314" builtinId="22" hidden="1"/>
    <cellStyle name="Obliczenia" xfId="354" builtinId="22" hidden="1"/>
    <cellStyle name="Obliczenia" xfId="392" builtinId="22" hidden="1"/>
    <cellStyle name="Obliczenia" xfId="432" builtinId="22" hidden="1"/>
    <cellStyle name="Obliczenia" xfId="471" builtinId="22" hidden="1"/>
    <cellStyle name="Obliczenia" xfId="511" builtinId="22" hidden="1"/>
    <cellStyle name="Obliczenia" xfId="551" builtinId="22" hidden="1"/>
    <cellStyle name="Obliczenia" xfId="590" builtinId="22" hidden="1"/>
    <cellStyle name="Obliczenia" xfId="630" builtinId="22" hidden="1"/>
    <cellStyle name="Obliczenia" xfId="669" builtinId="22" hidden="1"/>
    <cellStyle name="Obliczenia" xfId="709" builtinId="22" hidden="1"/>
    <cellStyle name="Obliczenia" xfId="748" builtinId="22" hidden="1"/>
    <cellStyle name="Obliczenia" xfId="787" builtinId="22" hidden="1"/>
    <cellStyle name="Obliczenia" xfId="946" builtinId="22" hidden="1"/>
    <cellStyle name="Obliczenia" xfId="986" builtinId="22" hidden="1"/>
    <cellStyle name="Obliczenia" xfId="1026" builtinId="22" hidden="1"/>
    <cellStyle name="Obliczenia" xfId="1064" builtinId="22" hidden="1"/>
    <cellStyle name="Obliczenia" xfId="1104" builtinId="22" hidden="1"/>
    <cellStyle name="Obliczenia" xfId="1143" builtinId="22" hidden="1"/>
    <cellStyle name="Obliczenia" xfId="1183" builtinId="22" hidden="1"/>
    <cellStyle name="Obliczenia" xfId="1223" builtinId="22" hidden="1"/>
    <cellStyle name="Obliczenia" xfId="1263" builtinId="22" hidden="1"/>
    <cellStyle name="Obliczenia" xfId="1301" builtinId="22" hidden="1"/>
    <cellStyle name="Obliczenia" xfId="1341" builtinId="22" hidden="1"/>
    <cellStyle name="Obliczenia" xfId="1380" builtinId="22" hidden="1"/>
    <cellStyle name="Obliczenia" xfId="1420" builtinId="22" hidden="1"/>
    <cellStyle name="Obliczenia" xfId="1460" builtinId="22" hidden="1"/>
    <cellStyle name="Obliczenia" xfId="1499" builtinId="22" hidden="1"/>
    <cellStyle name="Obliczenia" xfId="1540" builtinId="22" hidden="1"/>
    <cellStyle name="Obliczenia" xfId="1579" builtinId="22" hidden="1"/>
    <cellStyle name="Obliczenia" xfId="1619" builtinId="22" hidden="1"/>
    <cellStyle name="Obliczenia" xfId="1658" builtinId="22" hidden="1"/>
    <cellStyle name="Obliczenia" xfId="925" builtinId="22" hidden="1"/>
    <cellStyle name="Obliczenia" xfId="821" builtinId="22" hidden="1"/>
    <cellStyle name="Obliczenia" xfId="1731" builtinId="22" hidden="1"/>
    <cellStyle name="Obliczenia" xfId="1771" builtinId="22" hidden="1"/>
    <cellStyle name="Obliczenia" xfId="1809" builtinId="22" hidden="1"/>
    <cellStyle name="Obliczenia" xfId="1849" builtinId="22" hidden="1"/>
    <cellStyle name="Obliczenia" xfId="1888" builtinId="22" hidden="1"/>
    <cellStyle name="Obliczenia" xfId="1928" builtinId="22" hidden="1"/>
    <cellStyle name="Obliczenia" xfId="1968" builtinId="22" hidden="1"/>
    <cellStyle name="Obliczenia" xfId="2008" builtinId="22" hidden="1"/>
    <cellStyle name="Obliczenia" xfId="2046" builtinId="22" hidden="1"/>
    <cellStyle name="Obliczenia" xfId="2086" builtinId="22" hidden="1"/>
    <cellStyle name="Obliczenia" xfId="2125" builtinId="22" hidden="1"/>
    <cellStyle name="Obliczenia" xfId="2165" builtinId="22" hidden="1"/>
    <cellStyle name="Obliczenia" xfId="2205" builtinId="22" hidden="1"/>
    <cellStyle name="Obliczenia" xfId="2244" builtinId="22" hidden="1"/>
    <cellStyle name="Obliczenia" xfId="2284" builtinId="22" hidden="1"/>
    <cellStyle name="Obliczenia" xfId="2323" builtinId="22" hidden="1"/>
    <cellStyle name="Obliczenia" xfId="2363" builtinId="22" hidden="1"/>
    <cellStyle name="Obliczenia" xfId="2402" builtinId="22" hidden="1"/>
    <cellStyle name="Obliczenia" xfId="842" builtinId="22" hidden="1"/>
    <cellStyle name="Obliczenia" xfId="878" builtinId="22" hidden="1"/>
    <cellStyle name="Obliczenia" xfId="2447" builtinId="22" hidden="1"/>
    <cellStyle name="Obliczenia" xfId="2487" builtinId="22" hidden="1"/>
    <cellStyle name="Obliczenia" xfId="2525" builtinId="22" hidden="1"/>
    <cellStyle name="Obliczenia" xfId="2565" builtinId="22" hidden="1"/>
    <cellStyle name="Obliczenia" xfId="2604" builtinId="22" hidden="1"/>
    <cellStyle name="Obliczenia" xfId="2644" builtinId="22" hidden="1"/>
    <cellStyle name="Obliczenia" xfId="2684" builtinId="22" hidden="1"/>
    <cellStyle name="Obliczenia" xfId="2724" builtinId="22" hidden="1"/>
    <cellStyle name="Obliczenia" xfId="2762" builtinId="22" hidden="1"/>
    <cellStyle name="Obliczenia" xfId="2802" builtinId="22" hidden="1"/>
    <cellStyle name="Obliczenia" xfId="2841" builtinId="22" hidden="1"/>
    <cellStyle name="Obliczenia" xfId="2881" builtinId="22" hidden="1"/>
    <cellStyle name="Obliczenia" xfId="2921" builtinId="22" hidden="1"/>
    <cellStyle name="Obliczenia" xfId="2960" builtinId="22" hidden="1"/>
    <cellStyle name="Obliczenia" xfId="3000" builtinId="22" hidden="1"/>
    <cellStyle name="Obliczenia" xfId="3039" builtinId="22" hidden="1"/>
    <cellStyle name="Obliczenia" xfId="3079" builtinId="22" hidden="1"/>
    <cellStyle name="Obliczenia" xfId="3118" builtinId="22" hidden="1"/>
    <cellStyle name="Obliczenia" xfId="3157" builtinId="22" hidden="1"/>
    <cellStyle name="Obliczenia" xfId="3350" builtinId="22" hidden="1"/>
    <cellStyle name="Obliczenia" xfId="3394" builtinId="22" hidden="1"/>
    <cellStyle name="Obliczenia" xfId="3434" builtinId="22" hidden="1"/>
    <cellStyle name="Obliczenia" xfId="3472" builtinId="22" hidden="1"/>
    <cellStyle name="Obliczenia" xfId="3512" builtinId="22" hidden="1"/>
    <cellStyle name="Obliczenia" xfId="3551" builtinId="22" hidden="1"/>
    <cellStyle name="Obliczenia" xfId="3591" builtinId="22" hidden="1"/>
    <cellStyle name="Obliczenia" xfId="3631" builtinId="22" hidden="1"/>
    <cellStyle name="Obliczenia" xfId="3671" builtinId="22" hidden="1"/>
    <cellStyle name="Obliczenia" xfId="3709" builtinId="22" hidden="1"/>
    <cellStyle name="Obliczenia" xfId="3749" builtinId="22" hidden="1"/>
    <cellStyle name="Obliczenia" xfId="3792" builtinId="22" hidden="1"/>
    <cellStyle name="Obliczenia" xfId="3832" builtinId="22" hidden="1"/>
    <cellStyle name="Obliczenia" xfId="3872" builtinId="22" hidden="1"/>
    <cellStyle name="Obliczenia" xfId="3911" builtinId="22" hidden="1"/>
    <cellStyle name="Obliczenia" xfId="3952" builtinId="22" hidden="1"/>
    <cellStyle name="Obliczenia" xfId="3991" builtinId="22" hidden="1"/>
    <cellStyle name="Obliczenia" xfId="4031" builtinId="22" hidden="1"/>
    <cellStyle name="Obliczenia" xfId="4070" builtinId="22" hidden="1"/>
    <cellStyle name="Obliczenia" xfId="4127" builtinId="22" hidden="1"/>
    <cellStyle name="Obliczenia" xfId="4286" builtinId="22" hidden="1"/>
    <cellStyle name="Obliczenia" xfId="4330" builtinId="22" hidden="1"/>
    <cellStyle name="Obliczenia" xfId="4370" builtinId="22" hidden="1"/>
    <cellStyle name="Obliczenia" xfId="4408" builtinId="22" hidden="1"/>
    <cellStyle name="Obliczenia" xfId="4448" builtinId="22" hidden="1"/>
    <cellStyle name="Obliczenia" xfId="4487" builtinId="22" hidden="1"/>
    <cellStyle name="Obliczenia" xfId="4527" builtinId="22" hidden="1"/>
    <cellStyle name="Obliczenia" xfId="4567" builtinId="22" hidden="1"/>
    <cellStyle name="Obliczenia" xfId="4607" builtinId="22" hidden="1"/>
    <cellStyle name="Obliczenia" xfId="4645" builtinId="22" hidden="1"/>
    <cellStyle name="Obliczenia" xfId="4685" builtinId="22" hidden="1"/>
    <cellStyle name="Obliczenia" xfId="4728" builtinId="22" hidden="1"/>
    <cellStyle name="Obliczenia" xfId="4768" builtinId="22" hidden="1"/>
    <cellStyle name="Obliczenia" xfId="4808" builtinId="22" hidden="1"/>
    <cellStyle name="Obliczenia" xfId="4847" builtinId="22" hidden="1"/>
    <cellStyle name="Obliczenia" xfId="4888" builtinId="22" hidden="1"/>
    <cellStyle name="Obliczenia" xfId="4927" builtinId="22" hidden="1"/>
    <cellStyle name="Obliczenia" xfId="4967" builtinId="22" hidden="1"/>
    <cellStyle name="Obliczenia" xfId="5006" builtinId="22" hidden="1"/>
    <cellStyle name="Obliczenia" xfId="4265" builtinId="22" hidden="1"/>
    <cellStyle name="Obliczenia" xfId="4161" builtinId="22" hidden="1"/>
    <cellStyle name="Obliczenia" xfId="5079" builtinId="22" hidden="1"/>
    <cellStyle name="Obliczenia" xfId="5119" builtinId="22" hidden="1"/>
    <cellStyle name="Obliczenia" xfId="5157" builtinId="22" hidden="1"/>
    <cellStyle name="Obliczenia" xfId="5197" builtinId="22" hidden="1"/>
    <cellStyle name="Obliczenia" xfId="5236" builtinId="22" hidden="1"/>
    <cellStyle name="Obliczenia" xfId="5276" builtinId="22" hidden="1"/>
    <cellStyle name="Obliczenia" xfId="5316" builtinId="22" hidden="1"/>
    <cellStyle name="Obliczenia" xfId="5356" builtinId="22" hidden="1"/>
    <cellStyle name="Obliczenia" xfId="5394" builtinId="22" hidden="1"/>
    <cellStyle name="Obliczenia" xfId="5434" builtinId="22" hidden="1"/>
    <cellStyle name="Obliczenia" xfId="5473" builtinId="22" hidden="1"/>
    <cellStyle name="Obliczenia" xfId="5513" builtinId="22" hidden="1"/>
    <cellStyle name="Obliczenia" xfId="5553" builtinId="22" hidden="1"/>
    <cellStyle name="Obliczenia" xfId="5592" builtinId="22" hidden="1"/>
    <cellStyle name="Obliczenia" xfId="5632" builtinId="22" hidden="1"/>
    <cellStyle name="Obliczenia" xfId="5671" builtinId="22" hidden="1"/>
    <cellStyle name="Obliczenia" xfId="5711" builtinId="22" hidden="1"/>
    <cellStyle name="Obliczenia" xfId="5750" builtinId="22" hidden="1"/>
    <cellStyle name="Obliczenia" xfId="4182" builtinId="22" hidden="1"/>
    <cellStyle name="Obliczenia" xfId="4218" builtinId="22" hidden="1"/>
    <cellStyle name="Obliczenia" xfId="5795" builtinId="22" hidden="1"/>
    <cellStyle name="Obliczenia" xfId="5835" builtinId="22" hidden="1"/>
    <cellStyle name="Obliczenia" xfId="5873" builtinId="22" hidden="1"/>
    <cellStyle name="Obliczenia" xfId="5913" builtinId="22" hidden="1"/>
    <cellStyle name="Obliczenia" xfId="5952" builtinId="22" hidden="1"/>
    <cellStyle name="Obliczenia" xfId="5992" builtinId="22" hidden="1"/>
    <cellStyle name="Obliczenia" xfId="6032" builtinId="22" hidden="1"/>
    <cellStyle name="Obliczenia" xfId="6072" builtinId="22" hidden="1"/>
    <cellStyle name="Obliczenia" xfId="6110" builtinId="22" hidden="1"/>
    <cellStyle name="Obliczenia" xfId="6150" builtinId="22" hidden="1"/>
    <cellStyle name="Obliczenia" xfId="6189" builtinId="22" hidden="1"/>
    <cellStyle name="Obliczenia" xfId="6229" builtinId="22" hidden="1"/>
    <cellStyle name="Obliczenia" xfId="6269" builtinId="22" hidden="1"/>
    <cellStyle name="Obliczenia" xfId="6308" builtinId="22" hidden="1"/>
    <cellStyle name="Obliczenia" xfId="6348" builtinId="22" hidden="1"/>
    <cellStyle name="Obliczenia" xfId="6387" builtinId="22" hidden="1"/>
    <cellStyle name="Obliczenia" xfId="6427" builtinId="22" hidden="1"/>
    <cellStyle name="Obliczenia" xfId="6466" builtinId="22" hidden="1"/>
    <cellStyle name="Obliczenia" xfId="3329" builtinId="22" hidden="1"/>
    <cellStyle name="Obliczenia" xfId="3201" builtinId="22" hidden="1"/>
    <cellStyle name="Obliczenia" xfId="6521" builtinId="22" hidden="1"/>
    <cellStyle name="Obliczenia" xfId="6561" builtinId="22" hidden="1"/>
    <cellStyle name="Obliczenia" xfId="6599" builtinId="22" hidden="1"/>
    <cellStyle name="Obliczenia" xfId="6639" builtinId="22" hidden="1"/>
    <cellStyle name="Obliczenia" xfId="6678" builtinId="22" hidden="1"/>
    <cellStyle name="Obliczenia" xfId="6718" builtinId="22" hidden="1"/>
    <cellStyle name="Obliczenia" xfId="6758" builtinId="22" hidden="1"/>
    <cellStyle name="Obliczenia" xfId="6798" builtinId="22" hidden="1"/>
    <cellStyle name="Obliczenia" xfId="6836" builtinId="22" hidden="1"/>
    <cellStyle name="Obliczenia" xfId="6876" builtinId="22" hidden="1"/>
    <cellStyle name="Obliczenia" xfId="6917" builtinId="22" hidden="1"/>
    <cellStyle name="Obliczenia" xfId="6957" builtinId="22" hidden="1"/>
    <cellStyle name="Obliczenia" xfId="6997" builtinId="22" hidden="1"/>
    <cellStyle name="Obliczenia" xfId="7036" builtinId="22" hidden="1"/>
    <cellStyle name="Obliczenia" xfId="7077" builtinId="22" hidden="1"/>
    <cellStyle name="Obliczenia" xfId="7116" builtinId="22" hidden="1"/>
    <cellStyle name="Obliczenia" xfId="7156" builtinId="22" hidden="1"/>
    <cellStyle name="Obliczenia" xfId="7195" builtinId="22" hidden="1"/>
    <cellStyle name="Obliczenia" xfId="7245" builtinId="22" hidden="1"/>
    <cellStyle name="Obliczenia" xfId="7404" builtinId="22" hidden="1"/>
    <cellStyle name="Obliczenia" xfId="7446" builtinId="22" hidden="1"/>
    <cellStyle name="Obliczenia" xfId="7486" builtinId="22" hidden="1"/>
    <cellStyle name="Obliczenia" xfId="7524" builtinId="22" hidden="1"/>
    <cellStyle name="Obliczenia" xfId="7564" builtinId="22" hidden="1"/>
    <cellStyle name="Obliczenia" xfId="7603" builtinId="22" hidden="1"/>
    <cellStyle name="Obliczenia" xfId="7643" builtinId="22" hidden="1"/>
    <cellStyle name="Obliczenia" xfId="7683" builtinId="22" hidden="1"/>
    <cellStyle name="Obliczenia" xfId="7723" builtinId="22" hidden="1"/>
    <cellStyle name="Obliczenia" xfId="7761" builtinId="22" hidden="1"/>
    <cellStyle name="Obliczenia" xfId="7801" builtinId="22" hidden="1"/>
    <cellStyle name="Obliczenia" xfId="7842" builtinId="22" hidden="1"/>
    <cellStyle name="Obliczenia" xfId="7882" builtinId="22" hidden="1"/>
    <cellStyle name="Obliczenia" xfId="7922" builtinId="22" hidden="1"/>
    <cellStyle name="Obliczenia" xfId="7961" builtinId="22" hidden="1"/>
    <cellStyle name="Obliczenia" xfId="8002" builtinId="22" hidden="1"/>
    <cellStyle name="Obliczenia" xfId="8041" builtinId="22" hidden="1"/>
    <cellStyle name="Obliczenia" xfId="8081" builtinId="22" hidden="1"/>
    <cellStyle name="Obliczenia" xfId="8120" builtinId="22" hidden="1"/>
    <cellStyle name="Obliczenia" xfId="7383" builtinId="22" hidden="1"/>
    <cellStyle name="Obliczenia" xfId="7279" builtinId="22" hidden="1"/>
    <cellStyle name="Obliczenia" xfId="8193" builtinId="22" hidden="1"/>
    <cellStyle name="Obliczenia" xfId="8233" builtinId="22" hidden="1"/>
    <cellStyle name="Obliczenia" xfId="8271" builtinId="22" hidden="1"/>
    <cellStyle name="Obliczenia" xfId="8311" builtinId="22" hidden="1"/>
    <cellStyle name="Obliczenia" xfId="8350" builtinId="22" hidden="1"/>
    <cellStyle name="Obliczenia" xfId="8390" builtinId="22" hidden="1"/>
    <cellStyle name="Obliczenia" xfId="8430" builtinId="22" hidden="1"/>
    <cellStyle name="Obliczenia" xfId="8470" builtinId="22" hidden="1"/>
    <cellStyle name="Obliczenia" xfId="8508" builtinId="22" hidden="1"/>
    <cellStyle name="Obliczenia" xfId="8548" builtinId="22" hidden="1"/>
    <cellStyle name="Obliczenia" xfId="8587" builtinId="22" hidden="1"/>
    <cellStyle name="Obliczenia" xfId="8627" builtinId="22" hidden="1"/>
    <cellStyle name="Obliczenia" xfId="8667" builtinId="22" hidden="1"/>
    <cellStyle name="Obliczenia" xfId="8706" builtinId="22" hidden="1"/>
    <cellStyle name="Obliczenia" xfId="8746" builtinId="22" hidden="1"/>
    <cellStyle name="Obliczenia" xfId="8785" builtinId="22" hidden="1"/>
    <cellStyle name="Obliczenia" xfId="8825" builtinId="22" hidden="1"/>
    <cellStyle name="Obliczenia" xfId="8864" builtinId="22" hidden="1"/>
    <cellStyle name="Obliczenia" xfId="7300" builtinId="22" hidden="1"/>
    <cellStyle name="Obliczenia" xfId="7336" builtinId="22" hidden="1"/>
    <cellStyle name="Obliczenia" xfId="8909" builtinId="22" hidden="1"/>
    <cellStyle name="Obliczenia" xfId="8949" builtinId="22" hidden="1"/>
    <cellStyle name="Obliczenia" xfId="8987" builtinId="22" hidden="1"/>
    <cellStyle name="Obliczenia" xfId="9027" builtinId="22" hidden="1"/>
    <cellStyle name="Obliczenia" xfId="9066" builtinId="22" hidden="1"/>
    <cellStyle name="Obliczenia" xfId="9106" builtinId="22" hidden="1"/>
    <cellStyle name="Obliczenia" xfId="9146" builtinId="22" hidden="1"/>
    <cellStyle name="Obliczenia" xfId="9186" builtinId="22" hidden="1"/>
    <cellStyle name="Obliczenia" xfId="9224" builtinId="22" hidden="1"/>
    <cellStyle name="Obliczenia" xfId="9264" builtinId="22" hidden="1"/>
    <cellStyle name="Obliczenia" xfId="9303" builtinId="22" hidden="1"/>
    <cellStyle name="Obliczenia" xfId="9343" builtinId="22" hidden="1"/>
    <cellStyle name="Obliczenia" xfId="9383" builtinId="22" hidden="1"/>
    <cellStyle name="Obliczenia" xfId="9422" builtinId="22" hidden="1"/>
    <cellStyle name="Obliczenia" xfId="9462" builtinId="22" hidden="1"/>
    <cellStyle name="Obliczenia" xfId="9501" builtinId="22" hidden="1"/>
    <cellStyle name="Obliczenia" xfId="9541" builtinId="22" hidden="1"/>
    <cellStyle name="Obliczenia" xfId="9580" builtinId="22" hidden="1"/>
    <cellStyle name="Obliczenia" xfId="3296" builtinId="22" hidden="1"/>
    <cellStyle name="Obliczenia" xfId="9621" builtinId="22" hidden="1"/>
    <cellStyle name="Obliczenia" xfId="9661" builtinId="22" hidden="1"/>
    <cellStyle name="Obliczenia" xfId="9701" builtinId="22" hidden="1"/>
    <cellStyle name="Obliczenia" xfId="9739" builtinId="22" hidden="1"/>
    <cellStyle name="Obliczenia" xfId="9779" builtinId="22" hidden="1"/>
    <cellStyle name="Obliczenia" xfId="9818" builtinId="22" hidden="1"/>
    <cellStyle name="Obliczenia" xfId="9858" builtinId="22" hidden="1"/>
    <cellStyle name="Obliczenia" xfId="9898" builtinId="22" hidden="1"/>
    <cellStyle name="Obliczenia" xfId="9938" builtinId="22" hidden="1"/>
    <cellStyle name="Obliczenia" xfId="9976" builtinId="22" hidden="1"/>
    <cellStyle name="Obliczenia" xfId="10016" builtinId="22" hidden="1"/>
    <cellStyle name="Obliczenia" xfId="10055" builtinId="22" hidden="1"/>
    <cellStyle name="Obliczenia" xfId="10095" builtinId="22" hidden="1"/>
    <cellStyle name="Obliczenia" xfId="10135" builtinId="22" hidden="1"/>
    <cellStyle name="Obliczenia" xfId="10174" builtinId="22" hidden="1"/>
    <cellStyle name="Obliczenia" xfId="10214" builtinId="22" hidden="1"/>
    <cellStyle name="Obliczenia" xfId="10253" builtinId="22" hidden="1"/>
    <cellStyle name="Obliczenia" xfId="10293" builtinId="22" hidden="1"/>
    <cellStyle name="Obliczenia" xfId="10332" builtinId="22" hidden="1"/>
    <cellStyle name="Obliczenia" xfId="10371" builtinId="22" hidden="1"/>
    <cellStyle name="Obliczenia" xfId="10530" builtinId="22" hidden="1"/>
    <cellStyle name="Obliczenia" xfId="10570" builtinId="22" hidden="1"/>
    <cellStyle name="Obliczenia" xfId="10610" builtinId="22" hidden="1"/>
    <cellStyle name="Obliczenia" xfId="10648" builtinId="22" hidden="1"/>
    <cellStyle name="Obliczenia" xfId="10688" builtinId="22" hidden="1"/>
    <cellStyle name="Obliczenia" xfId="10727" builtinId="22" hidden="1"/>
    <cellStyle name="Obliczenia" xfId="10767" builtinId="22" hidden="1"/>
    <cellStyle name="Obliczenia" xfId="10807" builtinId="22" hidden="1"/>
    <cellStyle name="Obliczenia" xfId="10847" builtinId="22" hidden="1"/>
    <cellStyle name="Obliczenia" xfId="10885" builtinId="22" hidden="1"/>
    <cellStyle name="Obliczenia" xfId="10925" builtinId="22" hidden="1"/>
    <cellStyle name="Obliczenia" xfId="10964" builtinId="22" hidden="1"/>
    <cellStyle name="Obliczenia" xfId="11004" builtinId="22" hidden="1"/>
    <cellStyle name="Obliczenia" xfId="11044" builtinId="22" hidden="1"/>
    <cellStyle name="Obliczenia" xfId="11083" builtinId="22" hidden="1"/>
    <cellStyle name="Obliczenia" xfId="11124" builtinId="22" hidden="1"/>
    <cellStyle name="Obliczenia" xfId="11163" builtinId="22" hidden="1"/>
    <cellStyle name="Obliczenia" xfId="11203" builtinId="22" hidden="1"/>
    <cellStyle name="Obliczenia" xfId="11242" builtinId="22" hidden="1"/>
    <cellStyle name="Obliczenia" xfId="10509" builtinId="22" hidden="1"/>
    <cellStyle name="Obliczenia" xfId="10405" builtinId="22" hidden="1"/>
    <cellStyle name="Obliczenia" xfId="11315" builtinId="22" hidden="1"/>
    <cellStyle name="Obliczenia" xfId="11355" builtinId="22" hidden="1"/>
    <cellStyle name="Obliczenia" xfId="11393" builtinId="22" hidden="1"/>
    <cellStyle name="Obliczenia" xfId="11433" builtinId="22" hidden="1"/>
    <cellStyle name="Obliczenia" xfId="11472" builtinId="22" hidden="1"/>
    <cellStyle name="Obliczenia" xfId="11512" builtinId="22" hidden="1"/>
    <cellStyle name="Obliczenia" xfId="11552" builtinId="22" hidden="1"/>
    <cellStyle name="Obliczenia" xfId="11592" builtinId="22" hidden="1"/>
    <cellStyle name="Obliczenia" xfId="11630" builtinId="22" hidden="1"/>
    <cellStyle name="Obliczenia" xfId="11670" builtinId="22" hidden="1"/>
    <cellStyle name="Obliczenia" xfId="11709" builtinId="22" hidden="1"/>
    <cellStyle name="Obliczenia" xfId="11749" builtinId="22" hidden="1"/>
    <cellStyle name="Obliczenia" xfId="11789" builtinId="22" hidden="1"/>
    <cellStyle name="Obliczenia" xfId="11828" builtinId="22" hidden="1"/>
    <cellStyle name="Obliczenia" xfId="11868" builtinId="22" hidden="1"/>
    <cellStyle name="Obliczenia" xfId="11907" builtinId="22" hidden="1"/>
    <cellStyle name="Obliczenia" xfId="11947" builtinId="22" hidden="1"/>
    <cellStyle name="Obliczenia" xfId="11986" builtinId="22" hidden="1"/>
    <cellStyle name="Obliczenia" xfId="10426" builtinId="22" hidden="1"/>
    <cellStyle name="Obliczenia" xfId="10462" builtinId="22" hidden="1"/>
    <cellStyle name="Obliczenia" xfId="12031" builtinId="22" hidden="1"/>
    <cellStyle name="Obliczenia" xfId="12071" builtinId="22" hidden="1"/>
    <cellStyle name="Obliczenia" xfId="12109" builtinId="22" hidden="1"/>
    <cellStyle name="Obliczenia" xfId="12149" builtinId="22" hidden="1"/>
    <cellStyle name="Obliczenia" xfId="12188" builtinId="22" hidden="1"/>
    <cellStyle name="Obliczenia" xfId="12228" builtinId="22" hidden="1"/>
    <cellStyle name="Obliczenia" xfId="12268" builtinId="22" hidden="1"/>
    <cellStyle name="Obliczenia" xfId="12308" builtinId="22" hidden="1"/>
    <cellStyle name="Obliczenia" xfId="12346" builtinId="22" hidden="1"/>
    <cellStyle name="Obliczenia" xfId="12386" builtinId="22" hidden="1"/>
    <cellStyle name="Obliczenia" xfId="12425" builtinId="22" hidden="1"/>
    <cellStyle name="Obliczenia" xfId="12465" builtinId="22" hidden="1"/>
    <cellStyle name="Obliczenia" xfId="12505" builtinId="22" hidden="1"/>
    <cellStyle name="Obliczenia" xfId="12544" builtinId="22" hidden="1"/>
    <cellStyle name="Obliczenia" xfId="12584" builtinId="22" hidden="1"/>
    <cellStyle name="Obliczenia" xfId="12623" builtinId="22" hidden="1"/>
    <cellStyle name="Obliczenia" xfId="12663" builtinId="22" hidden="1"/>
    <cellStyle name="Obliczenia" xfId="12702" builtinId="22" hidden="1"/>
    <cellStyle name="Obliczenia" xfId="12741" builtinId="22" hidden="1"/>
    <cellStyle name="Obliczenia" xfId="12781" builtinId="22" hidden="1"/>
    <cellStyle name="Obliczenia" xfId="12821" builtinId="22" hidden="1"/>
    <cellStyle name="Obliczenia" xfId="12861" builtinId="22" hidden="1"/>
    <cellStyle name="Obliczenia" xfId="12899" builtinId="22" hidden="1"/>
    <cellStyle name="Obliczenia" xfId="12939" builtinId="22" hidden="1"/>
    <cellStyle name="Obliczenia" xfId="12978" builtinId="22" hidden="1"/>
    <cellStyle name="Obliczenia" xfId="13018" builtinId="22" hidden="1"/>
    <cellStyle name="Obliczenia" xfId="13058" builtinId="22" hidden="1"/>
    <cellStyle name="Obliczenia" xfId="13098" builtinId="22" hidden="1"/>
    <cellStyle name="Obliczenia" xfId="13136" builtinId="22" hidden="1"/>
    <cellStyle name="Obliczenia" xfId="13176" builtinId="22" hidden="1"/>
    <cellStyle name="Obliczenia" xfId="13215" builtinId="22" hidden="1"/>
    <cellStyle name="Obliczenia" xfId="13255" builtinId="22" hidden="1"/>
    <cellStyle name="Obliczenia" xfId="13295" builtinId="22" hidden="1"/>
    <cellStyle name="Obliczenia" xfId="13334" builtinId="22" hidden="1"/>
    <cellStyle name="Obliczenia" xfId="13374" builtinId="22" hidden="1"/>
    <cellStyle name="Obliczenia" xfId="13413" builtinId="22" hidden="1"/>
    <cellStyle name="Obliczenia" xfId="13453" builtinId="22" hidden="1"/>
    <cellStyle name="Obliczenia" xfId="13492" builtinId="22" hidden="1"/>
    <cellStyle name="Obliczenia" xfId="13531" builtinId="22" hidden="1"/>
    <cellStyle name="Obliczenia" xfId="13690" builtinId="22" hidden="1"/>
    <cellStyle name="Obliczenia" xfId="13730" builtinId="22" hidden="1"/>
    <cellStyle name="Obliczenia" xfId="13770" builtinId="22" hidden="1"/>
    <cellStyle name="Obliczenia" xfId="13808" builtinId="22" hidden="1"/>
    <cellStyle name="Obliczenia" xfId="13848" builtinId="22" hidden="1"/>
    <cellStyle name="Obliczenia" xfId="13887" builtinId="22" hidden="1"/>
    <cellStyle name="Obliczenia" xfId="13927" builtinId="22" hidden="1"/>
    <cellStyle name="Obliczenia" xfId="13967" builtinId="22" hidden="1"/>
    <cellStyle name="Obliczenia" xfId="14007" builtinId="22" hidden="1"/>
    <cellStyle name="Obliczenia" xfId="14045" builtinId="22" hidden="1"/>
    <cellStyle name="Obliczenia" xfId="14085" builtinId="22" hidden="1"/>
    <cellStyle name="Obliczenia" xfId="14124" builtinId="22" hidden="1"/>
    <cellStyle name="Obliczenia" xfId="14164" builtinId="22" hidden="1"/>
    <cellStyle name="Obliczenia" xfId="14204" builtinId="22" hidden="1"/>
    <cellStyle name="Obliczenia" xfId="14243" builtinId="22" hidden="1"/>
    <cellStyle name="Obliczenia" xfId="14284" builtinId="22" hidden="1"/>
    <cellStyle name="Obliczenia" xfId="14323" builtinId="22" hidden="1"/>
    <cellStyle name="Obliczenia" xfId="14363" builtinId="22" hidden="1"/>
    <cellStyle name="Obliczenia" xfId="14402" builtinId="22" hidden="1"/>
    <cellStyle name="Obliczenia" xfId="13669" builtinId="22" hidden="1"/>
    <cellStyle name="Obliczenia" xfId="13565" builtinId="22" hidden="1"/>
    <cellStyle name="Obliczenia" xfId="14475" builtinId="22" hidden="1"/>
    <cellStyle name="Obliczenia" xfId="14515" builtinId="22" hidden="1"/>
    <cellStyle name="Obliczenia" xfId="14553" builtinId="22" hidden="1"/>
    <cellStyle name="Obliczenia" xfId="14593" builtinId="22" hidden="1"/>
    <cellStyle name="Obliczenia" xfId="14632" builtinId="22" hidden="1"/>
    <cellStyle name="Obliczenia" xfId="14672" builtinId="22" hidden="1"/>
    <cellStyle name="Obliczenia" xfId="14712" builtinId="22" hidden="1"/>
    <cellStyle name="Obliczenia" xfId="14752" builtinId="22" hidden="1"/>
    <cellStyle name="Obliczenia" xfId="14790" builtinId="22" hidden="1"/>
    <cellStyle name="Obliczenia" xfId="14830" builtinId="22" hidden="1"/>
    <cellStyle name="Obliczenia" xfId="14869" builtinId="22" hidden="1"/>
    <cellStyle name="Obliczenia" xfId="14909" builtinId="22" hidden="1"/>
    <cellStyle name="Obliczenia" xfId="14949" builtinId="22" hidden="1"/>
    <cellStyle name="Obliczenia" xfId="14988" builtinId="22" hidden="1"/>
    <cellStyle name="Obliczenia" xfId="15028" builtinId="22" hidden="1"/>
    <cellStyle name="Obliczenia" xfId="15067" builtinId="22" hidden="1"/>
    <cellStyle name="Obliczenia" xfId="15107" builtinId="22" hidden="1"/>
    <cellStyle name="Obliczenia" xfId="15146" builtinId="22" hidden="1"/>
    <cellStyle name="Obliczenia" xfId="13586" builtinId="22" hidden="1"/>
    <cellStyle name="Obliczenia" xfId="13622" builtinId="22" hidden="1"/>
    <cellStyle name="Obliczenia" xfId="15191" builtinId="22" hidden="1"/>
    <cellStyle name="Obliczenia" xfId="15231" builtinId="22" hidden="1"/>
    <cellStyle name="Obliczenia" xfId="15269" builtinId="22" hidden="1"/>
    <cellStyle name="Obliczenia" xfId="15309" builtinId="22" hidden="1"/>
    <cellStyle name="Obliczenia" xfId="15348" builtinId="22" hidden="1"/>
    <cellStyle name="Obliczenia" xfId="15388" builtinId="22" hidden="1"/>
    <cellStyle name="Obliczenia" xfId="15428" builtinId="22" hidden="1"/>
    <cellStyle name="Obliczenia" xfId="15468" builtinId="22" hidden="1"/>
    <cellStyle name="Obliczenia" xfId="15506" builtinId="22" hidden="1"/>
    <cellStyle name="Obliczenia" xfId="15546" builtinId="22" hidden="1"/>
    <cellStyle name="Obliczenia" xfId="15585" builtinId="22" hidden="1"/>
    <cellStyle name="Obliczenia" xfId="15625" builtinId="22" hidden="1"/>
    <cellStyle name="Obliczenia" xfId="15665" builtinId="22" hidden="1"/>
    <cellStyle name="Obliczenia" xfId="15704" builtinId="22" hidden="1"/>
    <cellStyle name="Obliczenia" xfId="15744" builtinId="22" hidden="1"/>
    <cellStyle name="Obliczenia" xfId="15783" builtinId="22" hidden="1"/>
    <cellStyle name="Obliczenia" xfId="15823" builtinId="22" hidden="1"/>
    <cellStyle name="Obliczenia" xfId="15862" builtinId="22" hidden="1"/>
    <cellStyle name="Obliczenia" xfId="3222" builtinId="22" hidden="1"/>
    <cellStyle name="Obliczenia" xfId="4315" builtinId="22" hidden="1"/>
    <cellStyle name="Obliczenia" xfId="15915" builtinId="22" hidden="1"/>
    <cellStyle name="Obliczenia" xfId="15955" builtinId="22" hidden="1"/>
    <cellStyle name="Obliczenia" xfId="15993" builtinId="22" hidden="1"/>
    <cellStyle name="Obliczenia" xfId="16033" builtinId="22" hidden="1"/>
    <cellStyle name="Obliczenia" xfId="16072" builtinId="22" hidden="1"/>
    <cellStyle name="Obliczenia" xfId="16112" builtinId="22" hidden="1"/>
    <cellStyle name="Obliczenia" xfId="16152" builtinId="22" hidden="1"/>
    <cellStyle name="Obliczenia" xfId="16192" builtinId="22" hidden="1"/>
    <cellStyle name="Obliczenia" xfId="16230" builtinId="22" hidden="1"/>
    <cellStyle name="Obliczenia" xfId="16270" builtinId="22" hidden="1"/>
    <cellStyle name="Obliczenia" xfId="16309" builtinId="22" hidden="1"/>
    <cellStyle name="Obliczenia" xfId="16349" builtinId="22" hidden="1"/>
    <cellStyle name="Obliczenia" xfId="16389" builtinId="22" hidden="1"/>
    <cellStyle name="Obliczenia" xfId="16428" builtinId="22" hidden="1"/>
    <cellStyle name="Obliczenia" xfId="16468" builtinId="22" hidden="1"/>
    <cellStyle name="Obliczenia" xfId="16507" builtinId="22" hidden="1"/>
    <cellStyle name="Obliczenia" xfId="16547" builtinId="22" hidden="1"/>
    <cellStyle name="Obliczenia" xfId="16586" builtinId="22" hidden="1"/>
    <cellStyle name="Obliczenia" xfId="16625" builtinId="22" hidden="1"/>
    <cellStyle name="Obliczenia" xfId="16784" builtinId="22" hidden="1"/>
    <cellStyle name="Obliczenia" xfId="16824" builtinId="22" hidden="1"/>
    <cellStyle name="Obliczenia" xfId="16864" builtinId="22" hidden="1"/>
    <cellStyle name="Obliczenia" xfId="16902" builtinId="22" hidden="1"/>
    <cellStyle name="Obliczenia" xfId="16942" builtinId="22" hidden="1"/>
    <cellStyle name="Obliczenia" xfId="16981" builtinId="22" hidden="1"/>
    <cellStyle name="Obliczenia" xfId="17021" builtinId="22" hidden="1"/>
    <cellStyle name="Obliczenia" xfId="17061" builtinId="22" hidden="1"/>
    <cellStyle name="Obliczenia" xfId="17101" builtinId="22" hidden="1"/>
    <cellStyle name="Obliczenia" xfId="17139" builtinId="22" hidden="1"/>
    <cellStyle name="Obliczenia" xfId="17179" builtinId="22" hidden="1"/>
    <cellStyle name="Obliczenia" xfId="17218" builtinId="22" hidden="1"/>
    <cellStyle name="Obliczenia" xfId="17258" builtinId="22" hidden="1"/>
    <cellStyle name="Obliczenia" xfId="17298" builtinId="22" hidden="1"/>
    <cellStyle name="Obliczenia" xfId="17337" builtinId="22" hidden="1"/>
    <cellStyle name="Obliczenia" xfId="17378" builtinId="22" hidden="1"/>
    <cellStyle name="Obliczenia" xfId="17417" builtinId="22" hidden="1"/>
    <cellStyle name="Obliczenia" xfId="17457" builtinId="22" hidden="1"/>
    <cellStyle name="Obliczenia" xfId="17496" builtinId="22" hidden="1"/>
    <cellStyle name="Obliczenia" xfId="16763" builtinId="22" hidden="1"/>
    <cellStyle name="Obliczenia" xfId="16659" builtinId="22" hidden="1"/>
    <cellStyle name="Obliczenia" xfId="17569" builtinId="22" hidden="1"/>
    <cellStyle name="Obliczenia" xfId="17609" builtinId="22" hidden="1"/>
    <cellStyle name="Obliczenia" xfId="17647" builtinId="22" hidden="1"/>
    <cellStyle name="Obliczenia" xfId="17687" builtinId="22" hidden="1"/>
    <cellStyle name="Obliczenia" xfId="17726" builtinId="22" hidden="1"/>
    <cellStyle name="Obliczenia" xfId="17766" builtinId="22" hidden="1"/>
    <cellStyle name="Obliczenia" xfId="17806" builtinId="22" hidden="1"/>
    <cellStyle name="Obliczenia" xfId="17846" builtinId="22" hidden="1"/>
    <cellStyle name="Obliczenia" xfId="17884" builtinId="22" hidden="1"/>
    <cellStyle name="Obliczenia" xfId="17924" builtinId="22" hidden="1"/>
    <cellStyle name="Obliczenia" xfId="17963" builtinId="22" hidden="1"/>
    <cellStyle name="Obliczenia" xfId="18003" builtinId="22" hidden="1"/>
    <cellStyle name="Obliczenia" xfId="18043" builtinId="22" hidden="1"/>
    <cellStyle name="Obliczenia" xfId="18082" builtinId="22" hidden="1"/>
    <cellStyle name="Obliczenia" xfId="18122" builtinId="22" hidden="1"/>
    <cellStyle name="Obliczenia" xfId="18161" builtinId="22" hidden="1"/>
    <cellStyle name="Obliczenia" xfId="18201" builtinId="22" hidden="1"/>
    <cellStyle name="Obliczenia" xfId="18240" builtinId="22" hidden="1"/>
    <cellStyle name="Obliczenia" xfId="16680" builtinId="22" hidden="1"/>
    <cellStyle name="Obliczenia" xfId="16716" builtinId="22" hidden="1"/>
    <cellStyle name="Obliczenia" xfId="18285" builtinId="22" hidden="1"/>
    <cellStyle name="Obliczenia" xfId="18325" builtinId="22" hidden="1"/>
    <cellStyle name="Obliczenia" xfId="18363" builtinId="22" hidden="1"/>
    <cellStyle name="Obliczenia" xfId="18403" builtinId="22" hidden="1"/>
    <cellStyle name="Obliczenia" xfId="18442" builtinId="22" hidden="1"/>
    <cellStyle name="Obliczenia" xfId="18482" builtinId="22" hidden="1"/>
    <cellStyle name="Obliczenia" xfId="18522" builtinId="22" hidden="1"/>
    <cellStyle name="Obliczenia" xfId="18562" builtinId="22" hidden="1"/>
    <cellStyle name="Obliczenia" xfId="18600" builtinId="22" hidden="1"/>
    <cellStyle name="Obliczenia" xfId="18640" builtinId="22" hidden="1"/>
    <cellStyle name="Obliczenia" xfId="18679" builtinId="22" hidden="1"/>
    <cellStyle name="Obliczenia" xfId="18719" builtinId="22" hidden="1"/>
    <cellStyle name="Obliczenia" xfId="18759" builtinId="22" hidden="1"/>
    <cellStyle name="Obliczenia" xfId="18798" builtinId="22" hidden="1"/>
    <cellStyle name="Obliczenia" xfId="18838" builtinId="22" hidden="1"/>
    <cellStyle name="Obliczenia" xfId="18877" builtinId="22" hidden="1"/>
    <cellStyle name="Obliczenia" xfId="18917" builtinId="22" hidden="1"/>
    <cellStyle name="Obliczenia" xfId="18956" builtinId="22" hidden="1"/>
    <cellStyle name="Obliczenia" xfId="3249" builtinId="22" hidden="1"/>
    <cellStyle name="Obliczenia" xfId="19078" builtinId="22" hidden="1"/>
    <cellStyle name="Obliczenia" xfId="19118" builtinId="22" hidden="1"/>
    <cellStyle name="Obliczenia" xfId="19158" builtinId="22" hidden="1"/>
    <cellStyle name="Obliczenia" xfId="19196" builtinId="22" hidden="1"/>
    <cellStyle name="Obliczenia" xfId="19236" builtinId="22" hidden="1"/>
    <cellStyle name="Obliczenia" xfId="19275" builtinId="22" hidden="1"/>
    <cellStyle name="Obliczenia" xfId="19315" builtinId="22" hidden="1"/>
    <cellStyle name="Obliczenia" xfId="19355" builtinId="22" hidden="1"/>
    <cellStyle name="Obliczenia" xfId="19395" builtinId="22" hidden="1"/>
    <cellStyle name="Obliczenia" xfId="19433" builtinId="22" hidden="1"/>
    <cellStyle name="Obliczenia" xfId="19473" builtinId="22" hidden="1"/>
    <cellStyle name="Obliczenia" xfId="19512" builtinId="22" hidden="1"/>
    <cellStyle name="Obliczenia" xfId="19552" builtinId="22" hidden="1"/>
    <cellStyle name="Obliczenia" xfId="19592" builtinId="22" hidden="1"/>
    <cellStyle name="Obliczenia" xfId="19631" builtinId="22" hidden="1"/>
    <cellStyle name="Obliczenia" xfId="19671" builtinId="22" hidden="1"/>
    <cellStyle name="Obliczenia" xfId="19710" builtinId="22" hidden="1"/>
    <cellStyle name="Obliczenia" xfId="19750" builtinId="22" hidden="1"/>
    <cellStyle name="Obliczenia" xfId="19789" builtinId="22" hidden="1"/>
    <cellStyle name="Obliczenia" xfId="19840" builtinId="22" hidden="1"/>
    <cellStyle name="Obliczenia" xfId="19999" builtinId="22" hidden="1"/>
    <cellStyle name="Obliczenia" xfId="20039" builtinId="22" hidden="1"/>
    <cellStyle name="Obliczenia" xfId="20079" builtinId="22" hidden="1"/>
    <cellStyle name="Obliczenia" xfId="20117" builtinId="22" hidden="1"/>
    <cellStyle name="Obliczenia" xfId="20157" builtinId="22" hidden="1"/>
    <cellStyle name="Obliczenia" xfId="20196" builtinId="22" hidden="1"/>
    <cellStyle name="Obliczenia" xfId="20236" builtinId="22" hidden="1"/>
    <cellStyle name="Obliczenia" xfId="20276" builtinId="22" hidden="1"/>
    <cellStyle name="Obliczenia" xfId="20316" builtinId="22" hidden="1"/>
    <cellStyle name="Obliczenia" xfId="20354" builtinId="22" hidden="1"/>
    <cellStyle name="Obliczenia" xfId="20394" builtinId="22" hidden="1"/>
    <cellStyle name="Obliczenia" xfId="20433" builtinId="22" hidden="1"/>
    <cellStyle name="Obliczenia" xfId="20473" builtinId="22" hidden="1"/>
    <cellStyle name="Obliczenia" xfId="20513" builtinId="22" hidden="1"/>
    <cellStyle name="Obliczenia" xfId="20552" builtinId="22" hidden="1"/>
    <cellStyle name="Obliczenia" xfId="20593" builtinId="22" hidden="1"/>
    <cellStyle name="Obliczenia" xfId="20632" builtinId="22" hidden="1"/>
    <cellStyle name="Obliczenia" xfId="20672" builtinId="22" hidden="1"/>
    <cellStyle name="Obliczenia" xfId="20711" builtinId="22" hidden="1"/>
    <cellStyle name="Obliczenia" xfId="19978" builtinId="22" hidden="1"/>
    <cellStyle name="Obliczenia" xfId="19874" builtinId="22" hidden="1"/>
    <cellStyle name="Obliczenia" xfId="20784" builtinId="22" hidden="1"/>
    <cellStyle name="Obliczenia" xfId="20824" builtinId="22" hidden="1"/>
    <cellStyle name="Obliczenia" xfId="20862" builtinId="22" hidden="1"/>
    <cellStyle name="Obliczenia" xfId="20902" builtinId="22" hidden="1"/>
    <cellStyle name="Obliczenia" xfId="20941" builtinId="22" hidden="1"/>
    <cellStyle name="Obliczenia" xfId="20981" builtinId="22" hidden="1"/>
    <cellStyle name="Obliczenia" xfId="21021" builtinId="22" hidden="1"/>
    <cellStyle name="Obliczenia" xfId="21061" builtinId="22" hidden="1"/>
    <cellStyle name="Obliczenia" xfId="21099" builtinId="22" hidden="1"/>
    <cellStyle name="Obliczenia" xfId="21139" builtinId="22" hidden="1"/>
    <cellStyle name="Obliczenia" xfId="21178" builtinId="22" hidden="1"/>
    <cellStyle name="Obliczenia" xfId="21218" builtinId="22" hidden="1"/>
    <cellStyle name="Obliczenia" xfId="21258" builtinId="22" hidden="1"/>
    <cellStyle name="Obliczenia" xfId="21297" builtinId="22" hidden="1"/>
    <cellStyle name="Obliczenia" xfId="21337" builtinId="22" hidden="1"/>
    <cellStyle name="Obliczenia" xfId="21376" builtinId="22" hidden="1"/>
    <cellStyle name="Obliczenia" xfId="21416" builtinId="22" hidden="1"/>
    <cellStyle name="Obliczenia" xfId="21455" builtinId="22" hidden="1"/>
    <cellStyle name="Obliczenia" xfId="19895" builtinId="22" hidden="1"/>
    <cellStyle name="Obliczenia" xfId="19931" builtinId="22" hidden="1"/>
    <cellStyle name="Obliczenia" xfId="21500" builtinId="22" hidden="1"/>
    <cellStyle name="Obliczenia" xfId="21540" builtinId="22" hidden="1"/>
    <cellStyle name="Obliczenia" xfId="21578" builtinId="22" hidden="1"/>
    <cellStyle name="Obliczenia" xfId="21618" builtinId="22" hidden="1"/>
    <cellStyle name="Obliczenia" xfId="21657" builtinId="22" hidden="1"/>
    <cellStyle name="Obliczenia" xfId="21697" builtinId="22" hidden="1"/>
    <cellStyle name="Obliczenia" xfId="21737" builtinId="22" hidden="1"/>
    <cellStyle name="Obliczenia" xfId="21777" builtinId="22" hidden="1"/>
    <cellStyle name="Obliczenia" xfId="21815" builtinId="22" hidden="1"/>
    <cellStyle name="Obliczenia" xfId="21855" builtinId="22" hidden="1"/>
    <cellStyle name="Obliczenia" xfId="21894" builtinId="22" hidden="1"/>
    <cellStyle name="Obliczenia" xfId="21934" builtinId="22" hidden="1"/>
    <cellStyle name="Obliczenia" xfId="21974" builtinId="22" hidden="1"/>
    <cellStyle name="Obliczenia" xfId="22013" builtinId="22" hidden="1"/>
    <cellStyle name="Obliczenia" xfId="22053" builtinId="22" hidden="1"/>
    <cellStyle name="Obliczenia" xfId="22092" builtinId="22" hidden="1"/>
    <cellStyle name="Obliczenia" xfId="22132" builtinId="22" hidden="1"/>
    <cellStyle name="Obliczenia" xfId="22171" builtinId="22" hidden="1"/>
    <cellStyle name="Obliczenia" xfId="22210" builtinId="22" hidden="1"/>
    <cellStyle name="Obliczenia" xfId="22250" builtinId="22" hidden="1"/>
    <cellStyle name="Obliczenia" xfId="22290" builtinId="22" hidden="1"/>
    <cellStyle name="Obliczenia" xfId="22330" builtinId="22" hidden="1"/>
    <cellStyle name="Obliczenia" xfId="22368" builtinId="22" hidden="1"/>
    <cellStyle name="Obliczenia" xfId="22408" builtinId="22" hidden="1"/>
    <cellStyle name="Obliczenia" xfId="22447" builtinId="22" hidden="1"/>
    <cellStyle name="Obliczenia" xfId="22487" builtinId="22" hidden="1"/>
    <cellStyle name="Obliczenia" xfId="22527" builtinId="22" hidden="1"/>
    <cellStyle name="Obliczenia" xfId="22567" builtinId="22" hidden="1"/>
    <cellStyle name="Obliczenia" xfId="22605" builtinId="22" hidden="1"/>
    <cellStyle name="Obliczenia" xfId="22645" builtinId="22" hidden="1"/>
    <cellStyle name="Obliczenia" xfId="22684" builtinId="22" hidden="1"/>
    <cellStyle name="Obliczenia" xfId="22724" builtinId="22" hidden="1"/>
    <cellStyle name="Obliczenia" xfId="22764" builtinId="22" hidden="1"/>
    <cellStyle name="Obliczenia" xfId="22803" builtinId="22" hidden="1"/>
    <cellStyle name="Obliczenia" xfId="22843" builtinId="22" hidden="1"/>
    <cellStyle name="Obliczenia" xfId="22882" builtinId="22" hidden="1"/>
    <cellStyle name="Obliczenia" xfId="22922" builtinId="22" hidden="1"/>
    <cellStyle name="Obliczenia" xfId="22961" builtinId="22" hidden="1"/>
    <cellStyle name="Obliczenia" xfId="23000" builtinId="22" hidden="1"/>
    <cellStyle name="Obliczenia" xfId="23159" builtinId="22" hidden="1"/>
    <cellStyle name="Obliczenia" xfId="23199" builtinId="22" hidden="1"/>
    <cellStyle name="Obliczenia" xfId="23239" builtinId="22" hidden="1"/>
    <cellStyle name="Obliczenia" xfId="23277" builtinId="22" hidden="1"/>
    <cellStyle name="Obliczenia" xfId="23317" builtinId="22" hidden="1"/>
    <cellStyle name="Obliczenia" xfId="23356" builtinId="22" hidden="1"/>
    <cellStyle name="Obliczenia" xfId="23396" builtinId="22" hidden="1"/>
    <cellStyle name="Obliczenia" xfId="23436" builtinId="22" hidden="1"/>
    <cellStyle name="Obliczenia" xfId="23476" builtinId="22" hidden="1"/>
    <cellStyle name="Obliczenia" xfId="23514" builtinId="22" hidden="1"/>
    <cellStyle name="Obliczenia" xfId="23554" builtinId="22" hidden="1"/>
    <cellStyle name="Obliczenia" xfId="23593" builtinId="22" hidden="1"/>
    <cellStyle name="Obliczenia" xfId="23633" builtinId="22" hidden="1"/>
    <cellStyle name="Obliczenia" xfId="23673" builtinId="22" hidden="1"/>
    <cellStyle name="Obliczenia" xfId="23712" builtinId="22" hidden="1"/>
    <cellStyle name="Obliczenia" xfId="23753" builtinId="22" hidden="1"/>
    <cellStyle name="Obliczenia" xfId="23792" builtinId="22" hidden="1"/>
    <cellStyle name="Obliczenia" xfId="23832" builtinId="22" hidden="1"/>
    <cellStyle name="Obliczenia" xfId="23871" builtinId="22" hidden="1"/>
    <cellStyle name="Obliczenia" xfId="23138" builtinId="22" hidden="1"/>
    <cellStyle name="Obliczenia" xfId="23034" builtinId="22" hidden="1"/>
    <cellStyle name="Obliczenia" xfId="23944" builtinId="22" hidden="1"/>
    <cellStyle name="Obliczenia" xfId="23984" builtinId="22" hidden="1"/>
    <cellStyle name="Obliczenia" xfId="24022" builtinId="22" hidden="1"/>
    <cellStyle name="Obliczenia" xfId="24062" builtinId="22" hidden="1"/>
    <cellStyle name="Obliczenia" xfId="24101" builtinId="22" hidden="1"/>
    <cellStyle name="Obliczenia" xfId="24141" builtinId="22" hidden="1"/>
    <cellStyle name="Obliczenia" xfId="24181" builtinId="22" hidden="1"/>
    <cellStyle name="Obliczenia" xfId="24221" builtinId="22" hidden="1"/>
    <cellStyle name="Obliczenia" xfId="24259" builtinId="22" hidden="1"/>
    <cellStyle name="Obliczenia" xfId="24299" builtinId="22" hidden="1"/>
    <cellStyle name="Obliczenia" xfId="24338" builtinId="22" hidden="1"/>
    <cellStyle name="Obliczenia" xfId="24378" builtinId="22" hidden="1"/>
    <cellStyle name="Obliczenia" xfId="24418" builtinId="22" hidden="1"/>
    <cellStyle name="Obliczenia" xfId="24457" builtinId="22" hidden="1"/>
    <cellStyle name="Obliczenia" xfId="24497" builtinId="22" hidden="1"/>
    <cellStyle name="Obliczenia" xfId="24536" builtinId="22" hidden="1"/>
    <cellStyle name="Obliczenia" xfId="24576" builtinId="22" hidden="1"/>
    <cellStyle name="Obliczenia" xfId="24615" builtinId="22" hidden="1"/>
    <cellStyle name="Obliczenia" xfId="23055" builtinId="22" hidden="1"/>
    <cellStyle name="Obliczenia" xfId="23091" builtinId="22" hidden="1"/>
    <cellStyle name="Obliczenia" xfId="24660" builtinId="22" hidden="1"/>
    <cellStyle name="Obliczenia" xfId="24700" builtinId="22" hidden="1"/>
    <cellStyle name="Obliczenia" xfId="24738" builtinId="22" hidden="1"/>
    <cellStyle name="Obliczenia" xfId="24778" builtinId="22" hidden="1"/>
    <cellStyle name="Obliczenia" xfId="24817" builtinId="22" hidden="1"/>
    <cellStyle name="Obliczenia" xfId="24857" builtinId="22" hidden="1"/>
    <cellStyle name="Obliczenia" xfId="24897" builtinId="22" hidden="1"/>
    <cellStyle name="Obliczenia" xfId="24937" builtinId="22" hidden="1"/>
    <cellStyle name="Obliczenia" xfId="24975" builtinId="22" hidden="1"/>
    <cellStyle name="Obliczenia" xfId="25015" builtinId="22" hidden="1"/>
    <cellStyle name="Obliczenia" xfId="25054" builtinId="22" hidden="1"/>
    <cellStyle name="Obliczenia" xfId="25094" builtinId="22" hidden="1"/>
    <cellStyle name="Obliczenia" xfId="25134" builtinId="22" hidden="1"/>
    <cellStyle name="Obliczenia" xfId="25173" builtinId="22" hidden="1"/>
    <cellStyle name="Obliczenia" xfId="25213" builtinId="22" hidden="1"/>
    <cellStyle name="Obliczenia" xfId="25252" builtinId="22" hidden="1"/>
    <cellStyle name="Obliczenia" xfId="25292" builtinId="22" hidden="1"/>
    <cellStyle name="Obliczenia" xfId="25331" builtinId="22" hidden="1"/>
    <cellStyle name="Obliczenia" xfId="19057" builtinId="22" hidden="1"/>
    <cellStyle name="Obliczenia" xfId="19028" builtinId="22" hidden="1"/>
    <cellStyle name="Obliczenia" xfId="18988" builtinId="22" hidden="1"/>
    <cellStyle name="Obliczenia" xfId="25397" builtinId="22" hidden="1"/>
    <cellStyle name="Obliczenia" xfId="25435" builtinId="22" hidden="1"/>
    <cellStyle name="Obliczenia" xfId="25475" builtinId="22" hidden="1"/>
    <cellStyle name="Obliczenia" xfId="25514" builtinId="22" hidden="1"/>
    <cellStyle name="Obliczenia" xfId="25554" builtinId="22" hidden="1"/>
    <cellStyle name="Obliczenia" xfId="25594" builtinId="22" hidden="1"/>
    <cellStyle name="Obliczenia" xfId="25634" builtinId="22" hidden="1"/>
    <cellStyle name="Obliczenia" xfId="25672" builtinId="22" hidden="1"/>
    <cellStyle name="Obliczenia" xfId="25712" builtinId="22" hidden="1"/>
    <cellStyle name="Obliczenia" xfId="25751" builtinId="22" hidden="1"/>
    <cellStyle name="Obliczenia" xfId="25791" builtinId="22" hidden="1"/>
    <cellStyle name="Obliczenia" xfId="25831" builtinId="22" hidden="1"/>
    <cellStyle name="Obliczenia" xfId="25870" builtinId="22" hidden="1"/>
    <cellStyle name="Obliczenia" xfId="25910" builtinId="22" hidden="1"/>
    <cellStyle name="Obliczenia" xfId="25949" builtinId="22" hidden="1"/>
    <cellStyle name="Obliczenia" xfId="25989" builtinId="22" hidden="1"/>
    <cellStyle name="Obliczenia" xfId="26028" builtinId="22" hidden="1"/>
    <cellStyle name="Obliczenia" xfId="26067" builtinId="22" hidden="1"/>
    <cellStyle name="Obliczenia" xfId="26226" builtinId="22" hidden="1"/>
    <cellStyle name="Obliczenia" xfId="26266" builtinId="22" hidden="1"/>
    <cellStyle name="Obliczenia" xfId="26306" builtinId="22" hidden="1"/>
    <cellStyle name="Obliczenia" xfId="26344" builtinId="22" hidden="1"/>
    <cellStyle name="Obliczenia" xfId="26384" builtinId="22" hidden="1"/>
    <cellStyle name="Obliczenia" xfId="26423" builtinId="22" hidden="1"/>
    <cellStyle name="Obliczenia" xfId="26463" builtinId="22" hidden="1"/>
    <cellStyle name="Obliczenia" xfId="26503" builtinId="22" hidden="1"/>
    <cellStyle name="Obliczenia" xfId="26543" builtinId="22" hidden="1"/>
    <cellStyle name="Obliczenia" xfId="26581" builtinId="22" hidden="1"/>
    <cellStyle name="Obliczenia" xfId="26621" builtinId="22" hidden="1"/>
    <cellStyle name="Obliczenia" xfId="26660" builtinId="22" hidden="1"/>
    <cellStyle name="Obliczenia" xfId="26700" builtinId="22" hidden="1"/>
    <cellStyle name="Obliczenia" xfId="26740" builtinId="22" hidden="1"/>
    <cellStyle name="Obliczenia" xfId="26779" builtinId="22" hidden="1"/>
    <cellStyle name="Obliczenia" xfId="26820" builtinId="22" hidden="1"/>
    <cellStyle name="Obliczenia" xfId="26859" builtinId="22" hidden="1"/>
    <cellStyle name="Obliczenia" xfId="26899" builtinId="22" hidden="1"/>
    <cellStyle name="Obliczenia" xfId="26938" builtinId="22" hidden="1"/>
    <cellStyle name="Obliczenia" xfId="26205" builtinId="22" hidden="1"/>
    <cellStyle name="Obliczenia" xfId="26101" builtinId="22" hidden="1"/>
    <cellStyle name="Obliczenia" xfId="27011" builtinId="22" hidden="1"/>
    <cellStyle name="Obliczenia" xfId="27051" builtinId="22" hidden="1"/>
    <cellStyle name="Obliczenia" xfId="27089" builtinId="22" hidden="1"/>
    <cellStyle name="Obliczenia" xfId="27129" builtinId="22" hidden="1"/>
    <cellStyle name="Obliczenia" xfId="27168" builtinId="22" hidden="1"/>
    <cellStyle name="Obliczenia" xfId="27208" builtinId="22" hidden="1"/>
    <cellStyle name="Obliczenia" xfId="27248" builtinId="22" hidden="1"/>
    <cellStyle name="Obliczenia" xfId="27288" builtinId="22" hidden="1"/>
    <cellStyle name="Obliczenia" xfId="27326" builtinId="22" hidden="1"/>
    <cellStyle name="Obliczenia" xfId="27366" builtinId="22" hidden="1"/>
    <cellStyle name="Obliczenia" xfId="27405" builtinId="22" hidden="1"/>
    <cellStyle name="Obliczenia" xfId="27445" builtinId="22" hidden="1"/>
    <cellStyle name="Obliczenia" xfId="27485" builtinId="22" hidden="1"/>
    <cellStyle name="Obliczenia" xfId="27524" builtinId="22" hidden="1"/>
    <cellStyle name="Obliczenia" xfId="27564" builtinId="22" hidden="1"/>
    <cellStyle name="Obliczenia" xfId="27603" builtinId="22" hidden="1"/>
    <cellStyle name="Obliczenia" xfId="27643" builtinId="22" hidden="1"/>
    <cellStyle name="Obliczenia" xfId="27682" builtinId="22" hidden="1"/>
    <cellStyle name="Obliczenia" xfId="26122" builtinId="22" hidden="1"/>
    <cellStyle name="Obliczenia" xfId="26158" builtinId="22" hidden="1"/>
    <cellStyle name="Obliczenia" xfId="27727" builtinId="22" hidden="1"/>
    <cellStyle name="Obliczenia" xfId="27767" builtinId="22" hidden="1"/>
    <cellStyle name="Obliczenia" xfId="27805" builtinId="22" hidden="1"/>
    <cellStyle name="Obliczenia" xfId="27845" builtinId="22" hidden="1"/>
    <cellStyle name="Obliczenia" xfId="27884" builtinId="22" hidden="1"/>
    <cellStyle name="Obliczenia" xfId="27924" builtinId="22" hidden="1"/>
    <cellStyle name="Obliczenia" xfId="27964" builtinId="22" hidden="1"/>
    <cellStyle name="Obliczenia" xfId="28004" builtinId="22" hidden="1"/>
    <cellStyle name="Obliczenia" xfId="28042" builtinId="22" hidden="1"/>
    <cellStyle name="Obliczenia" xfId="28082" builtinId="22" hidden="1"/>
    <cellStyle name="Obliczenia" xfId="28121" builtinId="22" hidden="1"/>
    <cellStyle name="Obliczenia" xfId="28161" builtinId="22" hidden="1"/>
    <cellStyle name="Obliczenia" xfId="28201" builtinId="22" hidden="1"/>
    <cellStyle name="Obliczenia" xfId="28240" builtinId="22" hidden="1"/>
    <cellStyle name="Obliczenia" xfId="28280" builtinId="22" hidden="1"/>
    <cellStyle name="Obliczenia" xfId="28319" builtinId="22" hidden="1"/>
    <cellStyle name="Obliczenia" xfId="28359" builtinId="22" hidden="1"/>
    <cellStyle name="Obliczenia" xfId="28398" builtinId="22" hidden="1"/>
    <cellStyle name="Obliczenia" xfId="28437" builtinId="22" hidden="1"/>
    <cellStyle name="Obliczenia" xfId="28561" builtinId="22" hidden="1"/>
    <cellStyle name="Obliczenia" xfId="28603" builtinId="22" hidden="1"/>
    <cellStyle name="Obliczenia" xfId="28643" builtinId="22" hidden="1"/>
    <cellStyle name="Obliczenia" xfId="28681" builtinId="22" hidden="1"/>
    <cellStyle name="Obliczenia" xfId="28721" builtinId="22" hidden="1"/>
    <cellStyle name="Obliczenia" xfId="28760" builtinId="22" hidden="1"/>
    <cellStyle name="Obliczenia" xfId="28800" builtinId="22" hidden="1"/>
    <cellStyle name="Obliczenia" xfId="28840" builtinId="22" hidden="1"/>
    <cellStyle name="Obliczenia" xfId="28880" builtinId="22" hidden="1"/>
    <cellStyle name="Obliczenia" xfId="28918" builtinId="22" hidden="1"/>
    <cellStyle name="Obliczenia" xfId="28958" builtinId="22" hidden="1"/>
    <cellStyle name="Obliczenia" xfId="28999" builtinId="22" hidden="1"/>
    <cellStyle name="Obliczenia" xfId="29039" builtinId="22" hidden="1"/>
    <cellStyle name="Obliczenia" xfId="29079" builtinId="22" hidden="1"/>
    <cellStyle name="Obliczenia" xfId="29118" builtinId="22" hidden="1"/>
    <cellStyle name="Obliczenia" xfId="29159" builtinId="22" hidden="1"/>
    <cellStyle name="Obliczenia" xfId="29198" builtinId="22" hidden="1"/>
    <cellStyle name="Obliczenia" xfId="29238" builtinId="22" hidden="1"/>
    <cellStyle name="Obliczenia" xfId="29277" builtinId="22" hidden="1"/>
    <cellStyle name="Obliczenia" xfId="29327" builtinId="22" hidden="1"/>
    <cellStyle name="Obliczenia" xfId="29486" builtinId="22" hidden="1"/>
    <cellStyle name="Obliczenia" xfId="29528" builtinId="22" hidden="1"/>
    <cellStyle name="Obliczenia" xfId="29568" builtinId="22" hidden="1"/>
    <cellStyle name="Obliczenia" xfId="29606" builtinId="22" hidden="1"/>
    <cellStyle name="Obliczenia" xfId="29646" builtinId="22" hidden="1"/>
    <cellStyle name="Obliczenia" xfId="29685" builtinId="22" hidden="1"/>
    <cellStyle name="Obliczenia" xfId="29725" builtinId="22" hidden="1"/>
    <cellStyle name="Obliczenia" xfId="29765" builtinId="22" hidden="1"/>
    <cellStyle name="Obliczenia" xfId="29805" builtinId="22" hidden="1"/>
    <cellStyle name="Obliczenia" xfId="29843" builtinId="22" hidden="1"/>
    <cellStyle name="Obliczenia" xfId="29883" builtinId="22" hidden="1"/>
    <cellStyle name="Obliczenia" xfId="29924" builtinId="22" hidden="1"/>
    <cellStyle name="Obliczenia" xfId="29964" builtinId="22" hidden="1"/>
    <cellStyle name="Obliczenia" xfId="30004" builtinId="22" hidden="1"/>
    <cellStyle name="Obliczenia" xfId="30043" builtinId="22" hidden="1"/>
    <cellStyle name="Obliczenia" xfId="30084" builtinId="22" hidden="1"/>
    <cellStyle name="Obliczenia" xfId="30123" builtinId="22" hidden="1"/>
    <cellStyle name="Obliczenia" xfId="30163" builtinId="22" hidden="1"/>
    <cellStyle name="Obliczenia" xfId="30202" builtinId="22" hidden="1"/>
    <cellStyle name="Obliczenia" xfId="29465" builtinId="22" hidden="1"/>
    <cellStyle name="Obliczenia" xfId="29361" builtinId="22" hidden="1"/>
    <cellStyle name="Obliczenia" xfId="30275" builtinId="22" hidden="1"/>
    <cellStyle name="Obliczenia" xfId="30315" builtinId="22" hidden="1"/>
    <cellStyle name="Obliczenia" xfId="30353" builtinId="22" hidden="1"/>
    <cellStyle name="Obliczenia" xfId="30393" builtinId="22" hidden="1"/>
    <cellStyle name="Obliczenia" xfId="30432" builtinId="22" hidden="1"/>
    <cellStyle name="Obliczenia" xfId="30472" builtinId="22" hidden="1"/>
    <cellStyle name="Obliczenia" xfId="30512" builtinId="22" hidden="1"/>
    <cellStyle name="Obliczenia" xfId="30552" builtinId="22" hidden="1"/>
    <cellStyle name="Obliczenia" xfId="30590" builtinId="22" hidden="1"/>
    <cellStyle name="Obliczenia" xfId="30630" builtinId="22" hidden="1"/>
    <cellStyle name="Obliczenia" xfId="30669" builtinId="22" hidden="1"/>
    <cellStyle name="Obliczenia" xfId="30709" builtinId="22" hidden="1"/>
    <cellStyle name="Obliczenia" xfId="30749" builtinId="22" hidden="1"/>
    <cellStyle name="Obliczenia" xfId="30788" builtinId="22" hidden="1"/>
    <cellStyle name="Obliczenia" xfId="30828" builtinId="22" hidden="1"/>
    <cellStyle name="Obliczenia" xfId="30867" builtinId="22" hidden="1"/>
    <cellStyle name="Obliczenia" xfId="30907" builtinId="22" hidden="1"/>
    <cellStyle name="Obliczenia" xfId="30946" builtinId="22" hidden="1"/>
    <cellStyle name="Obliczenia" xfId="29382" builtinId="22" hidden="1"/>
    <cellStyle name="Obliczenia" xfId="29418" builtinId="22" hidden="1"/>
    <cellStyle name="Obliczenia" xfId="30991" builtinId="22" hidden="1"/>
    <cellStyle name="Obliczenia" xfId="31031" builtinId="22" hidden="1"/>
    <cellStyle name="Obliczenia" xfId="31069" builtinId="22" hidden="1"/>
    <cellStyle name="Obliczenia" xfId="31109" builtinId="22" hidden="1"/>
    <cellStyle name="Obliczenia" xfId="31148" builtinId="22" hidden="1"/>
    <cellStyle name="Obliczenia" xfId="31188" builtinId="22" hidden="1"/>
    <cellStyle name="Obliczenia" xfId="31228" builtinId="22" hidden="1"/>
    <cellStyle name="Obliczenia" xfId="31268" builtinId="22" hidden="1"/>
    <cellStyle name="Obliczenia" xfId="31306" builtinId="22" hidden="1"/>
    <cellStyle name="Obliczenia" xfId="31346" builtinId="22" hidden="1"/>
    <cellStyle name="Obliczenia" xfId="31385" builtinId="22" hidden="1"/>
    <cellStyle name="Obliczenia" xfId="31425" builtinId="22" hidden="1"/>
    <cellStyle name="Obliczenia" xfId="31465" builtinId="22" hidden="1"/>
    <cellStyle name="Obliczenia" xfId="31504" builtinId="22" hidden="1"/>
    <cellStyle name="Obliczenia" xfId="31544" builtinId="22" hidden="1"/>
    <cellStyle name="Obliczenia" xfId="31583" builtinId="22" hidden="1"/>
    <cellStyle name="Obliczenia" xfId="31623" builtinId="22" hidden="1"/>
    <cellStyle name="Obliczenia" xfId="31662" builtinId="22" hidden="1"/>
    <cellStyle name="Obliczenia" xfId="28540" builtinId="22" hidden="1"/>
    <cellStyle name="Obliczenia" xfId="28481" builtinId="22" hidden="1"/>
    <cellStyle name="Obliczenia" xfId="31715" builtinId="22" hidden="1"/>
    <cellStyle name="Obliczenia" xfId="31755" builtinId="22" hidden="1"/>
    <cellStyle name="Obliczenia" xfId="31793" builtinId="22" hidden="1"/>
    <cellStyle name="Obliczenia" xfId="31833" builtinId="22" hidden="1"/>
    <cellStyle name="Obliczenia" xfId="31872" builtinId="22" hidden="1"/>
    <cellStyle name="Obliczenia" xfId="31912" builtinId="22" hidden="1"/>
    <cellStyle name="Obliczenia" xfId="31952" builtinId="22" hidden="1"/>
    <cellStyle name="Obliczenia" xfId="31992" builtinId="22" hidden="1"/>
    <cellStyle name="Obliczenia" xfId="32030" builtinId="22" hidden="1"/>
    <cellStyle name="Obliczenia" xfId="32070" builtinId="22" hidden="1"/>
    <cellStyle name="Obliczenia" xfId="32109" builtinId="22" hidden="1"/>
    <cellStyle name="Obliczenia" xfId="32149" builtinId="22" hidden="1"/>
    <cellStyle name="Obliczenia" xfId="32189" builtinId="22" hidden="1"/>
    <cellStyle name="Obliczenia" xfId="32228" builtinId="22" hidden="1"/>
    <cellStyle name="Obliczenia" xfId="32268" builtinId="22" hidden="1"/>
    <cellStyle name="Obliczenia" xfId="32307" builtinId="22" hidden="1"/>
    <cellStyle name="Obliczenia" xfId="32347" builtinId="22" hidden="1"/>
    <cellStyle name="Obliczenia" xfId="32386" builtinId="22" hidden="1"/>
    <cellStyle name="Obliczenia" xfId="32425" builtinId="22" hidden="1"/>
    <cellStyle name="Obliczenia" xfId="32584" builtinId="22" hidden="1"/>
    <cellStyle name="Obliczenia" xfId="32624" builtinId="22" hidden="1"/>
    <cellStyle name="Obliczenia" xfId="32664" builtinId="22" hidden="1"/>
    <cellStyle name="Obliczenia" xfId="32702" builtinId="22" hidden="1"/>
    <cellStyle name="Obliczenia" xfId="32742" builtinId="22" hidden="1"/>
    <cellStyle name="Obliczenia" xfId="32781" builtinId="22" hidden="1"/>
    <cellStyle name="Obliczenia" xfId="32821" builtinId="22" hidden="1"/>
    <cellStyle name="Obliczenia" xfId="32861" builtinId="22" hidden="1"/>
    <cellStyle name="Obliczenia" xfId="32901" builtinId="22" hidden="1"/>
    <cellStyle name="Obliczenia" xfId="32939" builtinId="22" hidden="1"/>
    <cellStyle name="Obliczenia" xfId="32979" builtinId="22" hidden="1"/>
    <cellStyle name="Obliczenia" xfId="33018" builtinId="22" hidden="1"/>
    <cellStyle name="Obliczenia" xfId="33058" builtinId="22" hidden="1"/>
    <cellStyle name="Obliczenia" xfId="33098" builtinId="22" hidden="1"/>
    <cellStyle name="Obliczenia" xfId="33137" builtinId="22" hidden="1"/>
    <cellStyle name="Obliczenia" xfId="33178" builtinId="22" hidden="1"/>
    <cellStyle name="Obliczenia" xfId="33217" builtinId="22" hidden="1"/>
    <cellStyle name="Obliczenia" xfId="33257" builtinId="22" hidden="1"/>
    <cellStyle name="Obliczenia" xfId="33296" builtinId="22" hidden="1"/>
    <cellStyle name="Obliczenia" xfId="32563" builtinId="22" hidden="1"/>
    <cellStyle name="Obliczenia" xfId="32459" builtinId="22" hidden="1"/>
    <cellStyle name="Obliczenia" xfId="33369" builtinId="22" hidden="1"/>
    <cellStyle name="Obliczenia" xfId="33409" builtinId="22" hidden="1"/>
    <cellStyle name="Obliczenia" xfId="33447" builtinId="22" hidden="1"/>
    <cellStyle name="Obliczenia" xfId="33487" builtinId="22" hidden="1"/>
    <cellStyle name="Obliczenia" xfId="33526" builtinId="22" hidden="1"/>
    <cellStyle name="Obliczenia" xfId="33566" builtinId="22" hidden="1"/>
    <cellStyle name="Obliczenia" xfId="33606" builtinId="22" hidden="1"/>
    <cellStyle name="Obliczenia" xfId="33646" builtinId="22" hidden="1"/>
    <cellStyle name="Obliczenia" xfId="33684" builtinId="22" hidden="1"/>
    <cellStyle name="Obliczenia" xfId="33724" builtinId="22" hidden="1"/>
    <cellStyle name="Obliczenia" xfId="33763" builtinId="22" hidden="1"/>
    <cellStyle name="Obliczenia" xfId="33803" builtinId="22" hidden="1"/>
    <cellStyle name="Obliczenia" xfId="33843" builtinId="22" hidden="1"/>
    <cellStyle name="Obliczenia" xfId="33882" builtinId="22" hidden="1"/>
    <cellStyle name="Obliczenia" xfId="33922" builtinId="22" hidden="1"/>
    <cellStyle name="Obliczenia" xfId="33961" builtinId="22" hidden="1"/>
    <cellStyle name="Obliczenia" xfId="34001" builtinId="22" hidden="1"/>
    <cellStyle name="Obliczenia" xfId="34040" builtinId="22" hidden="1"/>
    <cellStyle name="Obliczenia" xfId="32480" builtinId="22" hidden="1"/>
    <cellStyle name="Obliczenia" xfId="32516" builtinId="22" hidden="1"/>
    <cellStyle name="Obliczenia" xfId="34085" builtinId="22" hidden="1"/>
    <cellStyle name="Obliczenia" xfId="34125" builtinId="22" hidden="1"/>
    <cellStyle name="Obliczenia" xfId="34163" builtinId="22" hidden="1"/>
    <cellStyle name="Obliczenia" xfId="34203" builtinId="22" hidden="1"/>
    <cellStyle name="Obliczenia" xfId="34242" builtinId="22" hidden="1"/>
    <cellStyle name="Obliczenia" xfId="34282" builtinId="22" hidden="1"/>
    <cellStyle name="Obliczenia" xfId="34322" builtinId="22" hidden="1"/>
    <cellStyle name="Obliczenia" xfId="34362" builtinId="22" hidden="1"/>
    <cellStyle name="Obliczenia" xfId="34400" builtinId="22" hidden="1"/>
    <cellStyle name="Obliczenia" xfId="34440" builtinId="22" hidden="1"/>
    <cellStyle name="Obliczenia" xfId="34479" builtinId="22" hidden="1"/>
    <cellStyle name="Obliczenia" xfId="34519" builtinId="22" hidden="1"/>
    <cellStyle name="Obliczenia" xfId="34559" builtinId="22" hidden="1"/>
    <cellStyle name="Obliczenia" xfId="34598" builtinId="22" hidden="1"/>
    <cellStyle name="Obliczenia" xfId="34638" builtinId="22" hidden="1"/>
    <cellStyle name="Obliczenia" xfId="34677" builtinId="22" hidden="1"/>
    <cellStyle name="Obliczenia" xfId="34717" builtinId="22" hidden="1"/>
    <cellStyle name="Obliczenia" xfId="34756" builtinId="22" hidden="1"/>
    <cellStyle name="Obliczenia" xfId="28507" builtinId="22" hidden="1"/>
    <cellStyle name="Obliczenia" xfId="34797" builtinId="22" hidden="1"/>
    <cellStyle name="Obliczenia" xfId="34837" builtinId="22" hidden="1"/>
    <cellStyle name="Obliczenia" xfId="34877" builtinId="22" hidden="1"/>
    <cellStyle name="Obliczenia" xfId="34915" builtinId="22" hidden="1"/>
    <cellStyle name="Obliczenia" xfId="34955" builtinId="22" hidden="1"/>
    <cellStyle name="Obliczenia" xfId="34994" builtinId="22" hidden="1"/>
    <cellStyle name="Obliczenia" xfId="35034" builtinId="22" hidden="1"/>
    <cellStyle name="Obliczenia" xfId="35074" builtinId="22" hidden="1"/>
    <cellStyle name="Obliczenia" xfId="35114" builtinId="22" hidden="1"/>
    <cellStyle name="Obliczenia" xfId="35152" builtinId="22" hidden="1"/>
    <cellStyle name="Obliczenia" xfId="35192" builtinId="22" hidden="1"/>
    <cellStyle name="Obliczenia" xfId="35231" builtinId="22" hidden="1"/>
    <cellStyle name="Obliczenia" xfId="35271" builtinId="22" hidden="1"/>
    <cellStyle name="Obliczenia" xfId="35311" builtinId="22" hidden="1"/>
    <cellStyle name="Obliczenia" xfId="35350" builtinId="22" hidden="1"/>
    <cellStyle name="Obliczenia" xfId="35390" builtinId="22" hidden="1"/>
    <cellStyle name="Obliczenia" xfId="35429" builtinId="22" hidden="1"/>
    <cellStyle name="Obliczenia" xfId="35469" builtinId="22" hidden="1"/>
    <cellStyle name="Obliczenia" xfId="35508" builtinId="22" hidden="1"/>
    <cellStyle name="Obliczenia" xfId="35547" builtinId="22" hidden="1"/>
    <cellStyle name="Obliczenia" xfId="35706" builtinId="22" hidden="1"/>
    <cellStyle name="Obliczenia" xfId="35746" builtinId="22" hidden="1"/>
    <cellStyle name="Obliczenia" xfId="35786" builtinId="22" hidden="1"/>
    <cellStyle name="Obliczenia" xfId="35824" builtinId="22" hidden="1"/>
    <cellStyle name="Obliczenia" xfId="35864" builtinId="22" hidden="1"/>
    <cellStyle name="Obliczenia" xfId="35903" builtinId="22" hidden="1"/>
    <cellStyle name="Obliczenia" xfId="35943" builtinId="22" hidden="1"/>
    <cellStyle name="Obliczenia" xfId="35983" builtinId="22" hidden="1"/>
    <cellStyle name="Obliczenia" xfId="36023" builtinId="22" hidden="1"/>
    <cellStyle name="Obliczenia" xfId="36061" builtinId="22" hidden="1"/>
    <cellStyle name="Obliczenia" xfId="36101" builtinId="22" hidden="1"/>
    <cellStyle name="Obliczenia" xfId="36140" builtinId="22" hidden="1"/>
    <cellStyle name="Obliczenia" xfId="36180" builtinId="22" hidden="1"/>
    <cellStyle name="Obliczenia" xfId="36220" builtinId="22" hidden="1"/>
    <cellStyle name="Obliczenia" xfId="36259" builtinId="22" hidden="1"/>
    <cellStyle name="Obliczenia" xfId="36300" builtinId="22" hidden="1"/>
    <cellStyle name="Obliczenia" xfId="36339" builtinId="22" hidden="1"/>
    <cellStyle name="Obliczenia" xfId="36379" builtinId="22" hidden="1"/>
    <cellStyle name="Obliczenia" xfId="36418" builtinId="22" hidden="1"/>
    <cellStyle name="Obliczenia" xfId="35685" builtinId="22" hidden="1"/>
    <cellStyle name="Obliczenia" xfId="35581" builtinId="22" hidden="1"/>
    <cellStyle name="Obliczenia" xfId="36491" builtinId="22" hidden="1"/>
    <cellStyle name="Obliczenia" xfId="36531" builtinId="22" hidden="1"/>
    <cellStyle name="Obliczenia" xfId="36569" builtinId="22" hidden="1"/>
    <cellStyle name="Obliczenia" xfId="36609" builtinId="22" hidden="1"/>
    <cellStyle name="Obliczenia" xfId="36648" builtinId="22" hidden="1"/>
    <cellStyle name="Obliczenia" xfId="36688" builtinId="22" hidden="1"/>
    <cellStyle name="Obliczenia" xfId="36728" builtinId="22" hidden="1"/>
    <cellStyle name="Obliczenia" xfId="36768" builtinId="22" hidden="1"/>
    <cellStyle name="Obliczenia" xfId="36806" builtinId="22" hidden="1"/>
    <cellStyle name="Obliczenia" xfId="36846" builtinId="22" hidden="1"/>
    <cellStyle name="Obliczenia" xfId="36885" builtinId="22" hidden="1"/>
    <cellStyle name="Obliczenia" xfId="36925" builtinId="22" hidden="1"/>
    <cellStyle name="Obliczenia" xfId="36965" builtinId="22" hidden="1"/>
    <cellStyle name="Obliczenia" xfId="37004" builtinId="22" hidden="1"/>
    <cellStyle name="Obliczenia" xfId="37044" builtinId="22" hidden="1"/>
    <cellStyle name="Obliczenia" xfId="37083" builtinId="22" hidden="1"/>
    <cellStyle name="Obliczenia" xfId="37123" builtinId="22" hidden="1"/>
    <cellStyle name="Obliczenia" xfId="37162" builtinId="22" hidden="1"/>
    <cellStyle name="Obliczenia" xfId="35602" builtinId="22" hidden="1"/>
    <cellStyle name="Obliczenia" xfId="35638" builtinId="22" hidden="1"/>
    <cellStyle name="Obliczenia" xfId="37207" builtinId="22" hidden="1"/>
    <cellStyle name="Obliczenia" xfId="37247" builtinId="22" hidden="1"/>
    <cellStyle name="Obliczenia" xfId="37285" builtinId="22" hidden="1"/>
    <cellStyle name="Obliczenia" xfId="37325" builtinId="22" hidden="1"/>
    <cellStyle name="Obliczenia" xfId="37364" builtinId="22" hidden="1"/>
    <cellStyle name="Obliczenia" xfId="37404" builtinId="22" hidden="1"/>
    <cellStyle name="Obliczenia" xfId="37444" builtinId="22" hidden="1"/>
    <cellStyle name="Obliczenia" xfId="37484" builtinId="22" hidden="1"/>
    <cellStyle name="Obliczenia" xfId="37522" builtinId="22" hidden="1"/>
    <cellStyle name="Obliczenia" xfId="37562" builtinId="22" hidden="1"/>
    <cellStyle name="Obliczenia" xfId="37601" builtinId="22" hidden="1"/>
    <cellStyle name="Obliczenia" xfId="37641" builtinId="22" hidden="1"/>
    <cellStyle name="Obliczenia" xfId="37681" builtinId="22" hidden="1"/>
    <cellStyle name="Obliczenia" xfId="37720" builtinId="22" hidden="1"/>
    <cellStyle name="Obliczenia" xfId="37760" builtinId="22" hidden="1"/>
    <cellStyle name="Obliczenia" xfId="37799" builtinId="22" hidden="1"/>
    <cellStyle name="Obliczenia" xfId="37839" builtinId="22" hidden="1"/>
    <cellStyle name="Obliczenia" xfId="37878" builtinId="22" hidden="1"/>
    <cellStyle name="Obliczenia" xfId="37917" builtinId="22" hidden="1"/>
    <cellStyle name="Obliczenia" xfId="37957" builtinId="22" hidden="1"/>
    <cellStyle name="Obliczenia" xfId="37997" builtinId="22" hidden="1"/>
    <cellStyle name="Obliczenia" xfId="38037" builtinId="22" hidden="1"/>
    <cellStyle name="Obliczenia" xfId="38075" builtinId="22" hidden="1"/>
    <cellStyle name="Obliczenia" xfId="38115" builtinId="22" hidden="1"/>
    <cellStyle name="Obliczenia" xfId="38154" builtinId="22" hidden="1"/>
    <cellStyle name="Obliczenia" xfId="38194" builtinId="22" hidden="1"/>
    <cellStyle name="Obliczenia" xfId="38234" builtinId="22" hidden="1"/>
    <cellStyle name="Obliczenia" xfId="38274" builtinId="22" hidden="1"/>
    <cellStyle name="Obliczenia" xfId="38312" builtinId="22" hidden="1"/>
    <cellStyle name="Obliczenia" xfId="38352" builtinId="22" hidden="1"/>
    <cellStyle name="Obliczenia" xfId="38391" builtinId="22" hidden="1"/>
    <cellStyle name="Obliczenia" xfId="38431" builtinId="22" hidden="1"/>
    <cellStyle name="Obliczenia" xfId="38471" builtinId="22" hidden="1"/>
    <cellStyle name="Obliczenia" xfId="38510" builtinId="22" hidden="1"/>
    <cellStyle name="Obliczenia" xfId="38550" builtinId="22" hidden="1"/>
    <cellStyle name="Obliczenia" xfId="38589" builtinId="22" hidden="1"/>
    <cellStyle name="Obliczenia" xfId="38629" builtinId="22" hidden="1"/>
    <cellStyle name="Obliczenia" xfId="38668" builtinId="22" hidden="1"/>
    <cellStyle name="Obliczenia" xfId="38707" builtinId="22" hidden="1"/>
    <cellStyle name="Obliczenia" xfId="38866" builtinId="22" hidden="1"/>
    <cellStyle name="Obliczenia" xfId="38906" builtinId="22" hidden="1"/>
    <cellStyle name="Obliczenia" xfId="38946" builtinId="22" hidden="1"/>
    <cellStyle name="Obliczenia" xfId="38984" builtinId="22" hidden="1"/>
    <cellStyle name="Obliczenia" xfId="39024" builtinId="22" hidden="1"/>
    <cellStyle name="Obliczenia" xfId="39063" builtinId="22" hidden="1"/>
    <cellStyle name="Obliczenia" xfId="39103" builtinId="22" hidden="1"/>
    <cellStyle name="Obliczenia" xfId="39143" builtinId="22" hidden="1"/>
    <cellStyle name="Obliczenia" xfId="39183" builtinId="22" hidden="1"/>
    <cellStyle name="Obliczenia" xfId="39221" builtinId="22" hidden="1"/>
    <cellStyle name="Obliczenia" xfId="39261" builtinId="22" hidden="1"/>
    <cellStyle name="Obliczenia" xfId="39300" builtinId="22" hidden="1"/>
    <cellStyle name="Obliczenia" xfId="39340" builtinId="22" hidden="1"/>
    <cellStyle name="Obliczenia" xfId="39380" builtinId="22" hidden="1"/>
    <cellStyle name="Obliczenia" xfId="39419" builtinId="22" hidden="1"/>
    <cellStyle name="Obliczenia" xfId="39460" builtinId="22" hidden="1"/>
    <cellStyle name="Obliczenia" xfId="39499" builtinId="22" hidden="1"/>
    <cellStyle name="Obliczenia" xfId="39539" builtinId="22" hidden="1"/>
    <cellStyle name="Obliczenia" xfId="39578" builtinId="22" hidden="1"/>
    <cellStyle name="Obliczenia" xfId="38845" builtinId="22" hidden="1"/>
    <cellStyle name="Obliczenia" xfId="38741" builtinId="22" hidden="1"/>
    <cellStyle name="Obliczenia" xfId="39651" builtinId="22" hidden="1"/>
    <cellStyle name="Obliczenia" xfId="39691" builtinId="22" hidden="1"/>
    <cellStyle name="Obliczenia" xfId="39729" builtinId="22" hidden="1"/>
    <cellStyle name="Obliczenia" xfId="39769" builtinId="22" hidden="1"/>
    <cellStyle name="Obliczenia" xfId="39808" builtinId="22" hidden="1"/>
    <cellStyle name="Obliczenia" xfId="39848" builtinId="22" hidden="1"/>
    <cellStyle name="Obliczenia" xfId="39888" builtinId="22" hidden="1"/>
    <cellStyle name="Obliczenia" xfId="39928" builtinId="22" hidden="1"/>
    <cellStyle name="Obliczenia" xfId="39966" builtinId="22" hidden="1"/>
    <cellStyle name="Obliczenia" xfId="40006" builtinId="22" hidden="1"/>
    <cellStyle name="Obliczenia" xfId="40045" builtinId="22" hidden="1"/>
    <cellStyle name="Obliczenia" xfId="40085" builtinId="22" hidden="1"/>
    <cellStyle name="Obliczenia" xfId="40125" builtinId="22" hidden="1"/>
    <cellStyle name="Obliczenia" xfId="40164" builtinId="22" hidden="1"/>
    <cellStyle name="Obliczenia" xfId="40204" builtinId="22" hidden="1"/>
    <cellStyle name="Obliczenia" xfId="40243" builtinId="22" hidden="1"/>
    <cellStyle name="Obliczenia" xfId="40283" builtinId="22" hidden="1"/>
    <cellStyle name="Obliczenia" xfId="40322" builtinId="22" hidden="1"/>
    <cellStyle name="Obliczenia" xfId="38762" builtinId="22" hidden="1"/>
    <cellStyle name="Obliczenia" xfId="38798" builtinId="22" hidden="1"/>
    <cellStyle name="Obliczenia" xfId="40367" builtinId="22" hidden="1"/>
    <cellStyle name="Obliczenia" xfId="40407" builtinId="22" hidden="1"/>
    <cellStyle name="Obliczenia" xfId="40445" builtinId="22" hidden="1"/>
    <cellStyle name="Obliczenia" xfId="40485" builtinId="22" hidden="1"/>
    <cellStyle name="Obliczenia" xfId="40524" builtinId="22" hidden="1"/>
    <cellStyle name="Obliczenia" xfId="40564" builtinId="22" hidden="1"/>
    <cellStyle name="Obliczenia" xfId="40604" builtinId="22" hidden="1"/>
    <cellStyle name="Obliczenia" xfId="40644" builtinId="22" hidden="1"/>
    <cellStyle name="Obliczenia" xfId="40682" builtinId="22" hidden="1"/>
    <cellStyle name="Obliczenia" xfId="40722" builtinId="22" hidden="1"/>
    <cellStyle name="Obliczenia" xfId="40761" builtinId="22" hidden="1"/>
    <cellStyle name="Obliczenia" xfId="40801" builtinId="22" hidden="1"/>
    <cellStyle name="Obliczenia" xfId="40841" builtinId="22" hidden="1"/>
    <cellStyle name="Obliczenia" xfId="40880" builtinId="22" hidden="1"/>
    <cellStyle name="Obliczenia" xfId="40920" builtinId="22" hidden="1"/>
    <cellStyle name="Obliczenia" xfId="40959" builtinId="22" hidden="1"/>
    <cellStyle name="Obliczenia" xfId="40999" builtinId="22" hidden="1"/>
    <cellStyle name="Obliczenia" xfId="41038" builtinId="22" hidden="1"/>
    <cellStyle name="Obliczenia" xfId="41098" builtinId="22" hidden="1"/>
    <cellStyle name="Obliczenia" xfId="41156" builtinId="22" hidden="1"/>
    <cellStyle name="Obliczenia" xfId="41196" builtinId="22" hidden="1"/>
    <cellStyle name="Obliczenia" xfId="41236" builtinId="22" hidden="1"/>
    <cellStyle name="Obliczenia" xfId="41274" builtinId="22" hidden="1"/>
    <cellStyle name="Obliczenia" xfId="41314" builtinId="22" hidden="1"/>
    <cellStyle name="Obliczenia" xfId="41353" builtinId="22" hidden="1"/>
    <cellStyle name="Obliczenia" xfId="41393" builtinId="22" hidden="1"/>
    <cellStyle name="Obliczenia" xfId="41433" builtinId="22" hidden="1"/>
    <cellStyle name="Obliczenia" xfId="41473" builtinId="22" hidden="1"/>
    <cellStyle name="Obliczenia" xfId="41511" builtinId="22" hidden="1"/>
    <cellStyle name="Obliczenia" xfId="41551" builtinId="22" hidden="1"/>
    <cellStyle name="Obliczenia" xfId="41590" builtinId="22" hidden="1"/>
    <cellStyle name="Obliczenia" xfId="41630" builtinId="22" hidden="1"/>
    <cellStyle name="Obliczenia" xfId="41670" builtinId="22" hidden="1"/>
    <cellStyle name="Obliczenia" xfId="41709" builtinId="22" hidden="1"/>
    <cellStyle name="Obliczenia" xfId="41749" builtinId="22" hidden="1"/>
    <cellStyle name="Obliczenia" xfId="41788" builtinId="22" hidden="1"/>
    <cellStyle name="Obliczenia" xfId="41828" builtinId="22" hidden="1"/>
    <cellStyle name="Obliczenia" xfId="41867" builtinId="22" hidden="1"/>
    <cellStyle name="Obliczenia" xfId="41140" builtinId="22" hidden="1"/>
    <cellStyle name="Obliczenia" xfId="41907" builtinId="22" hidden="1"/>
    <cellStyle name="Obliczenia" xfId="41947" builtinId="22" hidden="1"/>
    <cellStyle name="Obliczenia" xfId="41987" builtinId="22" hidden="1"/>
    <cellStyle name="Obliczenia" xfId="42025" builtinId="22" hidden="1"/>
    <cellStyle name="Obliczenia" xfId="42065" builtinId="22" hidden="1"/>
    <cellStyle name="Obliczenia" xfId="42104" builtinId="22" hidden="1"/>
    <cellStyle name="Obliczenia" xfId="42144" builtinId="22" hidden="1"/>
    <cellStyle name="Obliczenia" xfId="42184" builtinId="22" hidden="1"/>
    <cellStyle name="Obliczenia" xfId="42224" builtinId="22" hidden="1"/>
    <cellStyle name="Obliczenia" xfId="42262" builtinId="22" hidden="1"/>
    <cellStyle name="Obliczenia" xfId="42302" builtinId="22" hidden="1"/>
    <cellStyle name="Obliczenia" xfId="42341" builtinId="22" hidden="1"/>
    <cellStyle name="Obliczenia" xfId="42381" builtinId="22" hidden="1"/>
    <cellStyle name="Obliczenia" xfId="42421" builtinId="22" hidden="1"/>
    <cellStyle name="Obliczenia" xfId="42460" builtinId="22" hidden="1"/>
    <cellStyle name="Obliczenia" xfId="42500" builtinId="22" hidden="1"/>
    <cellStyle name="Obliczenia" xfId="42539" builtinId="22" hidden="1"/>
    <cellStyle name="Obliczenia" xfId="42579" builtinId="22" hidden="1"/>
    <cellStyle name="Obliczenia" xfId="42618" builtinId="22" hidden="1"/>
    <cellStyle name="Obliczenia" xfId="42682" builtinId="22" hidden="1"/>
    <cellStyle name="Obliczenia" xfId="42736" builtinId="22" hidden="1"/>
    <cellStyle name="Obliczenia" xfId="42776" builtinId="22" hidden="1"/>
    <cellStyle name="Obliczenia" xfId="42816" builtinId="22" hidden="1"/>
    <cellStyle name="Obliczenia" xfId="42854" builtinId="22" hidden="1"/>
    <cellStyle name="Obliczenia" xfId="42894" builtinId="22" hidden="1"/>
    <cellStyle name="Obliczenia" xfId="42933" builtinId="22" hidden="1"/>
    <cellStyle name="Obliczenia" xfId="42973" builtinId="22" hidden="1"/>
    <cellStyle name="Obliczenia" xfId="43013" builtinId="22" hidden="1"/>
    <cellStyle name="Obliczenia" xfId="43053" builtinId="22" hidden="1"/>
    <cellStyle name="Obliczenia" xfId="43091" builtinId="22" hidden="1"/>
    <cellStyle name="Obliczenia" xfId="43131" builtinId="22" hidden="1"/>
    <cellStyle name="Obliczenia" xfId="43170" builtinId="22" hidden="1"/>
    <cellStyle name="Obliczenia" xfId="43210" builtinId="22" hidden="1"/>
    <cellStyle name="Obliczenia" xfId="43250" builtinId="22" hidden="1"/>
    <cellStyle name="Obliczenia" xfId="43289" builtinId="22" hidden="1"/>
    <cellStyle name="Obliczenia" xfId="43329" builtinId="22" hidden="1"/>
    <cellStyle name="Obliczenia" xfId="43368" builtinId="22" hidden="1"/>
    <cellStyle name="Obliczenia" xfId="43408" builtinId="22" hidden="1"/>
    <cellStyle name="Obliczenia" xfId="43447" builtinId="22" hidden="1"/>
    <cellStyle name="Obliczenia" xfId="42659" builtinId="22" hidden="1"/>
    <cellStyle name="Obliczenia" xfId="43487" builtinId="22" hidden="1"/>
    <cellStyle name="Obliczenia" xfId="43527" builtinId="22" hidden="1"/>
    <cellStyle name="Obliczenia" xfId="43567" builtinId="22" hidden="1"/>
    <cellStyle name="Obliczenia" xfId="43605" builtinId="22" hidden="1"/>
    <cellStyle name="Obliczenia" xfId="43645" builtinId="22" hidden="1"/>
    <cellStyle name="Obliczenia" xfId="43684" builtinId="22" hidden="1"/>
    <cellStyle name="Obliczenia" xfId="43724" builtinId="22" hidden="1"/>
    <cellStyle name="Obliczenia" xfId="43764" builtinId="22" hidden="1"/>
    <cellStyle name="Obliczenia" xfId="43804" builtinId="22" hidden="1"/>
    <cellStyle name="Obliczenia" xfId="43842" builtinId="22" hidden="1"/>
    <cellStyle name="Obliczenia" xfId="43882" builtinId="22" hidden="1"/>
    <cellStyle name="Obliczenia" xfId="43921" builtinId="22" hidden="1"/>
    <cellStyle name="Obliczenia" xfId="43961" builtinId="22" hidden="1"/>
    <cellStyle name="Obliczenia" xfId="44001" builtinId="22" hidden="1"/>
    <cellStyle name="Obliczenia" xfId="44040" builtinId="22" hidden="1"/>
    <cellStyle name="Obliczenia" xfId="44080" builtinId="22" hidden="1"/>
    <cellStyle name="Obliczenia" xfId="44119" builtinId="22" hidden="1"/>
    <cellStyle name="Obliczenia" xfId="44159" builtinId="22" hidden="1"/>
    <cellStyle name="Obliczenia" xfId="44198" builtinId="22" hidden="1"/>
    <cellStyle name="Obliczenia" xfId="44262" builtinId="22" hidden="1"/>
    <cellStyle name="Obliczenia" xfId="44316" builtinId="22" hidden="1"/>
    <cellStyle name="Obliczenia" xfId="44356" builtinId="22" hidden="1"/>
    <cellStyle name="Obliczenia" xfId="44396" builtinId="22" hidden="1"/>
    <cellStyle name="Obliczenia" xfId="44434" builtinId="22" hidden="1"/>
    <cellStyle name="Obliczenia" xfId="44474" builtinId="22" hidden="1"/>
    <cellStyle name="Obliczenia" xfId="44513" builtinId="22" hidden="1"/>
    <cellStyle name="Obliczenia" xfId="44553" builtinId="22" hidden="1"/>
    <cellStyle name="Obliczenia" xfId="44593" builtinId="22" hidden="1"/>
    <cellStyle name="Obliczenia" xfId="44633" builtinId="22" hidden="1"/>
    <cellStyle name="Obliczenia" xfId="44671" builtinId="22" hidden="1"/>
    <cellStyle name="Obliczenia" xfId="44711" builtinId="22" hidden="1"/>
    <cellStyle name="Obliczenia" xfId="44750" builtinId="22" hidden="1"/>
    <cellStyle name="Obliczenia" xfId="44790" builtinId="22" hidden="1"/>
    <cellStyle name="Obliczenia" xfId="44830" builtinId="22" hidden="1"/>
    <cellStyle name="Obliczenia" xfId="44869" builtinId="22" hidden="1"/>
    <cellStyle name="Obliczenia" xfId="44909" builtinId="22" hidden="1"/>
    <cellStyle name="Obliczenia" xfId="44948" builtinId="22" hidden="1"/>
    <cellStyle name="Obliczenia" xfId="44988" builtinId="22" hidden="1"/>
    <cellStyle name="Obliczenia" xfId="45027" builtinId="22" hidden="1"/>
    <cellStyle name="Obliczenia" xfId="44240" builtinId="22" hidden="1"/>
    <cellStyle name="Obliczenia" xfId="45067" builtinId="22" hidden="1"/>
    <cellStyle name="Obliczenia" xfId="45107" builtinId="22" hidden="1"/>
    <cellStyle name="Obliczenia" xfId="45147" builtinId="22" hidden="1"/>
    <cellStyle name="Obliczenia" xfId="45185" builtinId="22" hidden="1"/>
    <cellStyle name="Obliczenia" xfId="45225" builtinId="22" hidden="1"/>
    <cellStyle name="Obliczenia" xfId="45264" builtinId="22" hidden="1"/>
    <cellStyle name="Obliczenia" xfId="45304" builtinId="22" hidden="1"/>
    <cellStyle name="Obliczenia" xfId="45344" builtinId="22" hidden="1"/>
    <cellStyle name="Obliczenia" xfId="45384" builtinId="22" hidden="1"/>
    <cellStyle name="Obliczenia" xfId="45422" builtinId="22" hidden="1"/>
    <cellStyle name="Obliczenia" xfId="45462" builtinId="22" hidden="1"/>
    <cellStyle name="Obliczenia" xfId="45501" builtinId="22" hidden="1"/>
    <cellStyle name="Obliczenia" xfId="45541" builtinId="22" hidden="1"/>
    <cellStyle name="Obliczenia" xfId="45581" builtinId="22" hidden="1"/>
    <cellStyle name="Obliczenia" xfId="45620" builtinId="22" hidden="1"/>
    <cellStyle name="Obliczenia" xfId="45660" builtinId="22" hidden="1"/>
    <cellStyle name="Obliczenia" xfId="45699" builtinId="22" hidden="1"/>
    <cellStyle name="Obliczenia" xfId="45739" builtinId="22" hidden="1"/>
    <cellStyle name="Obliczenia" xfId="45778" builtinId="22" hidden="1"/>
    <cellStyle name="QRT_Caption" xfId="45958"/>
    <cellStyle name="QRT_Label" xfId="45959"/>
    <cellStyle name="QRT_TCode" xfId="45960"/>
    <cellStyle name="QRT_TTitle" xfId="45961"/>
    <cellStyle name="Suma" xfId="45936" builtinId="25" hidden="1"/>
    <cellStyle name="Tekst objaśnienia" xfId="160" builtinId="53" hidden="1"/>
    <cellStyle name="Tekst objaśnienia" xfId="199" builtinId="53" hidden="1"/>
    <cellStyle name="Tekst objaśnienia" xfId="239" builtinId="53" hidden="1"/>
    <cellStyle name="Tekst objaśnienia" xfId="278" builtinId="53" hidden="1"/>
    <cellStyle name="Tekst objaśnienia" xfId="319" builtinId="53" hidden="1"/>
    <cellStyle name="Tekst objaśnienia" xfId="358" builtinId="53" hidden="1"/>
    <cellStyle name="Tekst objaśnienia" xfId="397" builtinId="53" hidden="1"/>
    <cellStyle name="Tekst objaśnienia" xfId="436" builtinId="53" hidden="1"/>
    <cellStyle name="Tekst objaśnienia" xfId="476" builtinId="53" hidden="1"/>
    <cellStyle name="Tekst objaśnienia" xfId="516" builtinId="53" hidden="1"/>
    <cellStyle name="Tekst objaśnienia" xfId="555" builtinId="53" hidden="1"/>
    <cellStyle name="Tekst objaśnienia" xfId="595" builtinId="53" hidden="1"/>
    <cellStyle name="Tekst objaśnienia" xfId="634" builtinId="53" hidden="1"/>
    <cellStyle name="Tekst objaśnienia" xfId="674" builtinId="53" hidden="1"/>
    <cellStyle name="Tekst objaśnienia" xfId="713" builtinId="53" hidden="1"/>
    <cellStyle name="Tekst objaśnienia" xfId="752" builtinId="53" hidden="1"/>
    <cellStyle name="Tekst objaśnienia" xfId="791" builtinId="53" hidden="1"/>
    <cellStyle name="Tekst objaśnienia" xfId="950" builtinId="53" hidden="1"/>
    <cellStyle name="Tekst objaśnienia" xfId="991" builtinId="53" hidden="1"/>
    <cellStyle name="Tekst objaśnienia" xfId="1030" builtinId="53" hidden="1"/>
    <cellStyle name="Tekst objaśnienia" xfId="1069" builtinId="53" hidden="1"/>
    <cellStyle name="Tekst objaśnienia" xfId="1108" builtinId="53" hidden="1"/>
    <cellStyle name="Tekst objaśnienia" xfId="1148" builtinId="53" hidden="1"/>
    <cellStyle name="Tekst objaśnienia" xfId="1187" builtinId="53" hidden="1"/>
    <cellStyle name="Tekst objaśnienia" xfId="1228" builtinId="53" hidden="1"/>
    <cellStyle name="Tekst objaśnienia" xfId="1267" builtinId="53" hidden="1"/>
    <cellStyle name="Tekst objaśnienia" xfId="1306" builtinId="53" hidden="1"/>
    <cellStyle name="Tekst objaśnienia" xfId="1345" builtinId="53" hidden="1"/>
    <cellStyle name="Tekst objaśnienia" xfId="1385" builtinId="53" hidden="1"/>
    <cellStyle name="Tekst objaśnienia" xfId="1425" builtinId="53" hidden="1"/>
    <cellStyle name="Tekst objaśnienia" xfId="1464" builtinId="53" hidden="1"/>
    <cellStyle name="Tekst objaśnienia" xfId="1504" builtinId="53" hidden="1"/>
    <cellStyle name="Tekst objaśnienia" xfId="1544" builtinId="53" hidden="1"/>
    <cellStyle name="Tekst objaśnienia" xfId="1584" builtinId="53" hidden="1"/>
    <cellStyle name="Tekst objaśnienia" xfId="1623" builtinId="53" hidden="1"/>
    <cellStyle name="Tekst objaśnienia" xfId="1662" builtinId="53" hidden="1"/>
    <cellStyle name="Tekst objaśnienia" xfId="922" builtinId="53" hidden="1"/>
    <cellStyle name="Tekst objaśnienia" xfId="817" builtinId="53" hidden="1"/>
    <cellStyle name="Tekst objaśnienia" xfId="1736" builtinId="53" hidden="1"/>
    <cellStyle name="Tekst objaśnienia" xfId="1775" builtinId="53" hidden="1"/>
    <cellStyle name="Tekst objaśnienia" xfId="1814" builtinId="53" hidden="1"/>
    <cellStyle name="Tekst objaśnienia" xfId="1853" builtinId="53" hidden="1"/>
    <cellStyle name="Tekst objaśnienia" xfId="1893" builtinId="53" hidden="1"/>
    <cellStyle name="Tekst objaśnienia" xfId="1932" builtinId="53" hidden="1"/>
    <cellStyle name="Tekst objaśnienia" xfId="1973" builtinId="53" hidden="1"/>
    <cellStyle name="Tekst objaśnienia" xfId="2012" builtinId="53" hidden="1"/>
    <cellStyle name="Tekst objaśnienia" xfId="2051" builtinId="53" hidden="1"/>
    <cellStyle name="Tekst objaśnienia" xfId="2090" builtinId="53" hidden="1"/>
    <cellStyle name="Tekst objaśnienia" xfId="2130" builtinId="53" hidden="1"/>
    <cellStyle name="Tekst objaśnienia" xfId="2170" builtinId="53" hidden="1"/>
    <cellStyle name="Tekst objaśnienia" xfId="2209" builtinId="53" hidden="1"/>
    <cellStyle name="Tekst objaśnienia" xfId="2249" builtinId="53" hidden="1"/>
    <cellStyle name="Tekst objaśnienia" xfId="2288" builtinId="53" hidden="1"/>
    <cellStyle name="Tekst objaśnienia" xfId="2328" builtinId="53" hidden="1"/>
    <cellStyle name="Tekst objaśnienia" xfId="2367" builtinId="53" hidden="1"/>
    <cellStyle name="Tekst objaśnienia" xfId="2406" builtinId="53" hidden="1"/>
    <cellStyle name="Tekst objaśnienia" xfId="845" builtinId="53" hidden="1"/>
    <cellStyle name="Tekst objaśnienia" xfId="882" builtinId="53" hidden="1"/>
    <cellStyle name="Tekst objaśnienia" xfId="2452" builtinId="53" hidden="1"/>
    <cellStyle name="Tekst objaśnienia" xfId="2491" builtinId="53" hidden="1"/>
    <cellStyle name="Tekst objaśnienia" xfId="2530" builtinId="53" hidden="1"/>
    <cellStyle name="Tekst objaśnienia" xfId="2569" builtinId="53" hidden="1"/>
    <cellStyle name="Tekst objaśnienia" xfId="2609" builtinId="53" hidden="1"/>
    <cellStyle name="Tekst objaśnienia" xfId="2648" builtinId="53" hidden="1"/>
    <cellStyle name="Tekst objaśnienia" xfId="2689" builtinId="53" hidden="1"/>
    <cellStyle name="Tekst objaśnienia" xfId="2728" builtinId="53" hidden="1"/>
    <cellStyle name="Tekst objaśnienia" xfId="2767" builtinId="53" hidden="1"/>
    <cellStyle name="Tekst objaśnienia" xfId="2806" builtinId="53" hidden="1"/>
    <cellStyle name="Tekst objaśnienia" xfId="2846" builtinId="53" hidden="1"/>
    <cellStyle name="Tekst objaśnienia" xfId="2886" builtinId="53" hidden="1"/>
    <cellStyle name="Tekst objaśnienia" xfId="2925" builtinId="53" hidden="1"/>
    <cellStyle name="Tekst objaśnienia" xfId="2965" builtinId="53" hidden="1"/>
    <cellStyle name="Tekst objaśnienia" xfId="3004" builtinId="53" hidden="1"/>
    <cellStyle name="Tekst objaśnienia" xfId="3044" builtinId="53" hidden="1"/>
    <cellStyle name="Tekst objaśnienia" xfId="3083" builtinId="53" hidden="1"/>
    <cellStyle name="Tekst objaśnienia" xfId="3122" builtinId="53" hidden="1"/>
    <cellStyle name="Tekst objaśnienia" xfId="3161" builtinId="53" hidden="1"/>
    <cellStyle name="Tekst objaśnienia" xfId="3354" builtinId="53" hidden="1"/>
    <cellStyle name="Tekst objaśnienia" xfId="3399" builtinId="53" hidden="1"/>
    <cellStyle name="Tekst objaśnienia" xfId="3438" builtinId="53" hidden="1"/>
    <cellStyle name="Tekst objaśnienia" xfId="3477" builtinId="53" hidden="1"/>
    <cellStyle name="Tekst objaśnienia" xfId="3516" builtinId="53" hidden="1"/>
    <cellStyle name="Tekst objaśnienia" xfId="3556" builtinId="53" hidden="1"/>
    <cellStyle name="Tekst objaśnienia" xfId="3595" builtinId="53" hidden="1"/>
    <cellStyle name="Tekst objaśnienia" xfId="3636" builtinId="53" hidden="1"/>
    <cellStyle name="Tekst objaśnienia" xfId="3675" builtinId="53" hidden="1"/>
    <cellStyle name="Tekst objaśnienia" xfId="3714" builtinId="53" hidden="1"/>
    <cellStyle name="Tekst objaśnienia" xfId="3753" builtinId="53" hidden="1"/>
    <cellStyle name="Tekst objaśnienia" xfId="3797" builtinId="53" hidden="1"/>
    <cellStyle name="Tekst objaśnienia" xfId="3837" builtinId="53" hidden="1"/>
    <cellStyle name="Tekst objaśnienia" xfId="3876" builtinId="53" hidden="1"/>
    <cellStyle name="Tekst objaśnienia" xfId="3916" builtinId="53" hidden="1"/>
    <cellStyle name="Tekst objaśnienia" xfId="3956" builtinId="53" hidden="1"/>
    <cellStyle name="Tekst objaśnienia" xfId="3996" builtinId="53" hidden="1"/>
    <cellStyle name="Tekst objaśnienia" xfId="4035" builtinId="53" hidden="1"/>
    <cellStyle name="Tekst objaśnienia" xfId="4074" builtinId="53" hidden="1"/>
    <cellStyle name="Tekst objaśnienia" xfId="4131" builtinId="53" hidden="1"/>
    <cellStyle name="Tekst objaśnienia" xfId="4290" builtinId="53" hidden="1"/>
    <cellStyle name="Tekst objaśnienia" xfId="4335" builtinId="53" hidden="1"/>
    <cellStyle name="Tekst objaśnienia" xfId="4374" builtinId="53" hidden="1"/>
    <cellStyle name="Tekst objaśnienia" xfId="4413" builtinId="53" hidden="1"/>
    <cellStyle name="Tekst objaśnienia" xfId="4452" builtinId="53" hidden="1"/>
    <cellStyle name="Tekst objaśnienia" xfId="4492" builtinId="53" hidden="1"/>
    <cellStyle name="Tekst objaśnienia" xfId="4531" builtinId="53" hidden="1"/>
    <cellStyle name="Tekst objaśnienia" xfId="4572" builtinId="53" hidden="1"/>
    <cellStyle name="Tekst objaśnienia" xfId="4611" builtinId="53" hidden="1"/>
    <cellStyle name="Tekst objaśnienia" xfId="4650" builtinId="53" hidden="1"/>
    <cellStyle name="Tekst objaśnienia" xfId="4689" builtinId="53" hidden="1"/>
    <cellStyle name="Tekst objaśnienia" xfId="4733" builtinId="53" hidden="1"/>
    <cellStyle name="Tekst objaśnienia" xfId="4773" builtinId="53" hidden="1"/>
    <cellStyle name="Tekst objaśnienia" xfId="4812" builtinId="53" hidden="1"/>
    <cellStyle name="Tekst objaśnienia" xfId="4852" builtinId="53" hidden="1"/>
    <cellStyle name="Tekst objaśnienia" xfId="4892" builtinId="53" hidden="1"/>
    <cellStyle name="Tekst objaśnienia" xfId="4932" builtinId="53" hidden="1"/>
    <cellStyle name="Tekst objaśnienia" xfId="4971" builtinId="53" hidden="1"/>
    <cellStyle name="Tekst objaśnienia" xfId="5010" builtinId="53" hidden="1"/>
    <cellStyle name="Tekst objaśnienia" xfId="4262" builtinId="53" hidden="1"/>
    <cellStyle name="Tekst objaśnienia" xfId="4157" builtinId="53" hidden="1"/>
    <cellStyle name="Tekst objaśnienia" xfId="5084" builtinId="53" hidden="1"/>
    <cellStyle name="Tekst objaśnienia" xfId="5123" builtinId="53" hidden="1"/>
    <cellStyle name="Tekst objaśnienia" xfId="5162" builtinId="53" hidden="1"/>
    <cellStyle name="Tekst objaśnienia" xfId="5201" builtinId="53" hidden="1"/>
    <cellStyle name="Tekst objaśnienia" xfId="5241" builtinId="53" hidden="1"/>
    <cellStyle name="Tekst objaśnienia" xfId="5280" builtinId="53" hidden="1"/>
    <cellStyle name="Tekst objaśnienia" xfId="5321" builtinId="53" hidden="1"/>
    <cellStyle name="Tekst objaśnienia" xfId="5360" builtinId="53" hidden="1"/>
    <cellStyle name="Tekst objaśnienia" xfId="5399" builtinId="53" hidden="1"/>
    <cellStyle name="Tekst objaśnienia" xfId="5438" builtinId="53" hidden="1"/>
    <cellStyle name="Tekst objaśnienia" xfId="5478" builtinId="53" hidden="1"/>
    <cellStyle name="Tekst objaśnienia" xfId="5518" builtinId="53" hidden="1"/>
    <cellStyle name="Tekst objaśnienia" xfId="5557" builtinId="53" hidden="1"/>
    <cellStyle name="Tekst objaśnienia" xfId="5597" builtinId="53" hidden="1"/>
    <cellStyle name="Tekst objaśnienia" xfId="5636" builtinId="53" hidden="1"/>
    <cellStyle name="Tekst objaśnienia" xfId="5676" builtinId="53" hidden="1"/>
    <cellStyle name="Tekst objaśnienia" xfId="5715" builtinId="53" hidden="1"/>
    <cellStyle name="Tekst objaśnienia" xfId="5754" builtinId="53" hidden="1"/>
    <cellStyle name="Tekst objaśnienia" xfId="4185" builtinId="53" hidden="1"/>
    <cellStyle name="Tekst objaśnienia" xfId="4222" builtinId="53" hidden="1"/>
    <cellStyle name="Tekst objaśnienia" xfId="5800" builtinId="53" hidden="1"/>
    <cellStyle name="Tekst objaśnienia" xfId="5839" builtinId="53" hidden="1"/>
    <cellStyle name="Tekst objaśnienia" xfId="5878" builtinId="53" hidden="1"/>
    <cellStyle name="Tekst objaśnienia" xfId="5917" builtinId="53" hidden="1"/>
    <cellStyle name="Tekst objaśnienia" xfId="5957" builtinId="53" hidden="1"/>
    <cellStyle name="Tekst objaśnienia" xfId="5996" builtinId="53" hidden="1"/>
    <cellStyle name="Tekst objaśnienia" xfId="6037" builtinId="53" hidden="1"/>
    <cellStyle name="Tekst objaśnienia" xfId="6076" builtinId="53" hidden="1"/>
    <cellStyle name="Tekst objaśnienia" xfId="6115" builtinId="53" hidden="1"/>
    <cellStyle name="Tekst objaśnienia" xfId="6154" builtinId="53" hidden="1"/>
    <cellStyle name="Tekst objaśnienia" xfId="6194" builtinId="53" hidden="1"/>
    <cellStyle name="Tekst objaśnienia" xfId="6234" builtinId="53" hidden="1"/>
    <cellStyle name="Tekst objaśnienia" xfId="6273" builtinId="53" hidden="1"/>
    <cellStyle name="Tekst objaśnienia" xfId="6313" builtinId="53" hidden="1"/>
    <cellStyle name="Tekst objaśnienia" xfId="6352" builtinId="53" hidden="1"/>
    <cellStyle name="Tekst objaśnienia" xfId="6392" builtinId="53" hidden="1"/>
    <cellStyle name="Tekst objaśnienia" xfId="6431" builtinId="53" hidden="1"/>
    <cellStyle name="Tekst objaśnienia" xfId="6470" builtinId="53" hidden="1"/>
    <cellStyle name="Tekst objaśnienia" xfId="3326" builtinId="53" hidden="1"/>
    <cellStyle name="Tekst objaśnienia" xfId="3197" builtinId="53" hidden="1"/>
    <cellStyle name="Tekst objaśnienia" xfId="6526" builtinId="53" hidden="1"/>
    <cellStyle name="Tekst objaśnienia" xfId="6565" builtinId="53" hidden="1"/>
    <cellStyle name="Tekst objaśnienia" xfId="6604" builtinId="53" hidden="1"/>
    <cellStyle name="Tekst objaśnienia" xfId="6643" builtinId="53" hidden="1"/>
    <cellStyle name="Tekst objaśnienia" xfId="6683" builtinId="53" hidden="1"/>
    <cellStyle name="Tekst objaśnienia" xfId="6722" builtinId="53" hidden="1"/>
    <cellStyle name="Tekst objaśnienia" xfId="6763" builtinId="53" hidden="1"/>
    <cellStyle name="Tekst objaśnienia" xfId="6802" builtinId="53" hidden="1"/>
    <cellStyle name="Tekst objaśnienia" xfId="6841" builtinId="53" hidden="1"/>
    <cellStyle name="Tekst objaśnienia" xfId="6880" builtinId="53" hidden="1"/>
    <cellStyle name="Tekst objaśnienia" xfId="6922" builtinId="53" hidden="1"/>
    <cellStyle name="Tekst objaśnienia" xfId="6962" builtinId="53" hidden="1"/>
    <cellStyle name="Tekst objaśnienia" xfId="7001" builtinId="53" hidden="1"/>
    <cellStyle name="Tekst objaśnienia" xfId="7041" builtinId="53" hidden="1"/>
    <cellStyle name="Tekst objaśnienia" xfId="7081" builtinId="53" hidden="1"/>
    <cellStyle name="Tekst objaśnienia" xfId="7121" builtinId="53" hidden="1"/>
    <cellStyle name="Tekst objaśnienia" xfId="7160" builtinId="53" hidden="1"/>
    <cellStyle name="Tekst objaśnienia" xfId="7199" builtinId="53" hidden="1"/>
    <cellStyle name="Tekst objaśnienia" xfId="7249" builtinId="53" hidden="1"/>
    <cellStyle name="Tekst objaśnienia" xfId="7408" builtinId="53" hidden="1"/>
    <cellStyle name="Tekst objaśnienia" xfId="7451" builtinId="53" hidden="1"/>
    <cellStyle name="Tekst objaśnienia" xfId="7490" builtinId="53" hidden="1"/>
    <cellStyle name="Tekst objaśnienia" xfId="7529" builtinId="53" hidden="1"/>
    <cellStyle name="Tekst objaśnienia" xfId="7568" builtinId="53" hidden="1"/>
    <cellStyle name="Tekst objaśnienia" xfId="7608" builtinId="53" hidden="1"/>
    <cellStyle name="Tekst objaśnienia" xfId="7647" builtinId="53" hidden="1"/>
    <cellStyle name="Tekst objaśnienia" xfId="7688" builtinId="53" hidden="1"/>
    <cellStyle name="Tekst objaśnienia" xfId="7727" builtinId="53" hidden="1"/>
    <cellStyle name="Tekst objaśnienia" xfId="7766" builtinId="53" hidden="1"/>
    <cellStyle name="Tekst objaśnienia" xfId="7805" builtinId="53" hidden="1"/>
    <cellStyle name="Tekst objaśnienia" xfId="7847" builtinId="53" hidden="1"/>
    <cellStyle name="Tekst objaśnienia" xfId="7887" builtinId="53" hidden="1"/>
    <cellStyle name="Tekst objaśnienia" xfId="7926" builtinId="53" hidden="1"/>
    <cellStyle name="Tekst objaśnienia" xfId="7966" builtinId="53" hidden="1"/>
    <cellStyle name="Tekst objaśnienia" xfId="8006" builtinId="53" hidden="1"/>
    <cellStyle name="Tekst objaśnienia" xfId="8046" builtinId="53" hidden="1"/>
    <cellStyle name="Tekst objaśnienia" xfId="8085" builtinId="53" hidden="1"/>
    <cellStyle name="Tekst objaśnienia" xfId="8124" builtinId="53" hidden="1"/>
    <cellStyle name="Tekst objaśnienia" xfId="7380" builtinId="53" hidden="1"/>
    <cellStyle name="Tekst objaśnienia" xfId="7275" builtinId="53" hidden="1"/>
    <cellStyle name="Tekst objaśnienia" xfId="8198" builtinId="53" hidden="1"/>
    <cellStyle name="Tekst objaśnienia" xfId="8237" builtinId="53" hidden="1"/>
    <cellStyle name="Tekst objaśnienia" xfId="8276" builtinId="53" hidden="1"/>
    <cellStyle name="Tekst objaśnienia" xfId="8315" builtinId="53" hidden="1"/>
    <cellStyle name="Tekst objaśnienia" xfId="8355" builtinId="53" hidden="1"/>
    <cellStyle name="Tekst objaśnienia" xfId="8394" builtinId="53" hidden="1"/>
    <cellStyle name="Tekst objaśnienia" xfId="8435" builtinId="53" hidden="1"/>
    <cellStyle name="Tekst objaśnienia" xfId="8474" builtinId="53" hidden="1"/>
    <cellStyle name="Tekst objaśnienia" xfId="8513" builtinId="53" hidden="1"/>
    <cellStyle name="Tekst objaśnienia" xfId="8552" builtinId="53" hidden="1"/>
    <cellStyle name="Tekst objaśnienia" xfId="8592" builtinId="53" hidden="1"/>
    <cellStyle name="Tekst objaśnienia" xfId="8632" builtinId="53" hidden="1"/>
    <cellStyle name="Tekst objaśnienia" xfId="8671" builtinId="53" hidden="1"/>
    <cellStyle name="Tekst objaśnienia" xfId="8711" builtinId="53" hidden="1"/>
    <cellStyle name="Tekst objaśnienia" xfId="8750" builtinId="53" hidden="1"/>
    <cellStyle name="Tekst objaśnienia" xfId="8790" builtinId="53" hidden="1"/>
    <cellStyle name="Tekst objaśnienia" xfId="8829" builtinId="53" hidden="1"/>
    <cellStyle name="Tekst objaśnienia" xfId="8868" builtinId="53" hidden="1"/>
    <cellStyle name="Tekst objaśnienia" xfId="7303" builtinId="53" hidden="1"/>
    <cellStyle name="Tekst objaśnienia" xfId="7340" builtinId="53" hidden="1"/>
    <cellStyle name="Tekst objaśnienia" xfId="8914" builtinId="53" hidden="1"/>
    <cellStyle name="Tekst objaśnienia" xfId="8953" builtinId="53" hidden="1"/>
    <cellStyle name="Tekst objaśnienia" xfId="8992" builtinId="53" hidden="1"/>
    <cellStyle name="Tekst objaśnienia" xfId="9031" builtinId="53" hidden="1"/>
    <cellStyle name="Tekst objaśnienia" xfId="9071" builtinId="53" hidden="1"/>
    <cellStyle name="Tekst objaśnienia" xfId="9110" builtinId="53" hidden="1"/>
    <cellStyle name="Tekst objaśnienia" xfId="9151" builtinId="53" hidden="1"/>
    <cellStyle name="Tekst objaśnienia" xfId="9190" builtinId="53" hidden="1"/>
    <cellStyle name="Tekst objaśnienia" xfId="9229" builtinId="53" hidden="1"/>
    <cellStyle name="Tekst objaśnienia" xfId="9268" builtinId="53" hidden="1"/>
    <cellStyle name="Tekst objaśnienia" xfId="9308" builtinId="53" hidden="1"/>
    <cellStyle name="Tekst objaśnienia" xfId="9348" builtinId="53" hidden="1"/>
    <cellStyle name="Tekst objaśnienia" xfId="9387" builtinId="53" hidden="1"/>
    <cellStyle name="Tekst objaśnienia" xfId="9427" builtinId="53" hidden="1"/>
    <cellStyle name="Tekst objaśnienia" xfId="9466" builtinId="53" hidden="1"/>
    <cellStyle name="Tekst objaśnienia" xfId="9506" builtinId="53" hidden="1"/>
    <cellStyle name="Tekst objaśnienia" xfId="9545" builtinId="53" hidden="1"/>
    <cellStyle name="Tekst objaśnienia" xfId="9584" builtinId="53" hidden="1"/>
    <cellStyle name="Tekst objaśnienia" xfId="3381" builtinId="53" hidden="1"/>
    <cellStyle name="Tekst objaśnienia" xfId="9625" builtinId="53" hidden="1"/>
    <cellStyle name="Tekst objaśnienia" xfId="9666" builtinId="53" hidden="1"/>
    <cellStyle name="Tekst objaśnienia" xfId="9705" builtinId="53" hidden="1"/>
    <cellStyle name="Tekst objaśnienia" xfId="9744" builtinId="53" hidden="1"/>
    <cellStyle name="Tekst objaśnienia" xfId="9783" builtinId="53" hidden="1"/>
    <cellStyle name="Tekst objaśnienia" xfId="9823" builtinId="53" hidden="1"/>
    <cellStyle name="Tekst objaśnienia" xfId="9862" builtinId="53" hidden="1"/>
    <cellStyle name="Tekst objaśnienia" xfId="9903" builtinId="53" hidden="1"/>
    <cellStyle name="Tekst objaśnienia" xfId="9942" builtinId="53" hidden="1"/>
    <cellStyle name="Tekst objaśnienia" xfId="9981" builtinId="53" hidden="1"/>
    <cellStyle name="Tekst objaśnienia" xfId="10020" builtinId="53" hidden="1"/>
    <cellStyle name="Tekst objaśnienia" xfId="10060" builtinId="53" hidden="1"/>
    <cellStyle name="Tekst objaśnienia" xfId="10100" builtinId="53" hidden="1"/>
    <cellStyle name="Tekst objaśnienia" xfId="10139" builtinId="53" hidden="1"/>
    <cellStyle name="Tekst objaśnienia" xfId="10179" builtinId="53" hidden="1"/>
    <cellStyle name="Tekst objaśnienia" xfId="10218" builtinId="53" hidden="1"/>
    <cellStyle name="Tekst objaśnienia" xfId="10258" builtinId="53" hidden="1"/>
    <cellStyle name="Tekst objaśnienia" xfId="10297" builtinId="53" hidden="1"/>
    <cellStyle name="Tekst objaśnienia" xfId="10336" builtinId="53" hidden="1"/>
    <cellStyle name="Tekst objaśnienia" xfId="10375" builtinId="53" hidden="1"/>
    <cellStyle name="Tekst objaśnienia" xfId="10534" builtinId="53" hidden="1"/>
    <cellStyle name="Tekst objaśnienia" xfId="10575" builtinId="53" hidden="1"/>
    <cellStyle name="Tekst objaśnienia" xfId="10614" builtinId="53" hidden="1"/>
    <cellStyle name="Tekst objaśnienia" xfId="10653" builtinId="53" hidden="1"/>
    <cellStyle name="Tekst objaśnienia" xfId="10692" builtinId="53" hidden="1"/>
    <cellStyle name="Tekst objaśnienia" xfId="10732" builtinId="53" hidden="1"/>
    <cellStyle name="Tekst objaśnienia" xfId="10771" builtinId="53" hidden="1"/>
    <cellStyle name="Tekst objaśnienia" xfId="10812" builtinId="53" hidden="1"/>
    <cellStyle name="Tekst objaśnienia" xfId="10851" builtinId="53" hidden="1"/>
    <cellStyle name="Tekst objaśnienia" xfId="10890" builtinId="53" hidden="1"/>
    <cellStyle name="Tekst objaśnienia" xfId="10929" builtinId="53" hidden="1"/>
    <cellStyle name="Tekst objaśnienia" xfId="10969" builtinId="53" hidden="1"/>
    <cellStyle name="Tekst objaśnienia" xfId="11009" builtinId="53" hidden="1"/>
    <cellStyle name="Tekst objaśnienia" xfId="11048" builtinId="53" hidden="1"/>
    <cellStyle name="Tekst objaśnienia" xfId="11088" builtinId="53" hidden="1"/>
    <cellStyle name="Tekst objaśnienia" xfId="11128" builtinId="53" hidden="1"/>
    <cellStyle name="Tekst objaśnienia" xfId="11168" builtinId="53" hidden="1"/>
    <cellStyle name="Tekst objaśnienia" xfId="11207" builtinId="53" hidden="1"/>
    <cellStyle name="Tekst objaśnienia" xfId="11246" builtinId="53" hidden="1"/>
    <cellStyle name="Tekst objaśnienia" xfId="10506" builtinId="53" hidden="1"/>
    <cellStyle name="Tekst objaśnienia" xfId="10401" builtinId="53" hidden="1"/>
    <cellStyle name="Tekst objaśnienia" xfId="11320" builtinId="53" hidden="1"/>
    <cellStyle name="Tekst objaśnienia" xfId="11359" builtinId="53" hidden="1"/>
    <cellStyle name="Tekst objaśnienia" xfId="11398" builtinId="53" hidden="1"/>
    <cellStyle name="Tekst objaśnienia" xfId="11437" builtinId="53" hidden="1"/>
    <cellStyle name="Tekst objaśnienia" xfId="11477" builtinId="53" hidden="1"/>
    <cellStyle name="Tekst objaśnienia" xfId="11516" builtinId="53" hidden="1"/>
    <cellStyle name="Tekst objaśnienia" xfId="11557" builtinId="53" hidden="1"/>
    <cellStyle name="Tekst objaśnienia" xfId="11596" builtinId="53" hidden="1"/>
    <cellStyle name="Tekst objaśnienia" xfId="11635" builtinId="53" hidden="1"/>
    <cellStyle name="Tekst objaśnienia" xfId="11674" builtinId="53" hidden="1"/>
    <cellStyle name="Tekst objaśnienia" xfId="11714" builtinId="53" hidden="1"/>
    <cellStyle name="Tekst objaśnienia" xfId="11754" builtinId="53" hidden="1"/>
    <cellStyle name="Tekst objaśnienia" xfId="11793" builtinId="53" hidden="1"/>
    <cellStyle name="Tekst objaśnienia" xfId="11833" builtinId="53" hidden="1"/>
    <cellStyle name="Tekst objaśnienia" xfId="11872" builtinId="53" hidden="1"/>
    <cellStyle name="Tekst objaśnienia" xfId="11912" builtinId="53" hidden="1"/>
    <cellStyle name="Tekst objaśnienia" xfId="11951" builtinId="53" hidden="1"/>
    <cellStyle name="Tekst objaśnienia" xfId="11990" builtinId="53" hidden="1"/>
    <cellStyle name="Tekst objaśnienia" xfId="10429" builtinId="53" hidden="1"/>
    <cellStyle name="Tekst objaśnienia" xfId="10466" builtinId="53" hidden="1"/>
    <cellStyle name="Tekst objaśnienia" xfId="12036" builtinId="53" hidden="1"/>
    <cellStyle name="Tekst objaśnienia" xfId="12075" builtinId="53" hidden="1"/>
    <cellStyle name="Tekst objaśnienia" xfId="12114" builtinId="53" hidden="1"/>
    <cellStyle name="Tekst objaśnienia" xfId="12153" builtinId="53" hidden="1"/>
    <cellStyle name="Tekst objaśnienia" xfId="12193" builtinId="53" hidden="1"/>
    <cellStyle name="Tekst objaśnienia" xfId="12232" builtinId="53" hidden="1"/>
    <cellStyle name="Tekst objaśnienia" xfId="12273" builtinId="53" hidden="1"/>
    <cellStyle name="Tekst objaśnienia" xfId="12312" builtinId="53" hidden="1"/>
    <cellStyle name="Tekst objaśnienia" xfId="12351" builtinId="53" hidden="1"/>
    <cellStyle name="Tekst objaśnienia" xfId="12390" builtinId="53" hidden="1"/>
    <cellStyle name="Tekst objaśnienia" xfId="12430" builtinId="53" hidden="1"/>
    <cellStyle name="Tekst objaśnienia" xfId="12470" builtinId="53" hidden="1"/>
    <cellStyle name="Tekst objaśnienia" xfId="12509" builtinId="53" hidden="1"/>
    <cellStyle name="Tekst objaśnienia" xfId="12549" builtinId="53" hidden="1"/>
    <cellStyle name="Tekst objaśnienia" xfId="12588" builtinId="53" hidden="1"/>
    <cellStyle name="Tekst objaśnienia" xfId="12628" builtinId="53" hidden="1"/>
    <cellStyle name="Tekst objaśnienia" xfId="12667" builtinId="53" hidden="1"/>
    <cellStyle name="Tekst objaśnienia" xfId="12706" builtinId="53" hidden="1"/>
    <cellStyle name="Tekst objaśnienia" xfId="12745" builtinId="53" hidden="1"/>
    <cellStyle name="Tekst objaśnienia" xfId="12785" builtinId="53" hidden="1"/>
    <cellStyle name="Tekst objaśnienia" xfId="12826" builtinId="53" hidden="1"/>
    <cellStyle name="Tekst objaśnienia" xfId="12865" builtinId="53" hidden="1"/>
    <cellStyle name="Tekst objaśnienia" xfId="12904" builtinId="53" hidden="1"/>
    <cellStyle name="Tekst objaśnienia" xfId="12943" builtinId="53" hidden="1"/>
    <cellStyle name="Tekst objaśnienia" xfId="12983" builtinId="53" hidden="1"/>
    <cellStyle name="Tekst objaśnienia" xfId="13022" builtinId="53" hidden="1"/>
    <cellStyle name="Tekst objaśnienia" xfId="13063" builtinId="53" hidden="1"/>
    <cellStyle name="Tekst objaśnienia" xfId="13102" builtinId="53" hidden="1"/>
    <cellStyle name="Tekst objaśnienia" xfId="13141" builtinId="53" hidden="1"/>
    <cellStyle name="Tekst objaśnienia" xfId="13180" builtinId="53" hidden="1"/>
    <cellStyle name="Tekst objaśnienia" xfId="13220" builtinId="53" hidden="1"/>
    <cellStyle name="Tekst objaśnienia" xfId="13260" builtinId="53" hidden="1"/>
    <cellStyle name="Tekst objaśnienia" xfId="13299" builtinId="53" hidden="1"/>
    <cellStyle name="Tekst objaśnienia" xfId="13339" builtinId="53" hidden="1"/>
    <cellStyle name="Tekst objaśnienia" xfId="13378" builtinId="53" hidden="1"/>
    <cellStyle name="Tekst objaśnienia" xfId="13418" builtinId="53" hidden="1"/>
    <cellStyle name="Tekst objaśnienia" xfId="13457" builtinId="53" hidden="1"/>
    <cellStyle name="Tekst objaśnienia" xfId="13496" builtinId="53" hidden="1"/>
    <cellStyle name="Tekst objaśnienia" xfId="13535" builtinId="53" hidden="1"/>
    <cellStyle name="Tekst objaśnienia" xfId="13694" builtinId="53" hidden="1"/>
    <cellStyle name="Tekst objaśnienia" xfId="13735" builtinId="53" hidden="1"/>
    <cellStyle name="Tekst objaśnienia" xfId="13774" builtinId="53" hidden="1"/>
    <cellStyle name="Tekst objaśnienia" xfId="13813" builtinId="53" hidden="1"/>
    <cellStyle name="Tekst objaśnienia" xfId="13852" builtinId="53" hidden="1"/>
    <cellStyle name="Tekst objaśnienia" xfId="13892" builtinId="53" hidden="1"/>
    <cellStyle name="Tekst objaśnienia" xfId="13931" builtinId="53" hidden="1"/>
    <cellStyle name="Tekst objaśnienia" xfId="13972" builtinId="53" hidden="1"/>
    <cellStyle name="Tekst objaśnienia" xfId="14011" builtinId="53" hidden="1"/>
    <cellStyle name="Tekst objaśnienia" xfId="14050" builtinId="53" hidden="1"/>
    <cellStyle name="Tekst objaśnienia" xfId="14089" builtinId="53" hidden="1"/>
    <cellStyle name="Tekst objaśnienia" xfId="14129" builtinId="53" hidden="1"/>
    <cellStyle name="Tekst objaśnienia" xfId="14169" builtinId="53" hidden="1"/>
    <cellStyle name="Tekst objaśnienia" xfId="14208" builtinId="53" hidden="1"/>
    <cellStyle name="Tekst objaśnienia" xfId="14248" builtinId="53" hidden="1"/>
    <cellStyle name="Tekst objaśnienia" xfId="14288" builtinId="53" hidden="1"/>
    <cellStyle name="Tekst objaśnienia" xfId="14328" builtinId="53" hidden="1"/>
    <cellStyle name="Tekst objaśnienia" xfId="14367" builtinId="53" hidden="1"/>
    <cellStyle name="Tekst objaśnienia" xfId="14406" builtinId="53" hidden="1"/>
    <cellStyle name="Tekst objaśnienia" xfId="13666" builtinId="53" hidden="1"/>
    <cellStyle name="Tekst objaśnienia" xfId="13561" builtinId="53" hidden="1"/>
    <cellStyle name="Tekst objaśnienia" xfId="14480" builtinId="53" hidden="1"/>
    <cellStyle name="Tekst objaśnienia" xfId="14519" builtinId="53" hidden="1"/>
    <cellStyle name="Tekst objaśnienia" xfId="14558" builtinId="53" hidden="1"/>
    <cellStyle name="Tekst objaśnienia" xfId="14597" builtinId="53" hidden="1"/>
    <cellStyle name="Tekst objaśnienia" xfId="14637" builtinId="53" hidden="1"/>
    <cellStyle name="Tekst objaśnienia" xfId="14676" builtinId="53" hidden="1"/>
    <cellStyle name="Tekst objaśnienia" xfId="14717" builtinId="53" hidden="1"/>
    <cellStyle name="Tekst objaśnienia" xfId="14756" builtinId="53" hidden="1"/>
    <cellStyle name="Tekst objaśnienia" xfId="14795" builtinId="53" hidden="1"/>
    <cellStyle name="Tekst objaśnienia" xfId="14834" builtinId="53" hidden="1"/>
    <cellStyle name="Tekst objaśnienia" xfId="14874" builtinId="53" hidden="1"/>
    <cellStyle name="Tekst objaśnienia" xfId="14914" builtinId="53" hidden="1"/>
    <cellStyle name="Tekst objaśnienia" xfId="14953" builtinId="53" hidden="1"/>
    <cellStyle name="Tekst objaśnienia" xfId="14993" builtinId="53" hidden="1"/>
    <cellStyle name="Tekst objaśnienia" xfId="15032" builtinId="53" hidden="1"/>
    <cellStyle name="Tekst objaśnienia" xfId="15072" builtinId="53" hidden="1"/>
    <cellStyle name="Tekst objaśnienia" xfId="15111" builtinId="53" hidden="1"/>
    <cellStyle name="Tekst objaśnienia" xfId="15150" builtinId="53" hidden="1"/>
    <cellStyle name="Tekst objaśnienia" xfId="13589" builtinId="53" hidden="1"/>
    <cellStyle name="Tekst objaśnienia" xfId="13626" builtinId="53" hidden="1"/>
    <cellStyle name="Tekst objaśnienia" xfId="15196" builtinId="53" hidden="1"/>
    <cellStyle name="Tekst objaśnienia" xfId="15235" builtinId="53" hidden="1"/>
    <cellStyle name="Tekst objaśnienia" xfId="15274" builtinId="53" hidden="1"/>
    <cellStyle name="Tekst objaśnienia" xfId="15313" builtinId="53" hidden="1"/>
    <cellStyle name="Tekst objaśnienia" xfId="15353" builtinId="53" hidden="1"/>
    <cellStyle name="Tekst objaśnienia" xfId="15392" builtinId="53" hidden="1"/>
    <cellStyle name="Tekst objaśnienia" xfId="15433" builtinId="53" hidden="1"/>
    <cellStyle name="Tekst objaśnienia" xfId="15472" builtinId="53" hidden="1"/>
    <cellStyle name="Tekst objaśnienia" xfId="15511" builtinId="53" hidden="1"/>
    <cellStyle name="Tekst objaśnienia" xfId="15550" builtinId="53" hidden="1"/>
    <cellStyle name="Tekst objaśnienia" xfId="15590" builtinId="53" hidden="1"/>
    <cellStyle name="Tekst objaśnienia" xfId="15630" builtinId="53" hidden="1"/>
    <cellStyle name="Tekst objaśnienia" xfId="15669" builtinId="53" hidden="1"/>
    <cellStyle name="Tekst objaśnienia" xfId="15709" builtinId="53" hidden="1"/>
    <cellStyle name="Tekst objaśnienia" xfId="15748" builtinId="53" hidden="1"/>
    <cellStyle name="Tekst objaśnienia" xfId="15788" builtinId="53" hidden="1"/>
    <cellStyle name="Tekst objaśnienia" xfId="15827" builtinId="53" hidden="1"/>
    <cellStyle name="Tekst objaśnienia" xfId="15866" builtinId="53" hidden="1"/>
    <cellStyle name="Tekst objaśnienia" xfId="3225" builtinId="53" hidden="1"/>
    <cellStyle name="Tekst objaśnienia" xfId="3274" builtinId="53" hidden="1"/>
    <cellStyle name="Tekst objaśnienia" xfId="15920" builtinId="53" hidden="1"/>
    <cellStyle name="Tekst objaśnienia" xfId="15959" builtinId="53" hidden="1"/>
    <cellStyle name="Tekst objaśnienia" xfId="15998" builtinId="53" hidden="1"/>
    <cellStyle name="Tekst objaśnienia" xfId="16037" builtinId="53" hidden="1"/>
    <cellStyle name="Tekst objaśnienia" xfId="16077" builtinId="53" hidden="1"/>
    <cellStyle name="Tekst objaśnienia" xfId="16116" builtinId="53" hidden="1"/>
    <cellStyle name="Tekst objaśnienia" xfId="16157" builtinId="53" hidden="1"/>
    <cellStyle name="Tekst objaśnienia" xfId="16196" builtinId="53" hidden="1"/>
    <cellStyle name="Tekst objaśnienia" xfId="16235" builtinId="53" hidden="1"/>
    <cellStyle name="Tekst objaśnienia" xfId="16274" builtinId="53" hidden="1"/>
    <cellStyle name="Tekst objaśnienia" xfId="16314" builtinId="53" hidden="1"/>
    <cellStyle name="Tekst objaśnienia" xfId="16354" builtinId="53" hidden="1"/>
    <cellStyle name="Tekst objaśnienia" xfId="16393" builtinId="53" hidden="1"/>
    <cellStyle name="Tekst objaśnienia" xfId="16433" builtinId="53" hidden="1"/>
    <cellStyle name="Tekst objaśnienia" xfId="16472" builtinId="53" hidden="1"/>
    <cellStyle name="Tekst objaśnienia" xfId="16512" builtinId="53" hidden="1"/>
    <cellStyle name="Tekst objaśnienia" xfId="16551" builtinId="53" hidden="1"/>
    <cellStyle name="Tekst objaśnienia" xfId="16590" builtinId="53" hidden="1"/>
    <cellStyle name="Tekst objaśnienia" xfId="16629" builtinId="53" hidden="1"/>
    <cellStyle name="Tekst objaśnienia" xfId="16788" builtinId="53" hidden="1"/>
    <cellStyle name="Tekst objaśnienia" xfId="16829" builtinId="53" hidden="1"/>
    <cellStyle name="Tekst objaśnienia" xfId="16868" builtinId="53" hidden="1"/>
    <cellStyle name="Tekst objaśnienia" xfId="16907" builtinId="53" hidden="1"/>
    <cellStyle name="Tekst objaśnienia" xfId="16946" builtinId="53" hidden="1"/>
    <cellStyle name="Tekst objaśnienia" xfId="16986" builtinId="53" hidden="1"/>
    <cellStyle name="Tekst objaśnienia" xfId="17025" builtinId="53" hidden="1"/>
    <cellStyle name="Tekst objaśnienia" xfId="17066" builtinId="53" hidden="1"/>
    <cellStyle name="Tekst objaśnienia" xfId="17105" builtinId="53" hidden="1"/>
    <cellStyle name="Tekst objaśnienia" xfId="17144" builtinId="53" hidden="1"/>
    <cellStyle name="Tekst objaśnienia" xfId="17183" builtinId="53" hidden="1"/>
    <cellStyle name="Tekst objaśnienia" xfId="17223" builtinId="53" hidden="1"/>
    <cellStyle name="Tekst objaśnienia" xfId="17263" builtinId="53" hidden="1"/>
    <cellStyle name="Tekst objaśnienia" xfId="17302" builtinId="53" hidden="1"/>
    <cellStyle name="Tekst objaśnienia" xfId="17342" builtinId="53" hidden="1"/>
    <cellStyle name="Tekst objaśnienia" xfId="17382" builtinId="53" hidden="1"/>
    <cellStyle name="Tekst objaśnienia" xfId="17422" builtinId="53" hidden="1"/>
    <cellStyle name="Tekst objaśnienia" xfId="17461" builtinId="53" hidden="1"/>
    <cellStyle name="Tekst objaśnienia" xfId="17500" builtinId="53" hidden="1"/>
    <cellStyle name="Tekst objaśnienia" xfId="16760" builtinId="53" hidden="1"/>
    <cellStyle name="Tekst objaśnienia" xfId="16655" builtinId="53" hidden="1"/>
    <cellStyle name="Tekst objaśnienia" xfId="17574" builtinId="53" hidden="1"/>
    <cellStyle name="Tekst objaśnienia" xfId="17613" builtinId="53" hidden="1"/>
    <cellStyle name="Tekst objaśnienia" xfId="17652" builtinId="53" hidden="1"/>
    <cellStyle name="Tekst objaśnienia" xfId="17691" builtinId="53" hidden="1"/>
    <cellStyle name="Tekst objaśnienia" xfId="17731" builtinId="53" hidden="1"/>
    <cellStyle name="Tekst objaśnienia" xfId="17770" builtinId="53" hidden="1"/>
    <cellStyle name="Tekst objaśnienia" xfId="17811" builtinId="53" hidden="1"/>
    <cellStyle name="Tekst objaśnienia" xfId="17850" builtinId="53" hidden="1"/>
    <cellStyle name="Tekst objaśnienia" xfId="17889" builtinId="53" hidden="1"/>
    <cellStyle name="Tekst objaśnienia" xfId="17928" builtinId="53" hidden="1"/>
    <cellStyle name="Tekst objaśnienia" xfId="17968" builtinId="53" hidden="1"/>
    <cellStyle name="Tekst objaśnienia" xfId="18008" builtinId="53" hidden="1"/>
    <cellStyle name="Tekst objaśnienia" xfId="18047" builtinId="53" hidden="1"/>
    <cellStyle name="Tekst objaśnienia" xfId="18087" builtinId="53" hidden="1"/>
    <cellStyle name="Tekst objaśnienia" xfId="18126" builtinId="53" hidden="1"/>
    <cellStyle name="Tekst objaśnienia" xfId="18166" builtinId="53" hidden="1"/>
    <cellStyle name="Tekst objaśnienia" xfId="18205" builtinId="53" hidden="1"/>
    <cellStyle name="Tekst objaśnienia" xfId="18244" builtinId="53" hidden="1"/>
    <cellStyle name="Tekst objaśnienia" xfId="16683" builtinId="53" hidden="1"/>
    <cellStyle name="Tekst objaśnienia" xfId="16720" builtinId="53" hidden="1"/>
    <cellStyle name="Tekst objaśnienia" xfId="18290" builtinId="53" hidden="1"/>
    <cellStyle name="Tekst objaśnienia" xfId="18329" builtinId="53" hidden="1"/>
    <cellStyle name="Tekst objaśnienia" xfId="18368" builtinId="53" hidden="1"/>
    <cellStyle name="Tekst objaśnienia" xfId="18407" builtinId="53" hidden="1"/>
    <cellStyle name="Tekst objaśnienia" xfId="18447" builtinId="53" hidden="1"/>
    <cellStyle name="Tekst objaśnienia" xfId="18486" builtinId="53" hidden="1"/>
    <cellStyle name="Tekst objaśnienia" xfId="18527" builtinId="53" hidden="1"/>
    <cellStyle name="Tekst objaśnienia" xfId="18566" builtinId="53" hidden="1"/>
    <cellStyle name="Tekst objaśnienia" xfId="18605" builtinId="53" hidden="1"/>
    <cellStyle name="Tekst objaśnienia" xfId="18644" builtinId="53" hidden="1"/>
    <cellStyle name="Tekst objaśnienia" xfId="18684" builtinId="53" hidden="1"/>
    <cellStyle name="Tekst objaśnienia" xfId="18724" builtinId="53" hidden="1"/>
    <cellStyle name="Tekst objaśnienia" xfId="18763" builtinId="53" hidden="1"/>
    <cellStyle name="Tekst objaśnienia" xfId="18803" builtinId="53" hidden="1"/>
    <cellStyle name="Tekst objaśnienia" xfId="18842" builtinId="53" hidden="1"/>
    <cellStyle name="Tekst objaśnienia" xfId="18882" builtinId="53" hidden="1"/>
    <cellStyle name="Tekst objaśnienia" xfId="18921" builtinId="53" hidden="1"/>
    <cellStyle name="Tekst objaśnienia" xfId="18960" builtinId="53" hidden="1"/>
    <cellStyle name="Tekst objaśnienia" xfId="6508" builtinId="53" hidden="1"/>
    <cellStyle name="Tekst objaśnienia" xfId="19082" builtinId="53" hidden="1"/>
    <cellStyle name="Tekst objaśnienia" xfId="19123" builtinId="53" hidden="1"/>
    <cellStyle name="Tekst objaśnienia" xfId="19162" builtinId="53" hidden="1"/>
    <cellStyle name="Tekst objaśnienia" xfId="19201" builtinId="53" hidden="1"/>
    <cellStyle name="Tekst objaśnienia" xfId="19240" builtinId="53" hidden="1"/>
    <cellStyle name="Tekst objaśnienia" xfId="19280" builtinId="53" hidden="1"/>
    <cellStyle name="Tekst objaśnienia" xfId="19319" builtinId="53" hidden="1"/>
    <cellStyle name="Tekst objaśnienia" xfId="19360" builtinId="53" hidden="1"/>
    <cellStyle name="Tekst objaśnienia" xfId="19399" builtinId="53" hidden="1"/>
    <cellStyle name="Tekst objaśnienia" xfId="19438" builtinId="53" hidden="1"/>
    <cellStyle name="Tekst objaśnienia" xfId="19477" builtinId="53" hidden="1"/>
    <cellStyle name="Tekst objaśnienia" xfId="19517" builtinId="53" hidden="1"/>
    <cellStyle name="Tekst objaśnienia" xfId="19557" builtinId="53" hidden="1"/>
    <cellStyle name="Tekst objaśnienia" xfId="19596" builtinId="53" hidden="1"/>
    <cellStyle name="Tekst objaśnienia" xfId="19636" builtinId="53" hidden="1"/>
    <cellStyle name="Tekst objaśnienia" xfId="19675" builtinId="53" hidden="1"/>
    <cellStyle name="Tekst objaśnienia" xfId="19715" builtinId="53" hidden="1"/>
    <cellStyle name="Tekst objaśnienia" xfId="19754" builtinId="53" hidden="1"/>
    <cellStyle name="Tekst objaśnienia" xfId="19793" builtinId="53" hidden="1"/>
    <cellStyle name="Tekst objaśnienia" xfId="19844" builtinId="53" hidden="1"/>
    <cellStyle name="Tekst objaśnienia" xfId="20003" builtinId="53" hidden="1"/>
    <cellStyle name="Tekst objaśnienia" xfId="20044" builtinId="53" hidden="1"/>
    <cellStyle name="Tekst objaśnienia" xfId="20083" builtinId="53" hidden="1"/>
    <cellStyle name="Tekst objaśnienia" xfId="20122" builtinId="53" hidden="1"/>
    <cellStyle name="Tekst objaśnienia" xfId="20161" builtinId="53" hidden="1"/>
    <cellStyle name="Tekst objaśnienia" xfId="20201" builtinId="53" hidden="1"/>
    <cellStyle name="Tekst objaśnienia" xfId="20240" builtinId="53" hidden="1"/>
    <cellStyle name="Tekst objaśnienia" xfId="20281" builtinId="53" hidden="1"/>
    <cellStyle name="Tekst objaśnienia" xfId="20320" builtinId="53" hidden="1"/>
    <cellStyle name="Tekst objaśnienia" xfId="20359" builtinId="53" hidden="1"/>
    <cellStyle name="Tekst objaśnienia" xfId="20398" builtinId="53" hidden="1"/>
    <cellStyle name="Tekst objaśnienia" xfId="20438" builtinId="53" hidden="1"/>
    <cellStyle name="Tekst objaśnienia" xfId="20478" builtinId="53" hidden="1"/>
    <cellStyle name="Tekst objaśnienia" xfId="20517" builtinId="53" hidden="1"/>
    <cellStyle name="Tekst objaśnienia" xfId="20557" builtinId="53" hidden="1"/>
    <cellStyle name="Tekst objaśnienia" xfId="20597" builtinId="53" hidden="1"/>
    <cellStyle name="Tekst objaśnienia" xfId="20637" builtinId="53" hidden="1"/>
    <cellStyle name="Tekst objaśnienia" xfId="20676" builtinId="53" hidden="1"/>
    <cellStyle name="Tekst objaśnienia" xfId="20715" builtinId="53" hidden="1"/>
    <cellStyle name="Tekst objaśnienia" xfId="19975" builtinId="53" hidden="1"/>
    <cellStyle name="Tekst objaśnienia" xfId="19870" builtinId="53" hidden="1"/>
    <cellStyle name="Tekst objaśnienia" xfId="20789" builtinId="53" hidden="1"/>
    <cellStyle name="Tekst objaśnienia" xfId="20828" builtinId="53" hidden="1"/>
    <cellStyle name="Tekst objaśnienia" xfId="20867" builtinId="53" hidden="1"/>
    <cellStyle name="Tekst objaśnienia" xfId="20906" builtinId="53" hidden="1"/>
    <cellStyle name="Tekst objaśnienia" xfId="20946" builtinId="53" hidden="1"/>
    <cellStyle name="Tekst objaśnienia" xfId="20985" builtinId="53" hidden="1"/>
    <cellStyle name="Tekst objaśnienia" xfId="21026" builtinId="53" hidden="1"/>
    <cellStyle name="Tekst objaśnienia" xfId="21065" builtinId="53" hidden="1"/>
    <cellStyle name="Tekst objaśnienia" xfId="21104" builtinId="53" hidden="1"/>
    <cellStyle name="Tekst objaśnienia" xfId="21143" builtinId="53" hidden="1"/>
    <cellStyle name="Tekst objaśnienia" xfId="21183" builtinId="53" hidden="1"/>
    <cellStyle name="Tekst objaśnienia" xfId="21223" builtinId="53" hidden="1"/>
    <cellStyle name="Tekst objaśnienia" xfId="21262" builtinId="53" hidden="1"/>
    <cellStyle name="Tekst objaśnienia" xfId="21302" builtinId="53" hidden="1"/>
    <cellStyle name="Tekst objaśnienia" xfId="21341" builtinId="53" hidden="1"/>
    <cellStyle name="Tekst objaśnienia" xfId="21381" builtinId="53" hidden="1"/>
    <cellStyle name="Tekst objaśnienia" xfId="21420" builtinId="53" hidden="1"/>
    <cellStyle name="Tekst objaśnienia" xfId="21459" builtinId="53" hidden="1"/>
    <cellStyle name="Tekst objaśnienia" xfId="19898" builtinId="53" hidden="1"/>
    <cellStyle name="Tekst objaśnienia" xfId="19935" builtinId="53" hidden="1"/>
    <cellStyle name="Tekst objaśnienia" xfId="21505" builtinId="53" hidden="1"/>
    <cellStyle name="Tekst objaśnienia" xfId="21544" builtinId="53" hidden="1"/>
    <cellStyle name="Tekst objaśnienia" xfId="21583" builtinId="53" hidden="1"/>
    <cellStyle name="Tekst objaśnienia" xfId="21622" builtinId="53" hidden="1"/>
    <cellStyle name="Tekst objaśnienia" xfId="21662" builtinId="53" hidden="1"/>
    <cellStyle name="Tekst objaśnienia" xfId="21701" builtinId="53" hidden="1"/>
    <cellStyle name="Tekst objaśnienia" xfId="21742" builtinId="53" hidden="1"/>
    <cellStyle name="Tekst objaśnienia" xfId="21781" builtinId="53" hidden="1"/>
    <cellStyle name="Tekst objaśnienia" xfId="21820" builtinId="53" hidden="1"/>
    <cellStyle name="Tekst objaśnienia" xfId="21859" builtinId="53" hidden="1"/>
    <cellStyle name="Tekst objaśnienia" xfId="21899" builtinId="53" hidden="1"/>
    <cellStyle name="Tekst objaśnienia" xfId="21939" builtinId="53" hidden="1"/>
    <cellStyle name="Tekst objaśnienia" xfId="21978" builtinId="53" hidden="1"/>
    <cellStyle name="Tekst objaśnienia" xfId="22018" builtinId="53" hidden="1"/>
    <cellStyle name="Tekst objaśnienia" xfId="22057" builtinId="53" hidden="1"/>
    <cellStyle name="Tekst objaśnienia" xfId="22097" builtinId="53" hidden="1"/>
    <cellStyle name="Tekst objaśnienia" xfId="22136" builtinId="53" hidden="1"/>
    <cellStyle name="Tekst objaśnienia" xfId="22175" builtinId="53" hidden="1"/>
    <cellStyle name="Tekst objaśnienia" xfId="22214" builtinId="53" hidden="1"/>
    <cellStyle name="Tekst objaśnienia" xfId="22254" builtinId="53" hidden="1"/>
    <cellStyle name="Tekst objaśnienia" xfId="22295" builtinId="53" hidden="1"/>
    <cellStyle name="Tekst objaśnienia" xfId="22334" builtinId="53" hidden="1"/>
    <cellStyle name="Tekst objaśnienia" xfId="22373" builtinId="53" hidden="1"/>
    <cellStyle name="Tekst objaśnienia" xfId="22412" builtinId="53" hidden="1"/>
    <cellStyle name="Tekst objaśnienia" xfId="22452" builtinId="53" hidden="1"/>
    <cellStyle name="Tekst objaśnienia" xfId="22491" builtinId="53" hidden="1"/>
    <cellStyle name="Tekst objaśnienia" xfId="22532" builtinId="53" hidden="1"/>
    <cellStyle name="Tekst objaśnienia" xfId="22571" builtinId="53" hidden="1"/>
    <cellStyle name="Tekst objaśnienia" xfId="22610" builtinId="53" hidden="1"/>
    <cellStyle name="Tekst objaśnienia" xfId="22649" builtinId="53" hidden="1"/>
    <cellStyle name="Tekst objaśnienia" xfId="22689" builtinId="53" hidden="1"/>
    <cellStyle name="Tekst objaśnienia" xfId="22729" builtinId="53" hidden="1"/>
    <cellStyle name="Tekst objaśnienia" xfId="22768" builtinId="53" hidden="1"/>
    <cellStyle name="Tekst objaśnienia" xfId="22808" builtinId="53" hidden="1"/>
    <cellStyle name="Tekst objaśnienia" xfId="22847" builtinId="53" hidden="1"/>
    <cellStyle name="Tekst objaśnienia" xfId="22887" builtinId="53" hidden="1"/>
    <cellStyle name="Tekst objaśnienia" xfId="22926" builtinId="53" hidden="1"/>
    <cellStyle name="Tekst objaśnienia" xfId="22965" builtinId="53" hidden="1"/>
    <cellStyle name="Tekst objaśnienia" xfId="23004" builtinId="53" hidden="1"/>
    <cellStyle name="Tekst objaśnienia" xfId="23163" builtinId="53" hidden="1"/>
    <cellStyle name="Tekst objaśnienia" xfId="23204" builtinId="53" hidden="1"/>
    <cellStyle name="Tekst objaśnienia" xfId="23243" builtinId="53" hidden="1"/>
    <cellStyle name="Tekst objaśnienia" xfId="23282" builtinId="53" hidden="1"/>
    <cellStyle name="Tekst objaśnienia" xfId="23321" builtinId="53" hidden="1"/>
    <cellStyle name="Tekst objaśnienia" xfId="23361" builtinId="53" hidden="1"/>
    <cellStyle name="Tekst objaśnienia" xfId="23400" builtinId="53" hidden="1"/>
    <cellStyle name="Tekst objaśnienia" xfId="23441" builtinId="53" hidden="1"/>
    <cellStyle name="Tekst objaśnienia" xfId="23480" builtinId="53" hidden="1"/>
    <cellStyle name="Tekst objaśnienia" xfId="23519" builtinId="53" hidden="1"/>
    <cellStyle name="Tekst objaśnienia" xfId="23558" builtinId="53" hidden="1"/>
    <cellStyle name="Tekst objaśnienia" xfId="23598" builtinId="53" hidden="1"/>
    <cellStyle name="Tekst objaśnienia" xfId="23638" builtinId="53" hidden="1"/>
    <cellStyle name="Tekst objaśnienia" xfId="23677" builtinId="53" hidden="1"/>
    <cellStyle name="Tekst objaśnienia" xfId="23717" builtinId="53" hidden="1"/>
    <cellStyle name="Tekst objaśnienia" xfId="23757" builtinId="53" hidden="1"/>
    <cellStyle name="Tekst objaśnienia" xfId="23797" builtinId="53" hidden="1"/>
    <cellStyle name="Tekst objaśnienia" xfId="23836" builtinId="53" hidden="1"/>
    <cellStyle name="Tekst objaśnienia" xfId="23875" builtinId="53" hidden="1"/>
    <cellStyle name="Tekst objaśnienia" xfId="23135" builtinId="53" hidden="1"/>
    <cellStyle name="Tekst objaśnienia" xfId="23030" builtinId="53" hidden="1"/>
    <cellStyle name="Tekst objaśnienia" xfId="23949" builtinId="53" hidden="1"/>
    <cellStyle name="Tekst objaśnienia" xfId="23988" builtinId="53" hidden="1"/>
    <cellStyle name="Tekst objaśnienia" xfId="24027" builtinId="53" hidden="1"/>
    <cellStyle name="Tekst objaśnienia" xfId="24066" builtinId="53" hidden="1"/>
    <cellStyle name="Tekst objaśnienia" xfId="24106" builtinId="53" hidden="1"/>
    <cellStyle name="Tekst objaśnienia" xfId="24145" builtinId="53" hidden="1"/>
    <cellStyle name="Tekst objaśnienia" xfId="24186" builtinId="53" hidden="1"/>
    <cellStyle name="Tekst objaśnienia" xfId="24225" builtinId="53" hidden="1"/>
    <cellStyle name="Tekst objaśnienia" xfId="24264" builtinId="53" hidden="1"/>
    <cellStyle name="Tekst objaśnienia" xfId="24303" builtinId="53" hidden="1"/>
    <cellStyle name="Tekst objaśnienia" xfId="24343" builtinId="53" hidden="1"/>
    <cellStyle name="Tekst objaśnienia" xfId="24383" builtinId="53" hidden="1"/>
    <cellStyle name="Tekst objaśnienia" xfId="24422" builtinId="53" hidden="1"/>
    <cellStyle name="Tekst objaśnienia" xfId="24462" builtinId="53" hidden="1"/>
    <cellStyle name="Tekst objaśnienia" xfId="24501" builtinId="53" hidden="1"/>
    <cellStyle name="Tekst objaśnienia" xfId="24541" builtinId="53" hidden="1"/>
    <cellStyle name="Tekst objaśnienia" xfId="24580" builtinId="53" hidden="1"/>
    <cellStyle name="Tekst objaśnienia" xfId="24619" builtinId="53" hidden="1"/>
    <cellStyle name="Tekst objaśnienia" xfId="23058" builtinId="53" hidden="1"/>
    <cellStyle name="Tekst objaśnienia" xfId="23095" builtinId="53" hidden="1"/>
    <cellStyle name="Tekst objaśnienia" xfId="24665" builtinId="53" hidden="1"/>
    <cellStyle name="Tekst objaśnienia" xfId="24704" builtinId="53" hidden="1"/>
    <cellStyle name="Tekst objaśnienia" xfId="24743" builtinId="53" hidden="1"/>
    <cellStyle name="Tekst objaśnienia" xfId="24782" builtinId="53" hidden="1"/>
    <cellStyle name="Tekst objaśnienia" xfId="24822" builtinId="53" hidden="1"/>
    <cellStyle name="Tekst objaśnienia" xfId="24861" builtinId="53" hidden="1"/>
    <cellStyle name="Tekst objaśnienia" xfId="24902" builtinId="53" hidden="1"/>
    <cellStyle name="Tekst objaśnienia" xfId="24941" builtinId="53" hidden="1"/>
    <cellStyle name="Tekst objaśnienia" xfId="24980" builtinId="53" hidden="1"/>
    <cellStyle name="Tekst objaśnienia" xfId="25019" builtinId="53" hidden="1"/>
    <cellStyle name="Tekst objaśnienia" xfId="25059" builtinId="53" hidden="1"/>
    <cellStyle name="Tekst objaśnienia" xfId="25099" builtinId="53" hidden="1"/>
    <cellStyle name="Tekst objaśnienia" xfId="25138" builtinId="53" hidden="1"/>
    <cellStyle name="Tekst objaśnienia" xfId="25178" builtinId="53" hidden="1"/>
    <cellStyle name="Tekst objaśnienia" xfId="25217" builtinId="53" hidden="1"/>
    <cellStyle name="Tekst objaśnienia" xfId="25257" builtinId="53" hidden="1"/>
    <cellStyle name="Tekst objaśnienia" xfId="25296" builtinId="53" hidden="1"/>
    <cellStyle name="Tekst objaśnienia" xfId="25335" builtinId="53" hidden="1"/>
    <cellStyle name="Tekst objaśnienia" xfId="19054" builtinId="53" hidden="1"/>
    <cellStyle name="Tekst objaśnienia" xfId="19024" builtinId="53" hidden="1"/>
    <cellStyle name="Tekst objaśnienia" xfId="25362" builtinId="53" hidden="1"/>
    <cellStyle name="Tekst objaśnienia" xfId="25401" builtinId="53" hidden="1"/>
    <cellStyle name="Tekst objaśnienia" xfId="25440" builtinId="53" hidden="1"/>
    <cellStyle name="Tekst objaśnienia" xfId="25479" builtinId="53" hidden="1"/>
    <cellStyle name="Tekst objaśnienia" xfId="25519" builtinId="53" hidden="1"/>
    <cellStyle name="Tekst objaśnienia" xfId="25558" builtinId="53" hidden="1"/>
    <cellStyle name="Tekst objaśnienia" xfId="25599" builtinId="53" hidden="1"/>
    <cellStyle name="Tekst objaśnienia" xfId="25638" builtinId="53" hidden="1"/>
    <cellStyle name="Tekst objaśnienia" xfId="25677" builtinId="53" hidden="1"/>
    <cellStyle name="Tekst objaśnienia" xfId="25716" builtinId="53" hidden="1"/>
    <cellStyle name="Tekst objaśnienia" xfId="25756" builtinId="53" hidden="1"/>
    <cellStyle name="Tekst objaśnienia" xfId="25796" builtinId="53" hidden="1"/>
    <cellStyle name="Tekst objaśnienia" xfId="25835" builtinId="53" hidden="1"/>
    <cellStyle name="Tekst objaśnienia" xfId="25875" builtinId="53" hidden="1"/>
    <cellStyle name="Tekst objaśnienia" xfId="25914" builtinId="53" hidden="1"/>
    <cellStyle name="Tekst objaśnienia" xfId="25954" builtinId="53" hidden="1"/>
    <cellStyle name="Tekst objaśnienia" xfId="25993" builtinId="53" hidden="1"/>
    <cellStyle name="Tekst objaśnienia" xfId="26032" builtinId="53" hidden="1"/>
    <cellStyle name="Tekst objaśnienia" xfId="26071" builtinId="53" hidden="1"/>
    <cellStyle name="Tekst objaśnienia" xfId="26230" builtinId="53" hidden="1"/>
    <cellStyle name="Tekst objaśnienia" xfId="26271" builtinId="53" hidden="1"/>
    <cellStyle name="Tekst objaśnienia" xfId="26310" builtinId="53" hidden="1"/>
    <cellStyle name="Tekst objaśnienia" xfId="26349" builtinId="53" hidden="1"/>
    <cellStyle name="Tekst objaśnienia" xfId="26388" builtinId="53" hidden="1"/>
    <cellStyle name="Tekst objaśnienia" xfId="26428" builtinId="53" hidden="1"/>
    <cellStyle name="Tekst objaśnienia" xfId="26467" builtinId="53" hidden="1"/>
    <cellStyle name="Tekst objaśnienia" xfId="26508" builtinId="53" hidden="1"/>
    <cellStyle name="Tekst objaśnienia" xfId="26547" builtinId="53" hidden="1"/>
    <cellStyle name="Tekst objaśnienia" xfId="26586" builtinId="53" hidden="1"/>
    <cellStyle name="Tekst objaśnienia" xfId="26625" builtinId="53" hidden="1"/>
    <cellStyle name="Tekst objaśnienia" xfId="26665" builtinId="53" hidden="1"/>
    <cellStyle name="Tekst objaśnienia" xfId="26705" builtinId="53" hidden="1"/>
    <cellStyle name="Tekst objaśnienia" xfId="26744" builtinId="53" hidden="1"/>
    <cellStyle name="Tekst objaśnienia" xfId="26784" builtinId="53" hidden="1"/>
    <cellStyle name="Tekst objaśnienia" xfId="26824" builtinId="53" hidden="1"/>
    <cellStyle name="Tekst objaśnienia" xfId="26864" builtinId="53" hidden="1"/>
    <cellStyle name="Tekst objaśnienia" xfId="26903" builtinId="53" hidden="1"/>
    <cellStyle name="Tekst objaśnienia" xfId="26942" builtinId="53" hidden="1"/>
    <cellStyle name="Tekst objaśnienia" xfId="26202" builtinId="53" hidden="1"/>
    <cellStyle name="Tekst objaśnienia" xfId="26097" builtinId="53" hidden="1"/>
    <cellStyle name="Tekst objaśnienia" xfId="27016" builtinId="53" hidden="1"/>
    <cellStyle name="Tekst objaśnienia" xfId="27055" builtinId="53" hidden="1"/>
    <cellStyle name="Tekst objaśnienia" xfId="27094" builtinId="53" hidden="1"/>
    <cellStyle name="Tekst objaśnienia" xfId="27133" builtinId="53" hidden="1"/>
    <cellStyle name="Tekst objaśnienia" xfId="27173" builtinId="53" hidden="1"/>
    <cellStyle name="Tekst objaśnienia" xfId="27212" builtinId="53" hidden="1"/>
    <cellStyle name="Tekst objaśnienia" xfId="27253" builtinId="53" hidden="1"/>
    <cellStyle name="Tekst objaśnienia" xfId="27292" builtinId="53" hidden="1"/>
    <cellStyle name="Tekst objaśnienia" xfId="27331" builtinId="53" hidden="1"/>
    <cellStyle name="Tekst objaśnienia" xfId="27370" builtinId="53" hidden="1"/>
    <cellStyle name="Tekst objaśnienia" xfId="27410" builtinId="53" hidden="1"/>
    <cellStyle name="Tekst objaśnienia" xfId="27450" builtinId="53" hidden="1"/>
    <cellStyle name="Tekst objaśnienia" xfId="27489" builtinId="53" hidden="1"/>
    <cellStyle name="Tekst objaśnienia" xfId="27529" builtinId="53" hidden="1"/>
    <cellStyle name="Tekst objaśnienia" xfId="27568" builtinId="53" hidden="1"/>
    <cellStyle name="Tekst objaśnienia" xfId="27608" builtinId="53" hidden="1"/>
    <cellStyle name="Tekst objaśnienia" xfId="27647" builtinId="53" hidden="1"/>
    <cellStyle name="Tekst objaśnienia" xfId="27686" builtinId="53" hidden="1"/>
    <cellStyle name="Tekst objaśnienia" xfId="26125" builtinId="53" hidden="1"/>
    <cellStyle name="Tekst objaśnienia" xfId="26162" builtinId="53" hidden="1"/>
    <cellStyle name="Tekst objaśnienia" xfId="27732" builtinId="53" hidden="1"/>
    <cellStyle name="Tekst objaśnienia" xfId="27771" builtinId="53" hidden="1"/>
    <cellStyle name="Tekst objaśnienia" xfId="27810" builtinId="53" hidden="1"/>
    <cellStyle name="Tekst objaśnienia" xfId="27849" builtinId="53" hidden="1"/>
    <cellStyle name="Tekst objaśnienia" xfId="27889" builtinId="53" hidden="1"/>
    <cellStyle name="Tekst objaśnienia" xfId="27928" builtinId="53" hidden="1"/>
    <cellStyle name="Tekst objaśnienia" xfId="27969" builtinId="53" hidden="1"/>
    <cellStyle name="Tekst objaśnienia" xfId="28008" builtinId="53" hidden="1"/>
    <cellStyle name="Tekst objaśnienia" xfId="28047" builtinId="53" hidden="1"/>
    <cellStyle name="Tekst objaśnienia" xfId="28086" builtinId="53" hidden="1"/>
    <cellStyle name="Tekst objaśnienia" xfId="28126" builtinId="53" hidden="1"/>
    <cellStyle name="Tekst objaśnienia" xfId="28166" builtinId="53" hidden="1"/>
    <cellStyle name="Tekst objaśnienia" xfId="28205" builtinId="53" hidden="1"/>
    <cellStyle name="Tekst objaśnienia" xfId="28245" builtinId="53" hidden="1"/>
    <cellStyle name="Tekst objaśnienia" xfId="28284" builtinId="53" hidden="1"/>
    <cellStyle name="Tekst objaśnienia" xfId="28324" builtinId="53" hidden="1"/>
    <cellStyle name="Tekst objaśnienia" xfId="28363" builtinId="53" hidden="1"/>
    <cellStyle name="Tekst objaśnienia" xfId="28402" builtinId="53" hidden="1"/>
    <cellStyle name="Tekst objaśnienia" xfId="28441" builtinId="53" hidden="1"/>
    <cellStyle name="Tekst objaśnienia" xfId="28565" builtinId="53" hidden="1"/>
    <cellStyle name="Tekst objaśnienia" xfId="28608" builtinId="53" hidden="1"/>
    <cellStyle name="Tekst objaśnienia" xfId="28647" builtinId="53" hidden="1"/>
    <cellStyle name="Tekst objaśnienia" xfId="28686" builtinId="53" hidden="1"/>
    <cellStyle name="Tekst objaśnienia" xfId="28725" builtinId="53" hidden="1"/>
    <cellStyle name="Tekst objaśnienia" xfId="28765" builtinId="53" hidden="1"/>
    <cellStyle name="Tekst objaśnienia" xfId="28804" builtinId="53" hidden="1"/>
    <cellStyle name="Tekst objaśnienia" xfId="28845" builtinId="53" hidden="1"/>
    <cellStyle name="Tekst objaśnienia" xfId="28884" builtinId="53" hidden="1"/>
    <cellStyle name="Tekst objaśnienia" xfId="28923" builtinId="53" hidden="1"/>
    <cellStyle name="Tekst objaśnienia" xfId="28962" builtinId="53" hidden="1"/>
    <cellStyle name="Tekst objaśnienia" xfId="29004" builtinId="53" hidden="1"/>
    <cellStyle name="Tekst objaśnienia" xfId="29044" builtinId="53" hidden="1"/>
    <cellStyle name="Tekst objaśnienia" xfId="29083" builtinId="53" hidden="1"/>
    <cellStyle name="Tekst objaśnienia" xfId="29123" builtinId="53" hidden="1"/>
    <cellStyle name="Tekst objaśnienia" xfId="29163" builtinId="53" hidden="1"/>
    <cellStyle name="Tekst objaśnienia" xfId="29203" builtinId="53" hidden="1"/>
    <cellStyle name="Tekst objaśnienia" xfId="29242" builtinId="53" hidden="1"/>
    <cellStyle name="Tekst objaśnienia" xfId="29281" builtinId="53" hidden="1"/>
    <cellStyle name="Tekst objaśnienia" xfId="29331" builtinId="53" hidden="1"/>
    <cellStyle name="Tekst objaśnienia" xfId="29490" builtinId="53" hidden="1"/>
    <cellStyle name="Tekst objaśnienia" xfId="29533" builtinId="53" hidden="1"/>
    <cellStyle name="Tekst objaśnienia" xfId="29572" builtinId="53" hidden="1"/>
    <cellStyle name="Tekst objaśnienia" xfId="29611" builtinId="53" hidden="1"/>
    <cellStyle name="Tekst objaśnienia" xfId="29650" builtinId="53" hidden="1"/>
    <cellStyle name="Tekst objaśnienia" xfId="29690" builtinId="53" hidden="1"/>
    <cellStyle name="Tekst objaśnienia" xfId="29729" builtinId="53" hidden="1"/>
    <cellStyle name="Tekst objaśnienia" xfId="29770" builtinId="53" hidden="1"/>
    <cellStyle name="Tekst objaśnienia" xfId="29809" builtinId="53" hidden="1"/>
    <cellStyle name="Tekst objaśnienia" xfId="29848" builtinId="53" hidden="1"/>
    <cellStyle name="Tekst objaśnienia" xfId="29887" builtinId="53" hidden="1"/>
    <cellStyle name="Tekst objaśnienia" xfId="29929" builtinId="53" hidden="1"/>
    <cellStyle name="Tekst objaśnienia" xfId="29969" builtinId="53" hidden="1"/>
    <cellStyle name="Tekst objaśnienia" xfId="30008" builtinId="53" hidden="1"/>
    <cellStyle name="Tekst objaśnienia" xfId="30048" builtinId="53" hidden="1"/>
    <cellStyle name="Tekst objaśnienia" xfId="30088" builtinId="53" hidden="1"/>
    <cellStyle name="Tekst objaśnienia" xfId="30128" builtinId="53" hidden="1"/>
    <cellStyle name="Tekst objaśnienia" xfId="30167" builtinId="53" hidden="1"/>
    <cellStyle name="Tekst objaśnienia" xfId="30206" builtinId="53" hidden="1"/>
    <cellStyle name="Tekst objaśnienia" xfId="29462" builtinId="53" hidden="1"/>
    <cellStyle name="Tekst objaśnienia" xfId="29357" builtinId="53" hidden="1"/>
    <cellStyle name="Tekst objaśnienia" xfId="30280" builtinId="53" hidden="1"/>
    <cellStyle name="Tekst objaśnienia" xfId="30319" builtinId="53" hidden="1"/>
    <cellStyle name="Tekst objaśnienia" xfId="30358" builtinId="53" hidden="1"/>
    <cellStyle name="Tekst objaśnienia" xfId="30397" builtinId="53" hidden="1"/>
    <cellStyle name="Tekst objaśnienia" xfId="30437" builtinId="53" hidden="1"/>
    <cellStyle name="Tekst objaśnienia" xfId="30476" builtinId="53" hidden="1"/>
    <cellStyle name="Tekst objaśnienia" xfId="30517" builtinId="53" hidden="1"/>
    <cellStyle name="Tekst objaśnienia" xfId="30556" builtinId="53" hidden="1"/>
    <cellStyle name="Tekst objaśnienia" xfId="30595" builtinId="53" hidden="1"/>
    <cellStyle name="Tekst objaśnienia" xfId="30634" builtinId="53" hidden="1"/>
    <cellStyle name="Tekst objaśnienia" xfId="30674" builtinId="53" hidden="1"/>
    <cellStyle name="Tekst objaśnienia" xfId="30714" builtinId="53" hidden="1"/>
    <cellStyle name="Tekst objaśnienia" xfId="30753" builtinId="53" hidden="1"/>
    <cellStyle name="Tekst objaśnienia" xfId="30793" builtinId="53" hidden="1"/>
    <cellStyle name="Tekst objaśnienia" xfId="30832" builtinId="53" hidden="1"/>
    <cellStyle name="Tekst objaśnienia" xfId="30872" builtinId="53" hidden="1"/>
    <cellStyle name="Tekst objaśnienia" xfId="30911" builtinId="53" hidden="1"/>
    <cellStyle name="Tekst objaśnienia" xfId="30950" builtinId="53" hidden="1"/>
    <cellStyle name="Tekst objaśnienia" xfId="29385" builtinId="53" hidden="1"/>
    <cellStyle name="Tekst objaśnienia" xfId="29422" builtinId="53" hidden="1"/>
    <cellStyle name="Tekst objaśnienia" xfId="30996" builtinId="53" hidden="1"/>
    <cellStyle name="Tekst objaśnienia" xfId="31035" builtinId="53" hidden="1"/>
    <cellStyle name="Tekst objaśnienia" xfId="31074" builtinId="53" hidden="1"/>
    <cellStyle name="Tekst objaśnienia" xfId="31113" builtinId="53" hidden="1"/>
    <cellStyle name="Tekst objaśnienia" xfId="31153" builtinId="53" hidden="1"/>
    <cellStyle name="Tekst objaśnienia" xfId="31192" builtinId="53" hidden="1"/>
    <cellStyle name="Tekst objaśnienia" xfId="31233" builtinId="53" hidden="1"/>
    <cellStyle name="Tekst objaśnienia" xfId="31272" builtinId="53" hidden="1"/>
    <cellStyle name="Tekst objaśnienia" xfId="31311" builtinId="53" hidden="1"/>
    <cellStyle name="Tekst objaśnienia" xfId="31350" builtinId="53" hidden="1"/>
    <cellStyle name="Tekst objaśnienia" xfId="31390" builtinId="53" hidden="1"/>
    <cellStyle name="Tekst objaśnienia" xfId="31430" builtinId="53" hidden="1"/>
    <cellStyle name="Tekst objaśnienia" xfId="31469" builtinId="53" hidden="1"/>
    <cellStyle name="Tekst objaśnienia" xfId="31509" builtinId="53" hidden="1"/>
    <cellStyle name="Tekst objaśnienia" xfId="31548" builtinId="53" hidden="1"/>
    <cellStyle name="Tekst objaśnienia" xfId="31588" builtinId="53" hidden="1"/>
    <cellStyle name="Tekst objaśnienia" xfId="31627" builtinId="53" hidden="1"/>
    <cellStyle name="Tekst objaśnienia" xfId="31666" builtinId="53" hidden="1"/>
    <cellStyle name="Tekst objaśnienia" xfId="28537" builtinId="53" hidden="1"/>
    <cellStyle name="Tekst objaśnienia" xfId="28477" builtinId="53" hidden="1"/>
    <cellStyle name="Tekst objaśnienia" xfId="31720" builtinId="53" hidden="1"/>
    <cellStyle name="Tekst objaśnienia" xfId="31759" builtinId="53" hidden="1"/>
    <cellStyle name="Tekst objaśnienia" xfId="31798" builtinId="53" hidden="1"/>
    <cellStyle name="Tekst objaśnienia" xfId="31837" builtinId="53" hidden="1"/>
    <cellStyle name="Tekst objaśnienia" xfId="31877" builtinId="53" hidden="1"/>
    <cellStyle name="Tekst objaśnienia" xfId="31916" builtinId="53" hidden="1"/>
    <cellStyle name="Tekst objaśnienia" xfId="31957" builtinId="53" hidden="1"/>
    <cellStyle name="Tekst objaśnienia" xfId="31996" builtinId="53" hidden="1"/>
    <cellStyle name="Tekst objaśnienia" xfId="32035" builtinId="53" hidden="1"/>
    <cellStyle name="Tekst objaśnienia" xfId="32074" builtinId="53" hidden="1"/>
    <cellStyle name="Tekst objaśnienia" xfId="32114" builtinId="53" hidden="1"/>
    <cellStyle name="Tekst objaśnienia" xfId="32154" builtinId="53" hidden="1"/>
    <cellStyle name="Tekst objaśnienia" xfId="32193" builtinId="53" hidden="1"/>
    <cellStyle name="Tekst objaśnienia" xfId="32233" builtinId="53" hidden="1"/>
    <cellStyle name="Tekst objaśnienia" xfId="32272" builtinId="53" hidden="1"/>
    <cellStyle name="Tekst objaśnienia" xfId="32312" builtinId="53" hidden="1"/>
    <cellStyle name="Tekst objaśnienia" xfId="32351" builtinId="53" hidden="1"/>
    <cellStyle name="Tekst objaśnienia" xfId="32390" builtinId="53" hidden="1"/>
    <cellStyle name="Tekst objaśnienia" xfId="32429" builtinId="53" hidden="1"/>
    <cellStyle name="Tekst objaśnienia" xfId="32588" builtinId="53" hidden="1"/>
    <cellStyle name="Tekst objaśnienia" xfId="32629" builtinId="53" hidden="1"/>
    <cellStyle name="Tekst objaśnienia" xfId="32668" builtinId="53" hidden="1"/>
    <cellStyle name="Tekst objaśnienia" xfId="32707" builtinId="53" hidden="1"/>
    <cellStyle name="Tekst objaśnienia" xfId="32746" builtinId="53" hidden="1"/>
    <cellStyle name="Tekst objaśnienia" xfId="32786" builtinId="53" hidden="1"/>
    <cellStyle name="Tekst objaśnienia" xfId="32825" builtinId="53" hidden="1"/>
    <cellStyle name="Tekst objaśnienia" xfId="32866" builtinId="53" hidden="1"/>
    <cellStyle name="Tekst objaśnienia" xfId="32905" builtinId="53" hidden="1"/>
    <cellStyle name="Tekst objaśnienia" xfId="32944" builtinId="53" hidden="1"/>
    <cellStyle name="Tekst objaśnienia" xfId="32983" builtinId="53" hidden="1"/>
    <cellStyle name="Tekst objaśnienia" xfId="33023" builtinId="53" hidden="1"/>
    <cellStyle name="Tekst objaśnienia" xfId="33063" builtinId="53" hidden="1"/>
    <cellStyle name="Tekst objaśnienia" xfId="33102" builtinId="53" hidden="1"/>
    <cellStyle name="Tekst objaśnienia" xfId="33142" builtinId="53" hidden="1"/>
    <cellStyle name="Tekst objaśnienia" xfId="33182" builtinId="53" hidden="1"/>
    <cellStyle name="Tekst objaśnienia" xfId="33222" builtinId="53" hidden="1"/>
    <cellStyle name="Tekst objaśnienia" xfId="33261" builtinId="53" hidden="1"/>
    <cellStyle name="Tekst objaśnienia" xfId="33300" builtinId="53" hidden="1"/>
    <cellStyle name="Tekst objaśnienia" xfId="32560" builtinId="53" hidden="1"/>
    <cellStyle name="Tekst objaśnienia" xfId="32455" builtinId="53" hidden="1"/>
    <cellStyle name="Tekst objaśnienia" xfId="33374" builtinId="53" hidden="1"/>
    <cellStyle name="Tekst objaśnienia" xfId="33413" builtinId="53" hidden="1"/>
    <cellStyle name="Tekst objaśnienia" xfId="33452" builtinId="53" hidden="1"/>
    <cellStyle name="Tekst objaśnienia" xfId="33491" builtinId="53" hidden="1"/>
    <cellStyle name="Tekst objaśnienia" xfId="33531" builtinId="53" hidden="1"/>
    <cellStyle name="Tekst objaśnienia" xfId="33570" builtinId="53" hidden="1"/>
    <cellStyle name="Tekst objaśnienia" xfId="33611" builtinId="53" hidden="1"/>
    <cellStyle name="Tekst objaśnienia" xfId="33650" builtinId="53" hidden="1"/>
    <cellStyle name="Tekst objaśnienia" xfId="33689" builtinId="53" hidden="1"/>
    <cellStyle name="Tekst objaśnienia" xfId="33728" builtinId="53" hidden="1"/>
    <cellStyle name="Tekst objaśnienia" xfId="33768" builtinId="53" hidden="1"/>
    <cellStyle name="Tekst objaśnienia" xfId="33808" builtinId="53" hidden="1"/>
    <cellStyle name="Tekst objaśnienia" xfId="33847" builtinId="53" hidden="1"/>
    <cellStyle name="Tekst objaśnienia" xfId="33887" builtinId="53" hidden="1"/>
    <cellStyle name="Tekst objaśnienia" xfId="33926" builtinId="53" hidden="1"/>
    <cellStyle name="Tekst objaśnienia" xfId="33966" builtinId="53" hidden="1"/>
    <cellStyle name="Tekst objaśnienia" xfId="34005" builtinId="53" hidden="1"/>
    <cellStyle name="Tekst objaśnienia" xfId="34044" builtinId="53" hidden="1"/>
    <cellStyle name="Tekst objaśnienia" xfId="32483" builtinId="53" hidden="1"/>
    <cellStyle name="Tekst objaśnienia" xfId="32520" builtinId="53" hidden="1"/>
    <cellStyle name="Tekst objaśnienia" xfId="34090" builtinId="53" hidden="1"/>
    <cellStyle name="Tekst objaśnienia" xfId="34129" builtinId="53" hidden="1"/>
    <cellStyle name="Tekst objaśnienia" xfId="34168" builtinId="53" hidden="1"/>
    <cellStyle name="Tekst objaśnienia" xfId="34207" builtinId="53" hidden="1"/>
    <cellStyle name="Tekst objaśnienia" xfId="34247" builtinId="53" hidden="1"/>
    <cellStyle name="Tekst objaśnienia" xfId="34286" builtinId="53" hidden="1"/>
    <cellStyle name="Tekst objaśnienia" xfId="34327" builtinId="53" hidden="1"/>
    <cellStyle name="Tekst objaśnienia" xfId="34366" builtinId="53" hidden="1"/>
    <cellStyle name="Tekst objaśnienia" xfId="34405" builtinId="53" hidden="1"/>
    <cellStyle name="Tekst objaśnienia" xfId="34444" builtinId="53" hidden="1"/>
    <cellStyle name="Tekst objaśnienia" xfId="34484" builtinId="53" hidden="1"/>
    <cellStyle name="Tekst objaśnienia" xfId="34524" builtinId="53" hidden="1"/>
    <cellStyle name="Tekst objaśnienia" xfId="34563" builtinId="53" hidden="1"/>
    <cellStyle name="Tekst objaśnienia" xfId="34603" builtinId="53" hidden="1"/>
    <cellStyle name="Tekst objaśnienia" xfId="34642" builtinId="53" hidden="1"/>
    <cellStyle name="Tekst objaśnienia" xfId="34682" builtinId="53" hidden="1"/>
    <cellStyle name="Tekst objaśnienia" xfId="34721" builtinId="53" hidden="1"/>
    <cellStyle name="Tekst objaśnienia" xfId="34760" builtinId="53" hidden="1"/>
    <cellStyle name="Tekst objaśnienia" xfId="28590" builtinId="53" hidden="1"/>
    <cellStyle name="Tekst objaśnienia" xfId="34801" builtinId="53" hidden="1"/>
    <cellStyle name="Tekst objaśnienia" xfId="34842" builtinId="53" hidden="1"/>
    <cellStyle name="Tekst objaśnienia" xfId="34881" builtinId="53" hidden="1"/>
    <cellStyle name="Tekst objaśnienia" xfId="34920" builtinId="53" hidden="1"/>
    <cellStyle name="Tekst objaśnienia" xfId="34959" builtinId="53" hidden="1"/>
    <cellStyle name="Tekst objaśnienia" xfId="34999" builtinId="53" hidden="1"/>
    <cellStyle name="Tekst objaśnienia" xfId="35038" builtinId="53" hidden="1"/>
    <cellStyle name="Tekst objaśnienia" xfId="35079" builtinId="53" hidden="1"/>
    <cellStyle name="Tekst objaśnienia" xfId="35118" builtinId="53" hidden="1"/>
    <cellStyle name="Tekst objaśnienia" xfId="35157" builtinId="53" hidden="1"/>
    <cellStyle name="Tekst objaśnienia" xfId="35196" builtinId="53" hidden="1"/>
    <cellStyle name="Tekst objaśnienia" xfId="35236" builtinId="53" hidden="1"/>
    <cellStyle name="Tekst objaśnienia" xfId="35276" builtinId="53" hidden="1"/>
    <cellStyle name="Tekst objaśnienia" xfId="35315" builtinId="53" hidden="1"/>
    <cellStyle name="Tekst objaśnienia" xfId="35355" builtinId="53" hidden="1"/>
    <cellStyle name="Tekst objaśnienia" xfId="35394" builtinId="53" hidden="1"/>
    <cellStyle name="Tekst objaśnienia" xfId="35434" builtinId="53" hidden="1"/>
    <cellStyle name="Tekst objaśnienia" xfId="35473" builtinId="53" hidden="1"/>
    <cellStyle name="Tekst objaśnienia" xfId="35512" builtinId="53" hidden="1"/>
    <cellStyle name="Tekst objaśnienia" xfId="35551" builtinId="53" hidden="1"/>
    <cellStyle name="Tekst objaśnienia" xfId="35710" builtinId="53" hidden="1"/>
    <cellStyle name="Tekst objaśnienia" xfId="35751" builtinId="53" hidden="1"/>
    <cellStyle name="Tekst objaśnienia" xfId="35790" builtinId="53" hidden="1"/>
    <cellStyle name="Tekst objaśnienia" xfId="35829" builtinId="53" hidden="1"/>
    <cellStyle name="Tekst objaśnienia" xfId="35868" builtinId="53" hidden="1"/>
    <cellStyle name="Tekst objaśnienia" xfId="35908" builtinId="53" hidden="1"/>
    <cellStyle name="Tekst objaśnienia" xfId="35947" builtinId="53" hidden="1"/>
    <cellStyle name="Tekst objaśnienia" xfId="35988" builtinId="53" hidden="1"/>
    <cellStyle name="Tekst objaśnienia" xfId="36027" builtinId="53" hidden="1"/>
    <cellStyle name="Tekst objaśnienia" xfId="36066" builtinId="53" hidden="1"/>
    <cellStyle name="Tekst objaśnienia" xfId="36105" builtinId="53" hidden="1"/>
    <cellStyle name="Tekst objaśnienia" xfId="36145" builtinId="53" hidden="1"/>
    <cellStyle name="Tekst objaśnienia" xfId="36185" builtinId="53" hidden="1"/>
    <cellStyle name="Tekst objaśnienia" xfId="36224" builtinId="53" hidden="1"/>
    <cellStyle name="Tekst objaśnienia" xfId="36264" builtinId="53" hidden="1"/>
    <cellStyle name="Tekst objaśnienia" xfId="36304" builtinId="53" hidden="1"/>
    <cellStyle name="Tekst objaśnienia" xfId="36344" builtinId="53" hidden="1"/>
    <cellStyle name="Tekst objaśnienia" xfId="36383" builtinId="53" hidden="1"/>
    <cellStyle name="Tekst objaśnienia" xfId="36422" builtinId="53" hidden="1"/>
    <cellStyle name="Tekst objaśnienia" xfId="35682" builtinId="53" hidden="1"/>
    <cellStyle name="Tekst objaśnienia" xfId="35577" builtinId="53" hidden="1"/>
    <cellStyle name="Tekst objaśnienia" xfId="36496" builtinId="53" hidden="1"/>
    <cellStyle name="Tekst objaśnienia" xfId="36535" builtinId="53" hidden="1"/>
    <cellStyle name="Tekst objaśnienia" xfId="36574" builtinId="53" hidden="1"/>
    <cellStyle name="Tekst objaśnienia" xfId="36613" builtinId="53" hidden="1"/>
    <cellStyle name="Tekst objaśnienia" xfId="36653" builtinId="53" hidden="1"/>
    <cellStyle name="Tekst objaśnienia" xfId="36692" builtinId="53" hidden="1"/>
    <cellStyle name="Tekst objaśnienia" xfId="36733" builtinId="53" hidden="1"/>
    <cellStyle name="Tekst objaśnienia" xfId="36772" builtinId="53" hidden="1"/>
    <cellStyle name="Tekst objaśnienia" xfId="36811" builtinId="53" hidden="1"/>
    <cellStyle name="Tekst objaśnienia" xfId="36850" builtinId="53" hidden="1"/>
    <cellStyle name="Tekst objaśnienia" xfId="36890" builtinId="53" hidden="1"/>
    <cellStyle name="Tekst objaśnienia" xfId="36930" builtinId="53" hidden="1"/>
    <cellStyle name="Tekst objaśnienia" xfId="36969" builtinId="53" hidden="1"/>
    <cellStyle name="Tekst objaśnienia" xfId="37009" builtinId="53" hidden="1"/>
    <cellStyle name="Tekst objaśnienia" xfId="37048" builtinId="53" hidden="1"/>
    <cellStyle name="Tekst objaśnienia" xfId="37088" builtinId="53" hidden="1"/>
    <cellStyle name="Tekst objaśnienia" xfId="37127" builtinId="53" hidden="1"/>
    <cellStyle name="Tekst objaśnienia" xfId="37166" builtinId="53" hidden="1"/>
    <cellStyle name="Tekst objaśnienia" xfId="35605" builtinId="53" hidden="1"/>
    <cellStyle name="Tekst objaśnienia" xfId="35642" builtinId="53" hidden="1"/>
    <cellStyle name="Tekst objaśnienia" xfId="37212" builtinId="53" hidden="1"/>
    <cellStyle name="Tekst objaśnienia" xfId="37251" builtinId="53" hidden="1"/>
    <cellStyle name="Tekst objaśnienia" xfId="37290" builtinId="53" hidden="1"/>
    <cellStyle name="Tekst objaśnienia" xfId="37329" builtinId="53" hidden="1"/>
    <cellStyle name="Tekst objaśnienia" xfId="37369" builtinId="53" hidden="1"/>
    <cellStyle name="Tekst objaśnienia" xfId="37408" builtinId="53" hidden="1"/>
    <cellStyle name="Tekst objaśnienia" xfId="37449" builtinId="53" hidden="1"/>
    <cellStyle name="Tekst objaśnienia" xfId="37488" builtinId="53" hidden="1"/>
    <cellStyle name="Tekst objaśnienia" xfId="37527" builtinId="53" hidden="1"/>
    <cellStyle name="Tekst objaśnienia" xfId="37566" builtinId="53" hidden="1"/>
    <cellStyle name="Tekst objaśnienia" xfId="37606" builtinId="53" hidden="1"/>
    <cellStyle name="Tekst objaśnienia" xfId="37646" builtinId="53" hidden="1"/>
    <cellStyle name="Tekst objaśnienia" xfId="37685" builtinId="53" hidden="1"/>
    <cellStyle name="Tekst objaśnienia" xfId="37725" builtinId="53" hidden="1"/>
    <cellStyle name="Tekst objaśnienia" xfId="37764" builtinId="53" hidden="1"/>
    <cellStyle name="Tekst objaśnienia" xfId="37804" builtinId="53" hidden="1"/>
    <cellStyle name="Tekst objaśnienia" xfId="37843" builtinId="53" hidden="1"/>
    <cellStyle name="Tekst objaśnienia" xfId="37882" builtinId="53" hidden="1"/>
    <cellStyle name="Tekst objaśnienia" xfId="37921" builtinId="53" hidden="1"/>
    <cellStyle name="Tekst objaśnienia" xfId="37961" builtinId="53" hidden="1"/>
    <cellStyle name="Tekst objaśnienia" xfId="38002" builtinId="53" hidden="1"/>
    <cellStyle name="Tekst objaśnienia" xfId="38041" builtinId="53" hidden="1"/>
    <cellStyle name="Tekst objaśnienia" xfId="38080" builtinId="53" hidden="1"/>
    <cellStyle name="Tekst objaśnienia" xfId="38119" builtinId="53" hidden="1"/>
    <cellStyle name="Tekst objaśnienia" xfId="38159" builtinId="53" hidden="1"/>
    <cellStyle name="Tekst objaśnienia" xfId="38198" builtinId="53" hidden="1"/>
    <cellStyle name="Tekst objaśnienia" xfId="38239" builtinId="53" hidden="1"/>
    <cellStyle name="Tekst objaśnienia" xfId="38278" builtinId="53" hidden="1"/>
    <cellStyle name="Tekst objaśnienia" xfId="38317" builtinId="53" hidden="1"/>
    <cellStyle name="Tekst objaśnienia" xfId="38356" builtinId="53" hidden="1"/>
    <cellStyle name="Tekst objaśnienia" xfId="38396" builtinId="53" hidden="1"/>
    <cellStyle name="Tekst objaśnienia" xfId="38436" builtinId="53" hidden="1"/>
    <cellStyle name="Tekst objaśnienia" xfId="38475" builtinId="53" hidden="1"/>
    <cellStyle name="Tekst objaśnienia" xfId="38515" builtinId="53" hidden="1"/>
    <cellStyle name="Tekst objaśnienia" xfId="38554" builtinId="53" hidden="1"/>
    <cellStyle name="Tekst objaśnienia" xfId="38594" builtinId="53" hidden="1"/>
    <cellStyle name="Tekst objaśnienia" xfId="38633" builtinId="53" hidden="1"/>
    <cellStyle name="Tekst objaśnienia" xfId="38672" builtinId="53" hidden="1"/>
    <cellStyle name="Tekst objaśnienia" xfId="38711" builtinId="53" hidden="1"/>
    <cellStyle name="Tekst objaśnienia" xfId="38870" builtinId="53" hidden="1"/>
    <cellStyle name="Tekst objaśnienia" xfId="38911" builtinId="53" hidden="1"/>
    <cellStyle name="Tekst objaśnienia" xfId="38950" builtinId="53" hidden="1"/>
    <cellStyle name="Tekst objaśnienia" xfId="38989" builtinId="53" hidden="1"/>
    <cellStyle name="Tekst objaśnienia" xfId="39028" builtinId="53" hidden="1"/>
    <cellStyle name="Tekst objaśnienia" xfId="39068" builtinId="53" hidden="1"/>
    <cellStyle name="Tekst objaśnienia" xfId="39107" builtinId="53" hidden="1"/>
    <cellStyle name="Tekst objaśnienia" xfId="39148" builtinId="53" hidden="1"/>
    <cellStyle name="Tekst objaśnienia" xfId="39187" builtinId="53" hidden="1"/>
    <cellStyle name="Tekst objaśnienia" xfId="39226" builtinId="53" hidden="1"/>
    <cellStyle name="Tekst objaśnienia" xfId="39265" builtinId="53" hidden="1"/>
    <cellStyle name="Tekst objaśnienia" xfId="39305" builtinId="53" hidden="1"/>
    <cellStyle name="Tekst objaśnienia" xfId="39345" builtinId="53" hidden="1"/>
    <cellStyle name="Tekst objaśnienia" xfId="39384" builtinId="53" hidden="1"/>
    <cellStyle name="Tekst objaśnienia" xfId="39424" builtinId="53" hidden="1"/>
    <cellStyle name="Tekst objaśnienia" xfId="39464" builtinId="53" hidden="1"/>
    <cellStyle name="Tekst objaśnienia" xfId="39504" builtinId="53" hidden="1"/>
    <cellStyle name="Tekst objaśnienia" xfId="39543" builtinId="53" hidden="1"/>
    <cellStyle name="Tekst objaśnienia" xfId="39582" builtinId="53" hidden="1"/>
    <cellStyle name="Tekst objaśnienia" xfId="38842" builtinId="53" hidden="1"/>
    <cellStyle name="Tekst objaśnienia" xfId="38737" builtinId="53" hidden="1"/>
    <cellStyle name="Tekst objaśnienia" xfId="39656" builtinId="53" hidden="1"/>
    <cellStyle name="Tekst objaśnienia" xfId="39695" builtinId="53" hidden="1"/>
    <cellStyle name="Tekst objaśnienia" xfId="39734" builtinId="53" hidden="1"/>
    <cellStyle name="Tekst objaśnienia" xfId="39773" builtinId="53" hidden="1"/>
    <cellStyle name="Tekst objaśnienia" xfId="39813" builtinId="53" hidden="1"/>
    <cellStyle name="Tekst objaśnienia" xfId="39852" builtinId="53" hidden="1"/>
    <cellStyle name="Tekst objaśnienia" xfId="39893" builtinId="53" hidden="1"/>
    <cellStyle name="Tekst objaśnienia" xfId="39932" builtinId="53" hidden="1"/>
    <cellStyle name="Tekst objaśnienia" xfId="39971" builtinId="53" hidden="1"/>
    <cellStyle name="Tekst objaśnienia" xfId="40010" builtinId="53" hidden="1"/>
    <cellStyle name="Tekst objaśnienia" xfId="40050" builtinId="53" hidden="1"/>
    <cellStyle name="Tekst objaśnienia" xfId="40090" builtinId="53" hidden="1"/>
    <cellStyle name="Tekst objaśnienia" xfId="40129" builtinId="53" hidden="1"/>
    <cellStyle name="Tekst objaśnienia" xfId="40169" builtinId="53" hidden="1"/>
    <cellStyle name="Tekst objaśnienia" xfId="40208" builtinId="53" hidden="1"/>
    <cellStyle name="Tekst objaśnienia" xfId="40248" builtinId="53" hidden="1"/>
    <cellStyle name="Tekst objaśnienia" xfId="40287" builtinId="53" hidden="1"/>
    <cellStyle name="Tekst objaśnienia" xfId="40326" builtinId="53" hidden="1"/>
    <cellStyle name="Tekst objaśnienia" xfId="38765" builtinId="53" hidden="1"/>
    <cellStyle name="Tekst objaśnienia" xfId="38802" builtinId="53" hidden="1"/>
    <cellStyle name="Tekst objaśnienia" xfId="40372" builtinId="53" hidden="1"/>
    <cellStyle name="Tekst objaśnienia" xfId="40411" builtinId="53" hidden="1"/>
    <cellStyle name="Tekst objaśnienia" xfId="40450" builtinId="53" hidden="1"/>
    <cellStyle name="Tekst objaśnienia" xfId="40489" builtinId="53" hidden="1"/>
    <cellStyle name="Tekst objaśnienia" xfId="40529" builtinId="53" hidden="1"/>
    <cellStyle name="Tekst objaśnienia" xfId="40568" builtinId="53" hidden="1"/>
    <cellStyle name="Tekst objaśnienia" xfId="40609" builtinId="53" hidden="1"/>
    <cellStyle name="Tekst objaśnienia" xfId="40648" builtinId="53" hidden="1"/>
    <cellStyle name="Tekst objaśnienia" xfId="40687" builtinId="53" hidden="1"/>
    <cellStyle name="Tekst objaśnienia" xfId="40726" builtinId="53" hidden="1"/>
    <cellStyle name="Tekst objaśnienia" xfId="40766" builtinId="53" hidden="1"/>
    <cellStyle name="Tekst objaśnienia" xfId="40806" builtinId="53" hidden="1"/>
    <cellStyle name="Tekst objaśnienia" xfId="40845" builtinId="53" hidden="1"/>
    <cellStyle name="Tekst objaśnienia" xfId="40885" builtinId="53" hidden="1"/>
    <cellStyle name="Tekst objaśnienia" xfId="40924" builtinId="53" hidden="1"/>
    <cellStyle name="Tekst objaśnienia" xfId="40964" builtinId="53" hidden="1"/>
    <cellStyle name="Tekst objaśnienia" xfId="41003" builtinId="53" hidden="1"/>
    <cellStyle name="Tekst objaśnienia" xfId="41042" builtinId="53" hidden="1"/>
    <cellStyle name="Tekst objaśnienia" xfId="41102" builtinId="53" hidden="1"/>
    <cellStyle name="Tekst objaśnienia" xfId="41160" builtinId="53" hidden="1"/>
    <cellStyle name="Tekst objaśnienia" xfId="41201" builtinId="53" hidden="1"/>
    <cellStyle name="Tekst objaśnienia" xfId="41240" builtinId="53" hidden="1"/>
    <cellStyle name="Tekst objaśnienia" xfId="41279" builtinId="53" hidden="1"/>
    <cellStyle name="Tekst objaśnienia" xfId="41318" builtinId="53" hidden="1"/>
    <cellStyle name="Tekst objaśnienia" xfId="41358" builtinId="53" hidden="1"/>
    <cellStyle name="Tekst objaśnienia" xfId="41397" builtinId="53" hidden="1"/>
    <cellStyle name="Tekst objaśnienia" xfId="41438" builtinId="53" hidden="1"/>
    <cellStyle name="Tekst objaśnienia" xfId="41477" builtinId="53" hidden="1"/>
    <cellStyle name="Tekst objaśnienia" xfId="41516" builtinId="53" hidden="1"/>
    <cellStyle name="Tekst objaśnienia" xfId="41555" builtinId="53" hidden="1"/>
    <cellStyle name="Tekst objaśnienia" xfId="41595" builtinId="53" hidden="1"/>
    <cellStyle name="Tekst objaśnienia" xfId="41635" builtinId="53" hidden="1"/>
    <cellStyle name="Tekst objaśnienia" xfId="41674" builtinId="53" hidden="1"/>
    <cellStyle name="Tekst objaśnienia" xfId="41714" builtinId="53" hidden="1"/>
    <cellStyle name="Tekst objaśnienia" xfId="41753" builtinId="53" hidden="1"/>
    <cellStyle name="Tekst objaśnienia" xfId="41793" builtinId="53" hidden="1"/>
    <cellStyle name="Tekst objaśnienia" xfId="41832" builtinId="53" hidden="1"/>
    <cellStyle name="Tekst objaśnienia" xfId="41871" builtinId="53" hidden="1"/>
    <cellStyle name="Tekst objaśnienia" xfId="41138" builtinId="53" hidden="1"/>
    <cellStyle name="Tekst objaśnienia" xfId="41911" builtinId="53" hidden="1"/>
    <cellStyle name="Tekst objaśnienia" xfId="41952" builtinId="53" hidden="1"/>
    <cellStyle name="Tekst objaśnienia" xfId="41991" builtinId="53" hidden="1"/>
    <cellStyle name="Tekst objaśnienia" xfId="42030" builtinId="53" hidden="1"/>
    <cellStyle name="Tekst objaśnienia" xfId="42069" builtinId="53" hidden="1"/>
    <cellStyle name="Tekst objaśnienia" xfId="42109" builtinId="53" hidden="1"/>
    <cellStyle name="Tekst objaśnienia" xfId="42148" builtinId="53" hidden="1"/>
    <cellStyle name="Tekst objaśnienia" xfId="42189" builtinId="53" hidden="1"/>
    <cellStyle name="Tekst objaśnienia" xfId="42228" builtinId="53" hidden="1"/>
    <cellStyle name="Tekst objaśnienia" xfId="42267" builtinId="53" hidden="1"/>
    <cellStyle name="Tekst objaśnienia" xfId="42306" builtinId="53" hidden="1"/>
    <cellStyle name="Tekst objaśnienia" xfId="42346" builtinId="53" hidden="1"/>
    <cellStyle name="Tekst objaśnienia" xfId="42386" builtinId="53" hidden="1"/>
    <cellStyle name="Tekst objaśnienia" xfId="42425" builtinId="53" hidden="1"/>
    <cellStyle name="Tekst objaśnienia" xfId="42465" builtinId="53" hidden="1"/>
    <cellStyle name="Tekst objaśnienia" xfId="42504" builtinId="53" hidden="1"/>
    <cellStyle name="Tekst objaśnienia" xfId="42544" builtinId="53" hidden="1"/>
    <cellStyle name="Tekst objaśnienia" xfId="42583" builtinId="53" hidden="1"/>
    <cellStyle name="Tekst objaśnienia" xfId="42622" builtinId="53" hidden="1"/>
    <cellStyle name="Tekst objaśnienia" xfId="42686" builtinId="53" hidden="1"/>
    <cellStyle name="Tekst objaśnienia" xfId="42740" builtinId="53" hidden="1"/>
    <cellStyle name="Tekst objaśnienia" xfId="42781" builtinId="53" hidden="1"/>
    <cellStyle name="Tekst objaśnienia" xfId="42820" builtinId="53" hidden="1"/>
    <cellStyle name="Tekst objaśnienia" xfId="42859" builtinId="53" hidden="1"/>
    <cellStyle name="Tekst objaśnienia" xfId="42898" builtinId="53" hidden="1"/>
    <cellStyle name="Tekst objaśnienia" xfId="42938" builtinId="53" hidden="1"/>
    <cellStyle name="Tekst objaśnienia" xfId="42977" builtinId="53" hidden="1"/>
    <cellStyle name="Tekst objaśnienia" xfId="43018" builtinId="53" hidden="1"/>
    <cellStyle name="Tekst objaśnienia" xfId="43057" builtinId="53" hidden="1"/>
    <cellStyle name="Tekst objaśnienia" xfId="43096" builtinId="53" hidden="1"/>
    <cellStyle name="Tekst objaśnienia" xfId="43135" builtinId="53" hidden="1"/>
    <cellStyle name="Tekst objaśnienia" xfId="43175" builtinId="53" hidden="1"/>
    <cellStyle name="Tekst objaśnienia" xfId="43215" builtinId="53" hidden="1"/>
    <cellStyle name="Tekst objaśnienia" xfId="43254" builtinId="53" hidden="1"/>
    <cellStyle name="Tekst objaśnienia" xfId="43294" builtinId="53" hidden="1"/>
    <cellStyle name="Tekst objaśnienia" xfId="43333" builtinId="53" hidden="1"/>
    <cellStyle name="Tekst objaśnienia" xfId="43373" builtinId="53" hidden="1"/>
    <cellStyle name="Tekst objaśnienia" xfId="43412" builtinId="53" hidden="1"/>
    <cellStyle name="Tekst objaśnienia" xfId="43451" builtinId="53" hidden="1"/>
    <cellStyle name="Tekst objaśnienia" xfId="42671" builtinId="53" hidden="1"/>
    <cellStyle name="Tekst objaśnienia" xfId="43491" builtinId="53" hidden="1"/>
    <cellStyle name="Tekst objaśnienia" xfId="43532" builtinId="53" hidden="1"/>
    <cellStyle name="Tekst objaśnienia" xfId="43571" builtinId="53" hidden="1"/>
    <cellStyle name="Tekst objaśnienia" xfId="43610" builtinId="53" hidden="1"/>
    <cellStyle name="Tekst objaśnienia" xfId="43649" builtinId="53" hidden="1"/>
    <cellStyle name="Tekst objaśnienia" xfId="43689" builtinId="53" hidden="1"/>
    <cellStyle name="Tekst objaśnienia" xfId="43728" builtinId="53" hidden="1"/>
    <cellStyle name="Tekst objaśnienia" xfId="43769" builtinId="53" hidden="1"/>
    <cellStyle name="Tekst objaśnienia" xfId="43808" builtinId="53" hidden="1"/>
    <cellStyle name="Tekst objaśnienia" xfId="43847" builtinId="53" hidden="1"/>
    <cellStyle name="Tekst objaśnienia" xfId="43886" builtinId="53" hidden="1"/>
    <cellStyle name="Tekst objaśnienia" xfId="43926" builtinId="53" hidden="1"/>
    <cellStyle name="Tekst objaśnienia" xfId="43966" builtinId="53" hidden="1"/>
    <cellStyle name="Tekst objaśnienia" xfId="44005" builtinId="53" hidden="1"/>
    <cellStyle name="Tekst objaśnienia" xfId="44045" builtinId="53" hidden="1"/>
    <cellStyle name="Tekst objaśnienia" xfId="44084" builtinId="53" hidden="1"/>
    <cellStyle name="Tekst objaśnienia" xfId="44124" builtinId="53" hidden="1"/>
    <cellStyle name="Tekst objaśnienia" xfId="44163" builtinId="53" hidden="1"/>
    <cellStyle name="Tekst objaśnienia" xfId="44202" builtinId="53" hidden="1"/>
    <cellStyle name="Tekst objaśnienia" xfId="44266" builtinId="53" hidden="1"/>
    <cellStyle name="Tekst objaśnienia" xfId="44320" builtinId="53" hidden="1"/>
    <cellStyle name="Tekst objaśnienia" xfId="44361" builtinId="53" hidden="1"/>
    <cellStyle name="Tekst objaśnienia" xfId="44400" builtinId="53" hidden="1"/>
    <cellStyle name="Tekst objaśnienia" xfId="44439" builtinId="53" hidden="1"/>
    <cellStyle name="Tekst objaśnienia" xfId="44478" builtinId="53" hidden="1"/>
    <cellStyle name="Tekst objaśnienia" xfId="44518" builtinId="53" hidden="1"/>
    <cellStyle name="Tekst objaśnienia" xfId="44557" builtinId="53" hidden="1"/>
    <cellStyle name="Tekst objaśnienia" xfId="44598" builtinId="53" hidden="1"/>
    <cellStyle name="Tekst objaśnienia" xfId="44637" builtinId="53" hidden="1"/>
    <cellStyle name="Tekst objaśnienia" xfId="44676" builtinId="53" hidden="1"/>
    <cellStyle name="Tekst objaśnienia" xfId="44715" builtinId="53" hidden="1"/>
    <cellStyle name="Tekst objaśnienia" xfId="44755" builtinId="53" hidden="1"/>
    <cellStyle name="Tekst objaśnienia" xfId="44795" builtinId="53" hidden="1"/>
    <cellStyle name="Tekst objaśnienia" xfId="44834" builtinId="53" hidden="1"/>
    <cellStyle name="Tekst objaśnienia" xfId="44874" builtinId="53" hidden="1"/>
    <cellStyle name="Tekst objaśnienia" xfId="44913" builtinId="53" hidden="1"/>
    <cellStyle name="Tekst objaśnienia" xfId="44953" builtinId="53" hidden="1"/>
    <cellStyle name="Tekst objaśnienia" xfId="44992" builtinId="53" hidden="1"/>
    <cellStyle name="Tekst objaśnienia" xfId="45031" builtinId="53" hidden="1"/>
    <cellStyle name="Tekst objaśnienia" xfId="44236" builtinId="53" hidden="1"/>
    <cellStyle name="Tekst objaśnienia" xfId="45071" builtinId="53" hidden="1"/>
    <cellStyle name="Tekst objaśnienia" xfId="45112" builtinId="53" hidden="1"/>
    <cellStyle name="Tekst objaśnienia" xfId="45151" builtinId="53" hidden="1"/>
    <cellStyle name="Tekst objaśnienia" xfId="45190" builtinId="53" hidden="1"/>
    <cellStyle name="Tekst objaśnienia" xfId="45229" builtinId="53" hidden="1"/>
    <cellStyle name="Tekst objaśnienia" xfId="45269" builtinId="53" hidden="1"/>
    <cellStyle name="Tekst objaśnienia" xfId="45308" builtinId="53" hidden="1"/>
    <cellStyle name="Tekst objaśnienia" xfId="45349" builtinId="53" hidden="1"/>
    <cellStyle name="Tekst objaśnienia" xfId="45388" builtinId="53" hidden="1"/>
    <cellStyle name="Tekst objaśnienia" xfId="45427" builtinId="53" hidden="1"/>
    <cellStyle name="Tekst objaśnienia" xfId="45466" builtinId="53" hidden="1"/>
    <cellStyle name="Tekst objaśnienia" xfId="45506" builtinId="53" hidden="1"/>
    <cellStyle name="Tekst objaśnienia" xfId="45546" builtinId="53" hidden="1"/>
    <cellStyle name="Tekst objaśnienia" xfId="45585" builtinId="53" hidden="1"/>
    <cellStyle name="Tekst objaśnienia" xfId="45625" builtinId="53" hidden="1"/>
    <cellStyle name="Tekst objaśnienia" xfId="45664" builtinId="53" hidden="1"/>
    <cellStyle name="Tekst objaśnienia" xfId="45704" builtinId="53" hidden="1"/>
    <cellStyle name="Tekst objaśnienia" xfId="45743" builtinId="53" hidden="1"/>
    <cellStyle name="Tekst objaśnienia" xfId="45782" builtinId="53" hidden="1"/>
    <cellStyle name="Tekst ostrzeżenia" xfId="69" builtinId="11" hidden="1"/>
    <cellStyle name="Tekst ostrzeżenia" xfId="81" builtinId="11" hidden="1"/>
    <cellStyle name="Tekst ostrzeżenia" xfId="120" builtinId="11" hidden="1"/>
    <cellStyle name="Tekst ostrzeżenia" xfId="158" builtinId="11" hidden="1"/>
    <cellStyle name="Tekst ostrzeżenia" xfId="198" builtinId="11" hidden="1"/>
    <cellStyle name="Tekst ostrzeżenia" xfId="237" builtinId="11" hidden="1"/>
    <cellStyle name="Tekst ostrzeżenia" xfId="277" builtinId="11" hidden="1"/>
    <cellStyle name="Tekst ostrzeżenia" xfId="317" builtinId="11" hidden="1"/>
    <cellStyle name="Tekst ostrzeżenia" xfId="357" builtinId="11" hidden="1"/>
    <cellStyle name="Tekst ostrzeżenia" xfId="395" builtinId="11" hidden="1"/>
    <cellStyle name="Tekst ostrzeżenia" xfId="435" builtinId="11" hidden="1"/>
    <cellStyle name="Tekst ostrzeżenia" xfId="474" builtinId="11" hidden="1"/>
    <cellStyle name="Tekst ostrzeżenia" xfId="514" builtinId="11" hidden="1"/>
    <cellStyle name="Tekst ostrzeżenia" xfId="554" builtinId="11" hidden="1"/>
    <cellStyle name="Tekst ostrzeżenia" xfId="593" builtinId="11" hidden="1"/>
    <cellStyle name="Tekst ostrzeżenia" xfId="633" builtinId="11" hidden="1"/>
    <cellStyle name="Tekst ostrzeżenia" xfId="672" builtinId="11" hidden="1"/>
    <cellStyle name="Tekst ostrzeżenia" xfId="712" builtinId="11" hidden="1"/>
    <cellStyle name="Tekst ostrzeżenia" xfId="751" builtinId="11" hidden="1"/>
    <cellStyle name="Tekst ostrzeżenia" xfId="790" builtinId="11" hidden="1"/>
    <cellStyle name="Tekst ostrzeżenia" xfId="949" builtinId="11" hidden="1"/>
    <cellStyle name="Tekst ostrzeżenia" xfId="989" builtinId="11" hidden="1"/>
    <cellStyle name="Tekst ostrzeżenia" xfId="1029" builtinId="11" hidden="1"/>
    <cellStyle name="Tekst ostrzeżenia" xfId="1067" builtinId="11" hidden="1"/>
    <cellStyle name="Tekst ostrzeżenia" xfId="1107" builtinId="11" hidden="1"/>
    <cellStyle name="Tekst ostrzeżenia" xfId="1146" builtinId="11" hidden="1"/>
    <cellStyle name="Tekst ostrzeżenia" xfId="1186" builtinId="11" hidden="1"/>
    <cellStyle name="Tekst ostrzeżenia" xfId="1226" builtinId="11" hidden="1"/>
    <cellStyle name="Tekst ostrzeżenia" xfId="1266" builtinId="11" hidden="1"/>
    <cellStyle name="Tekst ostrzeżenia" xfId="1304" builtinId="11" hidden="1"/>
    <cellStyle name="Tekst ostrzeżenia" xfId="1344" builtinId="11" hidden="1"/>
    <cellStyle name="Tekst ostrzeżenia" xfId="1383" builtinId="11" hidden="1"/>
    <cellStyle name="Tekst ostrzeżenia" xfId="1423" builtinId="11" hidden="1"/>
    <cellStyle name="Tekst ostrzeżenia" xfId="1463" builtinId="11" hidden="1"/>
    <cellStyle name="Tekst ostrzeżenia" xfId="1502" builtinId="11" hidden="1"/>
    <cellStyle name="Tekst ostrzeżenia" xfId="1543" builtinId="11" hidden="1"/>
    <cellStyle name="Tekst ostrzeżenia" xfId="1582" builtinId="11" hidden="1"/>
    <cellStyle name="Tekst ostrzeżenia" xfId="1622" builtinId="11" hidden="1"/>
    <cellStyle name="Tekst ostrzeżenia" xfId="1661" builtinId="11" hidden="1"/>
    <cellStyle name="Tekst ostrzeżenia" xfId="923" builtinId="11" hidden="1"/>
    <cellStyle name="Tekst ostrzeżenia" xfId="818" builtinId="11" hidden="1"/>
    <cellStyle name="Tekst ostrzeżenia" xfId="1734" builtinId="11" hidden="1"/>
    <cellStyle name="Tekst ostrzeżenia" xfId="1774" builtinId="11" hidden="1"/>
    <cellStyle name="Tekst ostrzeżenia" xfId="1812" builtinId="11" hidden="1"/>
    <cellStyle name="Tekst ostrzeżenia" xfId="1852" builtinId="11" hidden="1"/>
    <cellStyle name="Tekst ostrzeżenia" xfId="1891" builtinId="11" hidden="1"/>
    <cellStyle name="Tekst ostrzeżenia" xfId="1931" builtinId="11" hidden="1"/>
    <cellStyle name="Tekst ostrzeżenia" xfId="1971" builtinId="11" hidden="1"/>
    <cellStyle name="Tekst ostrzeżenia" xfId="2011" builtinId="11" hidden="1"/>
    <cellStyle name="Tekst ostrzeżenia" xfId="2049" builtinId="11" hidden="1"/>
    <cellStyle name="Tekst ostrzeżenia" xfId="2089" builtinId="11" hidden="1"/>
    <cellStyle name="Tekst ostrzeżenia" xfId="2128" builtinId="11" hidden="1"/>
    <cellStyle name="Tekst ostrzeżenia" xfId="2168" builtinId="11" hidden="1"/>
    <cellStyle name="Tekst ostrzeżenia" xfId="2208" builtinId="11" hidden="1"/>
    <cellStyle name="Tekst ostrzeżenia" xfId="2247" builtinId="11" hidden="1"/>
    <cellStyle name="Tekst ostrzeżenia" xfId="2287" builtinId="11" hidden="1"/>
    <cellStyle name="Tekst ostrzeżenia" xfId="2326" builtinId="11" hidden="1"/>
    <cellStyle name="Tekst ostrzeżenia" xfId="2366" builtinId="11" hidden="1"/>
    <cellStyle name="Tekst ostrzeżenia" xfId="2405" builtinId="11" hidden="1"/>
    <cellStyle name="Tekst ostrzeżenia" xfId="844" builtinId="11" hidden="1"/>
    <cellStyle name="Tekst ostrzeżenia" xfId="881" builtinId="11" hidden="1"/>
    <cellStyle name="Tekst ostrzeżenia" xfId="2450" builtinId="11" hidden="1"/>
    <cellStyle name="Tekst ostrzeżenia" xfId="2490" builtinId="11" hidden="1"/>
    <cellStyle name="Tekst ostrzeżenia" xfId="2528" builtinId="11" hidden="1"/>
    <cellStyle name="Tekst ostrzeżenia" xfId="2568" builtinId="11" hidden="1"/>
    <cellStyle name="Tekst ostrzeżenia" xfId="2607" builtinId="11" hidden="1"/>
    <cellStyle name="Tekst ostrzeżenia" xfId="2647" builtinId="11" hidden="1"/>
    <cellStyle name="Tekst ostrzeżenia" xfId="2687" builtinId="11" hidden="1"/>
    <cellStyle name="Tekst ostrzeżenia" xfId="2727" builtinId="11" hidden="1"/>
    <cellStyle name="Tekst ostrzeżenia" xfId="2765" builtinId="11" hidden="1"/>
    <cellStyle name="Tekst ostrzeżenia" xfId="2805" builtinId="11" hidden="1"/>
    <cellStyle name="Tekst ostrzeżenia" xfId="2844" builtinId="11" hidden="1"/>
    <cellStyle name="Tekst ostrzeżenia" xfId="2884" builtinId="11" hidden="1"/>
    <cellStyle name="Tekst ostrzeżenia" xfId="2924" builtinId="11" hidden="1"/>
    <cellStyle name="Tekst ostrzeżenia" xfId="2963" builtinId="11" hidden="1"/>
    <cellStyle name="Tekst ostrzeżenia" xfId="3003" builtinId="11" hidden="1"/>
    <cellStyle name="Tekst ostrzeżenia" xfId="3042" builtinId="11" hidden="1"/>
    <cellStyle name="Tekst ostrzeżenia" xfId="3082" builtinId="11" hidden="1"/>
    <cellStyle name="Tekst ostrzeżenia" xfId="3121" builtinId="11" hidden="1"/>
    <cellStyle name="Tekst ostrzeżenia" xfId="3160" builtinId="11" hidden="1"/>
    <cellStyle name="Tekst ostrzeżenia" xfId="3353" builtinId="11" hidden="1"/>
    <cellStyle name="Tekst ostrzeżenia" xfId="3397" builtinId="11" hidden="1"/>
    <cellStyle name="Tekst ostrzeżenia" xfId="3437" builtinId="11" hidden="1"/>
    <cellStyle name="Tekst ostrzeżenia" xfId="3475" builtinId="11" hidden="1"/>
    <cellStyle name="Tekst ostrzeżenia" xfId="3515" builtinId="11" hidden="1"/>
    <cellStyle name="Tekst ostrzeżenia" xfId="3554" builtinId="11" hidden="1"/>
    <cellStyle name="Tekst ostrzeżenia" xfId="3594" builtinId="11" hidden="1"/>
    <cellStyle name="Tekst ostrzeżenia" xfId="3634" builtinId="11" hidden="1"/>
    <cellStyle name="Tekst ostrzeżenia" xfId="3674" builtinId="11" hidden="1"/>
    <cellStyle name="Tekst ostrzeżenia" xfId="3712" builtinId="11" hidden="1"/>
    <cellStyle name="Tekst ostrzeżenia" xfId="3752" builtinId="11" hidden="1"/>
    <cellStyle name="Tekst ostrzeżenia" xfId="3795" builtinId="11" hidden="1"/>
    <cellStyle name="Tekst ostrzeżenia" xfId="3835" builtinId="11" hidden="1"/>
    <cellStyle name="Tekst ostrzeżenia" xfId="3875" builtinId="11" hidden="1"/>
    <cellStyle name="Tekst ostrzeżenia" xfId="3914" builtinId="11" hidden="1"/>
    <cellStyle name="Tekst ostrzeżenia" xfId="3955" builtinId="11" hidden="1"/>
    <cellStyle name="Tekst ostrzeżenia" xfId="3994" builtinId="11" hidden="1"/>
    <cellStyle name="Tekst ostrzeżenia" xfId="4034" builtinId="11" hidden="1"/>
    <cellStyle name="Tekst ostrzeżenia" xfId="4073" builtinId="11" hidden="1"/>
    <cellStyle name="Tekst ostrzeżenia" xfId="4130" builtinId="11" hidden="1"/>
    <cellStyle name="Tekst ostrzeżenia" xfId="4289" builtinId="11" hidden="1"/>
    <cellStyle name="Tekst ostrzeżenia" xfId="4333" builtinId="11" hidden="1"/>
    <cellStyle name="Tekst ostrzeżenia" xfId="4373" builtinId="11" hidden="1"/>
    <cellStyle name="Tekst ostrzeżenia" xfId="4411" builtinId="11" hidden="1"/>
    <cellStyle name="Tekst ostrzeżenia" xfId="4451" builtinId="11" hidden="1"/>
    <cellStyle name="Tekst ostrzeżenia" xfId="4490" builtinId="11" hidden="1"/>
    <cellStyle name="Tekst ostrzeżenia" xfId="4530" builtinId="11" hidden="1"/>
    <cellStyle name="Tekst ostrzeżenia" xfId="4570" builtinId="11" hidden="1"/>
    <cellStyle name="Tekst ostrzeżenia" xfId="4610" builtinId="11" hidden="1"/>
    <cellStyle name="Tekst ostrzeżenia" xfId="4648" builtinId="11" hidden="1"/>
    <cellStyle name="Tekst ostrzeżenia" xfId="4688" builtinId="11" hidden="1"/>
    <cellStyle name="Tekst ostrzeżenia" xfId="4731" builtinId="11" hidden="1"/>
    <cellStyle name="Tekst ostrzeżenia" xfId="4771" builtinId="11" hidden="1"/>
    <cellStyle name="Tekst ostrzeżenia" xfId="4811" builtinId="11" hidden="1"/>
    <cellStyle name="Tekst ostrzeżenia" xfId="4850" builtinId="11" hidden="1"/>
    <cellStyle name="Tekst ostrzeżenia" xfId="4891" builtinId="11" hidden="1"/>
    <cellStyle name="Tekst ostrzeżenia" xfId="4930" builtinId="11" hidden="1"/>
    <cellStyle name="Tekst ostrzeżenia" xfId="4970" builtinId="11" hidden="1"/>
    <cellStyle name="Tekst ostrzeżenia" xfId="5009" builtinId="11" hidden="1"/>
    <cellStyle name="Tekst ostrzeżenia" xfId="4263" builtinId="11" hidden="1"/>
    <cellStyle name="Tekst ostrzeżenia" xfId="4158" builtinId="11" hidden="1"/>
    <cellStyle name="Tekst ostrzeżenia" xfId="5082" builtinId="11" hidden="1"/>
    <cellStyle name="Tekst ostrzeżenia" xfId="5122" builtinId="11" hidden="1"/>
    <cellStyle name="Tekst ostrzeżenia" xfId="5160" builtinId="11" hidden="1"/>
    <cellStyle name="Tekst ostrzeżenia" xfId="5200" builtinId="11" hidden="1"/>
    <cellStyle name="Tekst ostrzeżenia" xfId="5239" builtinId="11" hidden="1"/>
    <cellStyle name="Tekst ostrzeżenia" xfId="5279" builtinId="11" hidden="1"/>
    <cellStyle name="Tekst ostrzeżenia" xfId="5319" builtinId="11" hidden="1"/>
    <cellStyle name="Tekst ostrzeżenia" xfId="5359" builtinId="11" hidden="1"/>
    <cellStyle name="Tekst ostrzeżenia" xfId="5397" builtinId="11" hidden="1"/>
    <cellStyle name="Tekst ostrzeżenia" xfId="5437" builtinId="11" hidden="1"/>
    <cellStyle name="Tekst ostrzeżenia" xfId="5476" builtinId="11" hidden="1"/>
    <cellStyle name="Tekst ostrzeżenia" xfId="5516" builtinId="11" hidden="1"/>
    <cellStyle name="Tekst ostrzeżenia" xfId="5556" builtinId="11" hidden="1"/>
    <cellStyle name="Tekst ostrzeżenia" xfId="5595" builtinId="11" hidden="1"/>
    <cellStyle name="Tekst ostrzeżenia" xfId="5635" builtinId="11" hidden="1"/>
    <cellStyle name="Tekst ostrzeżenia" xfId="5674" builtinId="11" hidden="1"/>
    <cellStyle name="Tekst ostrzeżenia" xfId="5714" builtinId="11" hidden="1"/>
    <cellStyle name="Tekst ostrzeżenia" xfId="5753" builtinId="11" hidden="1"/>
    <cellStyle name="Tekst ostrzeżenia" xfId="4184" builtinId="11" hidden="1"/>
    <cellStyle name="Tekst ostrzeżenia" xfId="4221" builtinId="11" hidden="1"/>
    <cellStyle name="Tekst ostrzeżenia" xfId="5798" builtinId="11" hidden="1"/>
    <cellStyle name="Tekst ostrzeżenia" xfId="5838" builtinId="11" hidden="1"/>
    <cellStyle name="Tekst ostrzeżenia" xfId="5876" builtinId="11" hidden="1"/>
    <cellStyle name="Tekst ostrzeżenia" xfId="5916" builtinId="11" hidden="1"/>
    <cellStyle name="Tekst ostrzeżenia" xfId="5955" builtinId="11" hidden="1"/>
    <cellStyle name="Tekst ostrzeżenia" xfId="5995" builtinId="11" hidden="1"/>
    <cellStyle name="Tekst ostrzeżenia" xfId="6035" builtinId="11" hidden="1"/>
    <cellStyle name="Tekst ostrzeżenia" xfId="6075" builtinId="11" hidden="1"/>
    <cellStyle name="Tekst ostrzeżenia" xfId="6113" builtinId="11" hidden="1"/>
    <cellStyle name="Tekst ostrzeżenia" xfId="6153" builtinId="11" hidden="1"/>
    <cellStyle name="Tekst ostrzeżenia" xfId="6192" builtinId="11" hidden="1"/>
    <cellStyle name="Tekst ostrzeżenia" xfId="6232" builtinId="11" hidden="1"/>
    <cellStyle name="Tekst ostrzeżenia" xfId="6272" builtinId="11" hidden="1"/>
    <cellStyle name="Tekst ostrzeżenia" xfId="6311" builtinId="11" hidden="1"/>
    <cellStyle name="Tekst ostrzeżenia" xfId="6351" builtinId="11" hidden="1"/>
    <cellStyle name="Tekst ostrzeżenia" xfId="6390" builtinId="11" hidden="1"/>
    <cellStyle name="Tekst ostrzeżenia" xfId="6430" builtinId="11" hidden="1"/>
    <cellStyle name="Tekst ostrzeżenia" xfId="6469" builtinId="11" hidden="1"/>
    <cellStyle name="Tekst ostrzeżenia" xfId="3327" builtinId="11" hidden="1"/>
    <cellStyle name="Tekst ostrzeżenia" xfId="3198" builtinId="11" hidden="1"/>
    <cellStyle name="Tekst ostrzeżenia" xfId="6524" builtinId="11" hidden="1"/>
    <cellStyle name="Tekst ostrzeżenia" xfId="6564" builtinId="11" hidden="1"/>
    <cellStyle name="Tekst ostrzeżenia" xfId="6602" builtinId="11" hidden="1"/>
    <cellStyle name="Tekst ostrzeżenia" xfId="6642" builtinId="11" hidden="1"/>
    <cellStyle name="Tekst ostrzeżenia" xfId="6681" builtinId="11" hidden="1"/>
    <cellStyle name="Tekst ostrzeżenia" xfId="6721" builtinId="11" hidden="1"/>
    <cellStyle name="Tekst ostrzeżenia" xfId="6761" builtinId="11" hidden="1"/>
    <cellStyle name="Tekst ostrzeżenia" xfId="6801" builtinId="11" hidden="1"/>
    <cellStyle name="Tekst ostrzeżenia" xfId="6839" builtinId="11" hidden="1"/>
    <cellStyle name="Tekst ostrzeżenia" xfId="6879" builtinId="11" hidden="1"/>
    <cellStyle name="Tekst ostrzeżenia" xfId="6920" builtinId="11" hidden="1"/>
    <cellStyle name="Tekst ostrzeżenia" xfId="6960" builtinId="11" hidden="1"/>
    <cellStyle name="Tekst ostrzeżenia" xfId="7000" builtinId="11" hidden="1"/>
    <cellStyle name="Tekst ostrzeżenia" xfId="7039" builtinId="11" hidden="1"/>
    <cellStyle name="Tekst ostrzeżenia" xfId="7080" builtinId="11" hidden="1"/>
    <cellStyle name="Tekst ostrzeżenia" xfId="7119" builtinId="11" hidden="1"/>
    <cellStyle name="Tekst ostrzeżenia" xfId="7159" builtinId="11" hidden="1"/>
    <cellStyle name="Tekst ostrzeżenia" xfId="7198" builtinId="11" hidden="1"/>
    <cellStyle name="Tekst ostrzeżenia" xfId="7248" builtinId="11" hidden="1"/>
    <cellStyle name="Tekst ostrzeżenia" xfId="7407" builtinId="11" hidden="1"/>
    <cellStyle name="Tekst ostrzeżenia" xfId="7449" builtinId="11" hidden="1"/>
    <cellStyle name="Tekst ostrzeżenia" xfId="7489" builtinId="11" hidden="1"/>
    <cellStyle name="Tekst ostrzeżenia" xfId="7527" builtinId="11" hidden="1"/>
    <cellStyle name="Tekst ostrzeżenia" xfId="7567" builtinId="11" hidden="1"/>
    <cellStyle name="Tekst ostrzeżenia" xfId="7606" builtinId="11" hidden="1"/>
    <cellStyle name="Tekst ostrzeżenia" xfId="7646" builtinId="11" hidden="1"/>
    <cellStyle name="Tekst ostrzeżenia" xfId="7686" builtinId="11" hidden="1"/>
    <cellStyle name="Tekst ostrzeżenia" xfId="7726" builtinId="11" hidden="1"/>
    <cellStyle name="Tekst ostrzeżenia" xfId="7764" builtinId="11" hidden="1"/>
    <cellStyle name="Tekst ostrzeżenia" xfId="7804" builtinId="11" hidden="1"/>
    <cellStyle name="Tekst ostrzeżenia" xfId="7845" builtinId="11" hidden="1"/>
    <cellStyle name="Tekst ostrzeżenia" xfId="7885" builtinId="11" hidden="1"/>
    <cellStyle name="Tekst ostrzeżenia" xfId="7925" builtinId="11" hidden="1"/>
    <cellStyle name="Tekst ostrzeżenia" xfId="7964" builtinId="11" hidden="1"/>
    <cellStyle name="Tekst ostrzeżenia" xfId="8005" builtinId="11" hidden="1"/>
    <cellStyle name="Tekst ostrzeżenia" xfId="8044" builtinId="11" hidden="1"/>
    <cellStyle name="Tekst ostrzeżenia" xfId="8084" builtinId="11" hidden="1"/>
    <cellStyle name="Tekst ostrzeżenia" xfId="8123" builtinId="11" hidden="1"/>
    <cellStyle name="Tekst ostrzeżenia" xfId="7381" builtinId="11" hidden="1"/>
    <cellStyle name="Tekst ostrzeżenia" xfId="7276" builtinId="11" hidden="1"/>
    <cellStyle name="Tekst ostrzeżenia" xfId="8196" builtinId="11" hidden="1"/>
    <cellStyle name="Tekst ostrzeżenia" xfId="8236" builtinId="11" hidden="1"/>
    <cellStyle name="Tekst ostrzeżenia" xfId="8274" builtinId="11" hidden="1"/>
    <cellStyle name="Tekst ostrzeżenia" xfId="8314" builtinId="11" hidden="1"/>
    <cellStyle name="Tekst ostrzeżenia" xfId="8353" builtinId="11" hidden="1"/>
    <cellStyle name="Tekst ostrzeżenia" xfId="8393" builtinId="11" hidden="1"/>
    <cellStyle name="Tekst ostrzeżenia" xfId="8433" builtinId="11" hidden="1"/>
    <cellStyle name="Tekst ostrzeżenia" xfId="8473" builtinId="11" hidden="1"/>
    <cellStyle name="Tekst ostrzeżenia" xfId="8511" builtinId="11" hidden="1"/>
    <cellStyle name="Tekst ostrzeżenia" xfId="8551" builtinId="11" hidden="1"/>
    <cellStyle name="Tekst ostrzeżenia" xfId="8590" builtinId="11" hidden="1"/>
    <cellStyle name="Tekst ostrzeżenia" xfId="8630" builtinId="11" hidden="1"/>
    <cellStyle name="Tekst ostrzeżenia" xfId="8670" builtinId="11" hidden="1"/>
    <cellStyle name="Tekst ostrzeżenia" xfId="8709" builtinId="11" hidden="1"/>
    <cellStyle name="Tekst ostrzeżenia" xfId="8749" builtinId="11" hidden="1"/>
    <cellStyle name="Tekst ostrzeżenia" xfId="8788" builtinId="11" hidden="1"/>
    <cellStyle name="Tekst ostrzeżenia" xfId="8828" builtinId="11" hidden="1"/>
    <cellStyle name="Tekst ostrzeżenia" xfId="8867" builtinId="11" hidden="1"/>
    <cellStyle name="Tekst ostrzeżenia" xfId="7302" builtinId="11" hidden="1"/>
    <cellStyle name="Tekst ostrzeżenia" xfId="7339" builtinId="11" hidden="1"/>
    <cellStyle name="Tekst ostrzeżenia" xfId="8912" builtinId="11" hidden="1"/>
    <cellStyle name="Tekst ostrzeżenia" xfId="8952" builtinId="11" hidden="1"/>
    <cellStyle name="Tekst ostrzeżenia" xfId="8990" builtinId="11" hidden="1"/>
    <cellStyle name="Tekst ostrzeżenia" xfId="9030" builtinId="11" hidden="1"/>
    <cellStyle name="Tekst ostrzeżenia" xfId="9069" builtinId="11" hidden="1"/>
    <cellStyle name="Tekst ostrzeżenia" xfId="9109" builtinId="11" hidden="1"/>
    <cellStyle name="Tekst ostrzeżenia" xfId="9149" builtinId="11" hidden="1"/>
    <cellStyle name="Tekst ostrzeżenia" xfId="9189" builtinId="11" hidden="1"/>
    <cellStyle name="Tekst ostrzeżenia" xfId="9227" builtinId="11" hidden="1"/>
    <cellStyle name="Tekst ostrzeżenia" xfId="9267" builtinId="11" hidden="1"/>
    <cellStyle name="Tekst ostrzeżenia" xfId="9306" builtinId="11" hidden="1"/>
    <cellStyle name="Tekst ostrzeżenia" xfId="9346" builtinId="11" hidden="1"/>
    <cellStyle name="Tekst ostrzeżenia" xfId="9386" builtinId="11" hidden="1"/>
    <cellStyle name="Tekst ostrzeżenia" xfId="9425" builtinId="11" hidden="1"/>
    <cellStyle name="Tekst ostrzeżenia" xfId="9465" builtinId="11" hidden="1"/>
    <cellStyle name="Tekst ostrzeżenia" xfId="9504" builtinId="11" hidden="1"/>
    <cellStyle name="Tekst ostrzeżenia" xfId="9544" builtinId="11" hidden="1"/>
    <cellStyle name="Tekst ostrzeżenia" xfId="9583" builtinId="11" hidden="1"/>
    <cellStyle name="Tekst ostrzeżenia" xfId="3298" builtinId="11" hidden="1"/>
    <cellStyle name="Tekst ostrzeżenia" xfId="9624" builtinId="11" hidden="1"/>
    <cellStyle name="Tekst ostrzeżenia" xfId="9664" builtinId="11" hidden="1"/>
    <cellStyle name="Tekst ostrzeżenia" xfId="9704" builtinId="11" hidden="1"/>
    <cellStyle name="Tekst ostrzeżenia" xfId="9742" builtinId="11" hidden="1"/>
    <cellStyle name="Tekst ostrzeżenia" xfId="9782" builtinId="11" hidden="1"/>
    <cellStyle name="Tekst ostrzeżenia" xfId="9821" builtinId="11" hidden="1"/>
    <cellStyle name="Tekst ostrzeżenia" xfId="9861" builtinId="11" hidden="1"/>
    <cellStyle name="Tekst ostrzeżenia" xfId="9901" builtinId="11" hidden="1"/>
    <cellStyle name="Tekst ostrzeżenia" xfId="9941" builtinId="11" hidden="1"/>
    <cellStyle name="Tekst ostrzeżenia" xfId="9979" builtinId="11" hidden="1"/>
    <cellStyle name="Tekst ostrzeżenia" xfId="10019" builtinId="11" hidden="1"/>
    <cellStyle name="Tekst ostrzeżenia" xfId="10058" builtinId="11" hidden="1"/>
    <cellStyle name="Tekst ostrzeżenia" xfId="10098" builtinId="11" hidden="1"/>
    <cellStyle name="Tekst ostrzeżenia" xfId="10138" builtinId="11" hidden="1"/>
    <cellStyle name="Tekst ostrzeżenia" xfId="10177" builtinId="11" hidden="1"/>
    <cellStyle name="Tekst ostrzeżenia" xfId="10217" builtinId="11" hidden="1"/>
    <cellStyle name="Tekst ostrzeżenia" xfId="10256" builtinId="11" hidden="1"/>
    <cellStyle name="Tekst ostrzeżenia" xfId="10296" builtinId="11" hidden="1"/>
    <cellStyle name="Tekst ostrzeżenia" xfId="10335" builtinId="11" hidden="1"/>
    <cellStyle name="Tekst ostrzeżenia" xfId="10374" builtinId="11" hidden="1"/>
    <cellStyle name="Tekst ostrzeżenia" xfId="10533" builtinId="11" hidden="1"/>
    <cellStyle name="Tekst ostrzeżenia" xfId="10573" builtinId="11" hidden="1"/>
    <cellStyle name="Tekst ostrzeżenia" xfId="10613" builtinId="11" hidden="1"/>
    <cellStyle name="Tekst ostrzeżenia" xfId="10651" builtinId="11" hidden="1"/>
    <cellStyle name="Tekst ostrzeżenia" xfId="10691" builtinId="11" hidden="1"/>
    <cellStyle name="Tekst ostrzeżenia" xfId="10730" builtinId="11" hidden="1"/>
    <cellStyle name="Tekst ostrzeżenia" xfId="10770" builtinId="11" hidden="1"/>
    <cellStyle name="Tekst ostrzeżenia" xfId="10810" builtinId="11" hidden="1"/>
    <cellStyle name="Tekst ostrzeżenia" xfId="10850" builtinId="11" hidden="1"/>
    <cellStyle name="Tekst ostrzeżenia" xfId="10888" builtinId="11" hidden="1"/>
    <cellStyle name="Tekst ostrzeżenia" xfId="10928" builtinId="11" hidden="1"/>
    <cellStyle name="Tekst ostrzeżenia" xfId="10967" builtinId="11" hidden="1"/>
    <cellStyle name="Tekst ostrzeżenia" xfId="11007" builtinId="11" hidden="1"/>
    <cellStyle name="Tekst ostrzeżenia" xfId="11047" builtinId="11" hidden="1"/>
    <cellStyle name="Tekst ostrzeżenia" xfId="11086" builtinId="11" hidden="1"/>
    <cellStyle name="Tekst ostrzeżenia" xfId="11127" builtinId="11" hidden="1"/>
    <cellStyle name="Tekst ostrzeżenia" xfId="11166" builtinId="11" hidden="1"/>
    <cellStyle name="Tekst ostrzeżenia" xfId="11206" builtinId="11" hidden="1"/>
    <cellStyle name="Tekst ostrzeżenia" xfId="11245" builtinId="11" hidden="1"/>
    <cellStyle name="Tekst ostrzeżenia" xfId="10507" builtinId="11" hidden="1"/>
    <cellStyle name="Tekst ostrzeżenia" xfId="10402" builtinId="11" hidden="1"/>
    <cellStyle name="Tekst ostrzeżenia" xfId="11318" builtinId="11" hidden="1"/>
    <cellStyle name="Tekst ostrzeżenia" xfId="11358" builtinId="11" hidden="1"/>
    <cellStyle name="Tekst ostrzeżenia" xfId="11396" builtinId="11" hidden="1"/>
    <cellStyle name="Tekst ostrzeżenia" xfId="11436" builtinId="11" hidden="1"/>
    <cellStyle name="Tekst ostrzeżenia" xfId="11475" builtinId="11" hidden="1"/>
    <cellStyle name="Tekst ostrzeżenia" xfId="11515" builtinId="11" hidden="1"/>
    <cellStyle name="Tekst ostrzeżenia" xfId="11555" builtinId="11" hidden="1"/>
    <cellStyle name="Tekst ostrzeżenia" xfId="11595" builtinId="11" hidden="1"/>
    <cellStyle name="Tekst ostrzeżenia" xfId="11633" builtinId="11" hidden="1"/>
    <cellStyle name="Tekst ostrzeżenia" xfId="11673" builtinId="11" hidden="1"/>
    <cellStyle name="Tekst ostrzeżenia" xfId="11712" builtinId="11" hidden="1"/>
    <cellStyle name="Tekst ostrzeżenia" xfId="11752" builtinId="11" hidden="1"/>
    <cellStyle name="Tekst ostrzeżenia" xfId="11792" builtinId="11" hidden="1"/>
    <cellStyle name="Tekst ostrzeżenia" xfId="11831" builtinId="11" hidden="1"/>
    <cellStyle name="Tekst ostrzeżenia" xfId="11871" builtinId="11" hidden="1"/>
    <cellStyle name="Tekst ostrzeżenia" xfId="11910" builtinId="11" hidden="1"/>
    <cellStyle name="Tekst ostrzeżenia" xfId="11950" builtinId="11" hidden="1"/>
    <cellStyle name="Tekst ostrzeżenia" xfId="11989" builtinId="11" hidden="1"/>
    <cellStyle name="Tekst ostrzeżenia" xfId="10428" builtinId="11" hidden="1"/>
    <cellStyle name="Tekst ostrzeżenia" xfId="10465" builtinId="11" hidden="1"/>
    <cellStyle name="Tekst ostrzeżenia" xfId="12034" builtinId="11" hidden="1"/>
    <cellStyle name="Tekst ostrzeżenia" xfId="12074" builtinId="11" hidden="1"/>
    <cellStyle name="Tekst ostrzeżenia" xfId="12112" builtinId="11" hidden="1"/>
    <cellStyle name="Tekst ostrzeżenia" xfId="12152" builtinId="11" hidden="1"/>
    <cellStyle name="Tekst ostrzeżenia" xfId="12191" builtinId="11" hidden="1"/>
    <cellStyle name="Tekst ostrzeżenia" xfId="12231" builtinId="11" hidden="1"/>
    <cellStyle name="Tekst ostrzeżenia" xfId="12271" builtinId="11" hidden="1"/>
    <cellStyle name="Tekst ostrzeżenia" xfId="12311" builtinId="11" hidden="1"/>
    <cellStyle name="Tekst ostrzeżenia" xfId="12349" builtinId="11" hidden="1"/>
    <cellStyle name="Tekst ostrzeżenia" xfId="12389" builtinId="11" hidden="1"/>
    <cellStyle name="Tekst ostrzeżenia" xfId="12428" builtinId="11" hidden="1"/>
    <cellStyle name="Tekst ostrzeżenia" xfId="12468" builtinId="11" hidden="1"/>
    <cellStyle name="Tekst ostrzeżenia" xfId="12508" builtinId="11" hidden="1"/>
    <cellStyle name="Tekst ostrzeżenia" xfId="12547" builtinId="11" hidden="1"/>
    <cellStyle name="Tekst ostrzeżenia" xfId="12587" builtinId="11" hidden="1"/>
    <cellStyle name="Tekst ostrzeżenia" xfId="12626" builtinId="11" hidden="1"/>
    <cellStyle name="Tekst ostrzeżenia" xfId="12666" builtinId="11" hidden="1"/>
    <cellStyle name="Tekst ostrzeżenia" xfId="12705" builtinId="11" hidden="1"/>
    <cellStyle name="Tekst ostrzeżenia" xfId="12744" builtinId="11" hidden="1"/>
    <cellStyle name="Tekst ostrzeżenia" xfId="12784" builtinId="11" hidden="1"/>
    <cellStyle name="Tekst ostrzeżenia" xfId="12824" builtinId="11" hidden="1"/>
    <cellStyle name="Tekst ostrzeżenia" xfId="12864" builtinId="11" hidden="1"/>
    <cellStyle name="Tekst ostrzeżenia" xfId="12902" builtinId="11" hidden="1"/>
    <cellStyle name="Tekst ostrzeżenia" xfId="12942" builtinId="11" hidden="1"/>
    <cellStyle name="Tekst ostrzeżenia" xfId="12981" builtinId="11" hidden="1"/>
    <cellStyle name="Tekst ostrzeżenia" xfId="13021" builtinId="11" hidden="1"/>
    <cellStyle name="Tekst ostrzeżenia" xfId="13061" builtinId="11" hidden="1"/>
    <cellStyle name="Tekst ostrzeżenia" xfId="13101" builtinId="11" hidden="1"/>
    <cellStyle name="Tekst ostrzeżenia" xfId="13139" builtinId="11" hidden="1"/>
    <cellStyle name="Tekst ostrzeżenia" xfId="13179" builtinId="11" hidden="1"/>
    <cellStyle name="Tekst ostrzeżenia" xfId="13218" builtinId="11" hidden="1"/>
    <cellStyle name="Tekst ostrzeżenia" xfId="13258" builtinId="11" hidden="1"/>
    <cellStyle name="Tekst ostrzeżenia" xfId="13298" builtinId="11" hidden="1"/>
    <cellStyle name="Tekst ostrzeżenia" xfId="13337" builtinId="11" hidden="1"/>
    <cellStyle name="Tekst ostrzeżenia" xfId="13377" builtinId="11" hidden="1"/>
    <cellStyle name="Tekst ostrzeżenia" xfId="13416" builtinId="11" hidden="1"/>
    <cellStyle name="Tekst ostrzeżenia" xfId="13456" builtinId="11" hidden="1"/>
    <cellStyle name="Tekst ostrzeżenia" xfId="13495" builtinId="11" hidden="1"/>
    <cellStyle name="Tekst ostrzeżenia" xfId="13534" builtinId="11" hidden="1"/>
    <cellStyle name="Tekst ostrzeżenia" xfId="13693" builtinId="11" hidden="1"/>
    <cellStyle name="Tekst ostrzeżenia" xfId="13733" builtinId="11" hidden="1"/>
    <cellStyle name="Tekst ostrzeżenia" xfId="13773" builtinId="11" hidden="1"/>
    <cellStyle name="Tekst ostrzeżenia" xfId="13811" builtinId="11" hidden="1"/>
    <cellStyle name="Tekst ostrzeżenia" xfId="13851" builtinId="11" hidden="1"/>
    <cellStyle name="Tekst ostrzeżenia" xfId="13890" builtinId="11" hidden="1"/>
    <cellStyle name="Tekst ostrzeżenia" xfId="13930" builtinId="11" hidden="1"/>
    <cellStyle name="Tekst ostrzeżenia" xfId="13970" builtinId="11" hidden="1"/>
    <cellStyle name="Tekst ostrzeżenia" xfId="14010" builtinId="11" hidden="1"/>
    <cellStyle name="Tekst ostrzeżenia" xfId="14048" builtinId="11" hidden="1"/>
    <cellStyle name="Tekst ostrzeżenia" xfId="14088" builtinId="11" hidden="1"/>
    <cellStyle name="Tekst ostrzeżenia" xfId="14127" builtinId="11" hidden="1"/>
    <cellStyle name="Tekst ostrzeżenia" xfId="14167" builtinId="11" hidden="1"/>
    <cellStyle name="Tekst ostrzeżenia" xfId="14207" builtinId="11" hidden="1"/>
    <cellStyle name="Tekst ostrzeżenia" xfId="14246" builtinId="11" hidden="1"/>
    <cellStyle name="Tekst ostrzeżenia" xfId="14287" builtinId="11" hidden="1"/>
    <cellStyle name="Tekst ostrzeżenia" xfId="14326" builtinId="11" hidden="1"/>
    <cellStyle name="Tekst ostrzeżenia" xfId="14366" builtinId="11" hidden="1"/>
    <cellStyle name="Tekst ostrzeżenia" xfId="14405" builtinId="11" hidden="1"/>
    <cellStyle name="Tekst ostrzeżenia" xfId="13667" builtinId="11" hidden="1"/>
    <cellStyle name="Tekst ostrzeżenia" xfId="13562" builtinId="11" hidden="1"/>
    <cellStyle name="Tekst ostrzeżenia" xfId="14478" builtinId="11" hidden="1"/>
    <cellStyle name="Tekst ostrzeżenia" xfId="14518" builtinId="11" hidden="1"/>
    <cellStyle name="Tekst ostrzeżenia" xfId="14556" builtinId="11" hidden="1"/>
    <cellStyle name="Tekst ostrzeżenia" xfId="14596" builtinId="11" hidden="1"/>
    <cellStyle name="Tekst ostrzeżenia" xfId="14635" builtinId="11" hidden="1"/>
    <cellStyle name="Tekst ostrzeżenia" xfId="14675" builtinId="11" hidden="1"/>
    <cellStyle name="Tekst ostrzeżenia" xfId="14715" builtinId="11" hidden="1"/>
    <cellStyle name="Tekst ostrzeżenia" xfId="14755" builtinId="11" hidden="1"/>
    <cellStyle name="Tekst ostrzeżenia" xfId="14793" builtinId="11" hidden="1"/>
    <cellStyle name="Tekst ostrzeżenia" xfId="14833" builtinId="11" hidden="1"/>
    <cellStyle name="Tekst ostrzeżenia" xfId="14872" builtinId="11" hidden="1"/>
    <cellStyle name="Tekst ostrzeżenia" xfId="14912" builtinId="11" hidden="1"/>
    <cellStyle name="Tekst ostrzeżenia" xfId="14952" builtinId="11" hidden="1"/>
    <cellStyle name="Tekst ostrzeżenia" xfId="14991" builtinId="11" hidden="1"/>
    <cellStyle name="Tekst ostrzeżenia" xfId="15031" builtinId="11" hidden="1"/>
    <cellStyle name="Tekst ostrzeżenia" xfId="15070" builtinId="11" hidden="1"/>
    <cellStyle name="Tekst ostrzeżenia" xfId="15110" builtinId="11" hidden="1"/>
    <cellStyle name="Tekst ostrzeżenia" xfId="15149" builtinId="11" hidden="1"/>
    <cellStyle name="Tekst ostrzeżenia" xfId="13588" builtinId="11" hidden="1"/>
    <cellStyle name="Tekst ostrzeżenia" xfId="13625" builtinId="11" hidden="1"/>
    <cellStyle name="Tekst ostrzeżenia" xfId="15194" builtinId="11" hidden="1"/>
    <cellStyle name="Tekst ostrzeżenia" xfId="15234" builtinId="11" hidden="1"/>
    <cellStyle name="Tekst ostrzeżenia" xfId="15272" builtinId="11" hidden="1"/>
    <cellStyle name="Tekst ostrzeżenia" xfId="15312" builtinId="11" hidden="1"/>
    <cellStyle name="Tekst ostrzeżenia" xfId="15351" builtinId="11" hidden="1"/>
    <cellStyle name="Tekst ostrzeżenia" xfId="15391" builtinId="11" hidden="1"/>
    <cellStyle name="Tekst ostrzeżenia" xfId="15431" builtinId="11" hidden="1"/>
    <cellStyle name="Tekst ostrzeżenia" xfId="15471" builtinId="11" hidden="1"/>
    <cellStyle name="Tekst ostrzeżenia" xfId="15509" builtinId="11" hidden="1"/>
    <cellStyle name="Tekst ostrzeżenia" xfId="15549" builtinId="11" hidden="1"/>
    <cellStyle name="Tekst ostrzeżenia" xfId="15588" builtinId="11" hidden="1"/>
    <cellStyle name="Tekst ostrzeżenia" xfId="15628" builtinId="11" hidden="1"/>
    <cellStyle name="Tekst ostrzeżenia" xfId="15668" builtinId="11" hidden="1"/>
    <cellStyle name="Tekst ostrzeżenia" xfId="15707" builtinId="11" hidden="1"/>
    <cellStyle name="Tekst ostrzeżenia" xfId="15747" builtinId="11" hidden="1"/>
    <cellStyle name="Tekst ostrzeżenia" xfId="15786" builtinId="11" hidden="1"/>
    <cellStyle name="Tekst ostrzeżenia" xfId="15826" builtinId="11" hidden="1"/>
    <cellStyle name="Tekst ostrzeżenia" xfId="15865" builtinId="11" hidden="1"/>
    <cellStyle name="Tekst ostrzeżenia" xfId="3224" builtinId="11" hidden="1"/>
    <cellStyle name="Tekst ostrzeżenia" xfId="3273" builtinId="11" hidden="1"/>
    <cellStyle name="Tekst ostrzeżenia" xfId="15918" builtinId="11" hidden="1"/>
    <cellStyle name="Tekst ostrzeżenia" xfId="15958" builtinId="11" hidden="1"/>
    <cellStyle name="Tekst ostrzeżenia" xfId="15996" builtinId="11" hidden="1"/>
    <cellStyle name="Tekst ostrzeżenia" xfId="16036" builtinId="11" hidden="1"/>
    <cellStyle name="Tekst ostrzeżenia" xfId="16075" builtinId="11" hidden="1"/>
    <cellStyle name="Tekst ostrzeżenia" xfId="16115" builtinId="11" hidden="1"/>
    <cellStyle name="Tekst ostrzeżenia" xfId="16155" builtinId="11" hidden="1"/>
    <cellStyle name="Tekst ostrzeżenia" xfId="16195" builtinId="11" hidden="1"/>
    <cellStyle name="Tekst ostrzeżenia" xfId="16233" builtinId="11" hidden="1"/>
    <cellStyle name="Tekst ostrzeżenia" xfId="16273" builtinId="11" hidden="1"/>
    <cellStyle name="Tekst ostrzeżenia" xfId="16312" builtinId="11" hidden="1"/>
    <cellStyle name="Tekst ostrzeżenia" xfId="16352" builtinId="11" hidden="1"/>
    <cellStyle name="Tekst ostrzeżenia" xfId="16392" builtinId="11" hidden="1"/>
    <cellStyle name="Tekst ostrzeżenia" xfId="16431" builtinId="11" hidden="1"/>
    <cellStyle name="Tekst ostrzeżenia" xfId="16471" builtinId="11" hidden="1"/>
    <cellStyle name="Tekst ostrzeżenia" xfId="16510" builtinId="11" hidden="1"/>
    <cellStyle name="Tekst ostrzeżenia" xfId="16550" builtinId="11" hidden="1"/>
    <cellStyle name="Tekst ostrzeżenia" xfId="16589" builtinId="11" hidden="1"/>
    <cellStyle name="Tekst ostrzeżenia" xfId="16628" builtinId="11" hidden="1"/>
    <cellStyle name="Tekst ostrzeżenia" xfId="16787" builtinId="11" hidden="1"/>
    <cellStyle name="Tekst ostrzeżenia" xfId="16827" builtinId="11" hidden="1"/>
    <cellStyle name="Tekst ostrzeżenia" xfId="16867" builtinId="11" hidden="1"/>
    <cellStyle name="Tekst ostrzeżenia" xfId="16905" builtinId="11" hidden="1"/>
    <cellStyle name="Tekst ostrzeżenia" xfId="16945" builtinId="11" hidden="1"/>
    <cellStyle name="Tekst ostrzeżenia" xfId="16984" builtinId="11" hidden="1"/>
    <cellStyle name="Tekst ostrzeżenia" xfId="17024" builtinId="11" hidden="1"/>
    <cellStyle name="Tekst ostrzeżenia" xfId="17064" builtinId="11" hidden="1"/>
    <cellStyle name="Tekst ostrzeżenia" xfId="17104" builtinId="11" hidden="1"/>
    <cellStyle name="Tekst ostrzeżenia" xfId="17142" builtinId="11" hidden="1"/>
    <cellStyle name="Tekst ostrzeżenia" xfId="17182" builtinId="11" hidden="1"/>
    <cellStyle name="Tekst ostrzeżenia" xfId="17221" builtinId="11" hidden="1"/>
    <cellStyle name="Tekst ostrzeżenia" xfId="17261" builtinId="11" hidden="1"/>
    <cellStyle name="Tekst ostrzeżenia" xfId="17301" builtinId="11" hidden="1"/>
    <cellStyle name="Tekst ostrzeżenia" xfId="17340" builtinId="11" hidden="1"/>
    <cellStyle name="Tekst ostrzeżenia" xfId="17381" builtinId="11" hidden="1"/>
    <cellStyle name="Tekst ostrzeżenia" xfId="17420" builtinId="11" hidden="1"/>
    <cellStyle name="Tekst ostrzeżenia" xfId="17460" builtinId="11" hidden="1"/>
    <cellStyle name="Tekst ostrzeżenia" xfId="17499" builtinId="11" hidden="1"/>
    <cellStyle name="Tekst ostrzeżenia" xfId="16761" builtinId="11" hidden="1"/>
    <cellStyle name="Tekst ostrzeżenia" xfId="16656" builtinId="11" hidden="1"/>
    <cellStyle name="Tekst ostrzeżenia" xfId="17572" builtinId="11" hidden="1"/>
    <cellStyle name="Tekst ostrzeżenia" xfId="17612" builtinId="11" hidden="1"/>
    <cellStyle name="Tekst ostrzeżenia" xfId="17650" builtinId="11" hidden="1"/>
    <cellStyle name="Tekst ostrzeżenia" xfId="17690" builtinId="11" hidden="1"/>
    <cellStyle name="Tekst ostrzeżenia" xfId="17729" builtinId="11" hidden="1"/>
    <cellStyle name="Tekst ostrzeżenia" xfId="17769" builtinId="11" hidden="1"/>
    <cellStyle name="Tekst ostrzeżenia" xfId="17809" builtinId="11" hidden="1"/>
    <cellStyle name="Tekst ostrzeżenia" xfId="17849" builtinId="11" hidden="1"/>
    <cellStyle name="Tekst ostrzeżenia" xfId="17887" builtinId="11" hidden="1"/>
    <cellStyle name="Tekst ostrzeżenia" xfId="17927" builtinId="11" hidden="1"/>
    <cellStyle name="Tekst ostrzeżenia" xfId="17966" builtinId="11" hidden="1"/>
    <cellStyle name="Tekst ostrzeżenia" xfId="18006" builtinId="11" hidden="1"/>
    <cellStyle name="Tekst ostrzeżenia" xfId="18046" builtinId="11" hidden="1"/>
    <cellStyle name="Tekst ostrzeżenia" xfId="18085" builtinId="11" hidden="1"/>
    <cellStyle name="Tekst ostrzeżenia" xfId="18125" builtinId="11" hidden="1"/>
    <cellStyle name="Tekst ostrzeżenia" xfId="18164" builtinId="11" hidden="1"/>
    <cellStyle name="Tekst ostrzeżenia" xfId="18204" builtinId="11" hidden="1"/>
    <cellStyle name="Tekst ostrzeżenia" xfId="18243" builtinId="11" hidden="1"/>
    <cellStyle name="Tekst ostrzeżenia" xfId="16682" builtinId="11" hidden="1"/>
    <cellStyle name="Tekst ostrzeżenia" xfId="16719" builtinId="11" hidden="1"/>
    <cellStyle name="Tekst ostrzeżenia" xfId="18288" builtinId="11" hidden="1"/>
    <cellStyle name="Tekst ostrzeżenia" xfId="18328" builtinId="11" hidden="1"/>
    <cellStyle name="Tekst ostrzeżenia" xfId="18366" builtinId="11" hidden="1"/>
    <cellStyle name="Tekst ostrzeżenia" xfId="18406" builtinId="11" hidden="1"/>
    <cellStyle name="Tekst ostrzeżenia" xfId="18445" builtinId="11" hidden="1"/>
    <cellStyle name="Tekst ostrzeżenia" xfId="18485" builtinId="11" hidden="1"/>
    <cellStyle name="Tekst ostrzeżenia" xfId="18525" builtinId="11" hidden="1"/>
    <cellStyle name="Tekst ostrzeżenia" xfId="18565" builtinId="11" hidden="1"/>
    <cellStyle name="Tekst ostrzeżenia" xfId="18603" builtinId="11" hidden="1"/>
    <cellStyle name="Tekst ostrzeżenia" xfId="18643" builtinId="11" hidden="1"/>
    <cellStyle name="Tekst ostrzeżenia" xfId="18682" builtinId="11" hidden="1"/>
    <cellStyle name="Tekst ostrzeżenia" xfId="18722" builtinId="11" hidden="1"/>
    <cellStyle name="Tekst ostrzeżenia" xfId="18762" builtinId="11" hidden="1"/>
    <cellStyle name="Tekst ostrzeżenia" xfId="18801" builtinId="11" hidden="1"/>
    <cellStyle name="Tekst ostrzeżenia" xfId="18841" builtinId="11" hidden="1"/>
    <cellStyle name="Tekst ostrzeżenia" xfId="18880" builtinId="11" hidden="1"/>
    <cellStyle name="Tekst ostrzeżenia" xfId="18920" builtinId="11" hidden="1"/>
    <cellStyle name="Tekst ostrzeżenia" xfId="18959" builtinId="11" hidden="1"/>
    <cellStyle name="Tekst ostrzeżenia" xfId="3247" builtinId="11" hidden="1"/>
    <cellStyle name="Tekst ostrzeżenia" xfId="19081" builtinId="11" hidden="1"/>
    <cellStyle name="Tekst ostrzeżenia" xfId="19121" builtinId="11" hidden="1"/>
    <cellStyle name="Tekst ostrzeżenia" xfId="19161" builtinId="11" hidden="1"/>
    <cellStyle name="Tekst ostrzeżenia" xfId="19199" builtinId="11" hidden="1"/>
    <cellStyle name="Tekst ostrzeżenia" xfId="19239" builtinId="11" hidden="1"/>
    <cellStyle name="Tekst ostrzeżenia" xfId="19278" builtinId="11" hidden="1"/>
    <cellStyle name="Tekst ostrzeżenia" xfId="19318" builtinId="11" hidden="1"/>
    <cellStyle name="Tekst ostrzeżenia" xfId="19358" builtinId="11" hidden="1"/>
    <cellStyle name="Tekst ostrzeżenia" xfId="19398" builtinId="11" hidden="1"/>
    <cellStyle name="Tekst ostrzeżenia" xfId="19436" builtinId="11" hidden="1"/>
    <cellStyle name="Tekst ostrzeżenia" xfId="19476" builtinId="11" hidden="1"/>
    <cellStyle name="Tekst ostrzeżenia" xfId="19515" builtinId="11" hidden="1"/>
    <cellStyle name="Tekst ostrzeżenia" xfId="19555" builtinId="11" hidden="1"/>
    <cellStyle name="Tekst ostrzeżenia" xfId="19595" builtinId="11" hidden="1"/>
    <cellStyle name="Tekst ostrzeżenia" xfId="19634" builtinId="11" hidden="1"/>
    <cellStyle name="Tekst ostrzeżenia" xfId="19674" builtinId="11" hidden="1"/>
    <cellStyle name="Tekst ostrzeżenia" xfId="19713" builtinId="11" hidden="1"/>
    <cellStyle name="Tekst ostrzeżenia" xfId="19753" builtinId="11" hidden="1"/>
    <cellStyle name="Tekst ostrzeżenia" xfId="19792" builtinId="11" hidden="1"/>
    <cellStyle name="Tekst ostrzeżenia" xfId="19843" builtinId="11" hidden="1"/>
    <cellStyle name="Tekst ostrzeżenia" xfId="20002" builtinId="11" hidden="1"/>
    <cellStyle name="Tekst ostrzeżenia" xfId="20042" builtinId="11" hidden="1"/>
    <cellStyle name="Tekst ostrzeżenia" xfId="20082" builtinId="11" hidden="1"/>
    <cellStyle name="Tekst ostrzeżenia" xfId="20120" builtinId="11" hidden="1"/>
    <cellStyle name="Tekst ostrzeżenia" xfId="20160" builtinId="11" hidden="1"/>
    <cellStyle name="Tekst ostrzeżenia" xfId="20199" builtinId="11" hidden="1"/>
    <cellStyle name="Tekst ostrzeżenia" xfId="20239" builtinId="11" hidden="1"/>
    <cellStyle name="Tekst ostrzeżenia" xfId="20279" builtinId="11" hidden="1"/>
    <cellStyle name="Tekst ostrzeżenia" xfId="20319" builtinId="11" hidden="1"/>
    <cellStyle name="Tekst ostrzeżenia" xfId="20357" builtinId="11" hidden="1"/>
    <cellStyle name="Tekst ostrzeżenia" xfId="20397" builtinId="11" hidden="1"/>
    <cellStyle name="Tekst ostrzeżenia" xfId="20436" builtinId="11" hidden="1"/>
    <cellStyle name="Tekst ostrzeżenia" xfId="20476" builtinId="11" hidden="1"/>
    <cellStyle name="Tekst ostrzeżenia" xfId="20516" builtinId="11" hidden="1"/>
    <cellStyle name="Tekst ostrzeżenia" xfId="20555" builtinId="11" hidden="1"/>
    <cellStyle name="Tekst ostrzeżenia" xfId="20596" builtinId="11" hidden="1"/>
    <cellStyle name="Tekst ostrzeżenia" xfId="20635" builtinId="11" hidden="1"/>
    <cellStyle name="Tekst ostrzeżenia" xfId="20675" builtinId="11" hidden="1"/>
    <cellStyle name="Tekst ostrzeżenia" xfId="20714" builtinId="11" hidden="1"/>
    <cellStyle name="Tekst ostrzeżenia" xfId="19976" builtinId="11" hidden="1"/>
    <cellStyle name="Tekst ostrzeżenia" xfId="19871" builtinId="11" hidden="1"/>
    <cellStyle name="Tekst ostrzeżenia" xfId="20787" builtinId="11" hidden="1"/>
    <cellStyle name="Tekst ostrzeżenia" xfId="20827" builtinId="11" hidden="1"/>
    <cellStyle name="Tekst ostrzeżenia" xfId="20865" builtinId="11" hidden="1"/>
    <cellStyle name="Tekst ostrzeżenia" xfId="20905" builtinId="11" hidden="1"/>
    <cellStyle name="Tekst ostrzeżenia" xfId="20944" builtinId="11" hidden="1"/>
    <cellStyle name="Tekst ostrzeżenia" xfId="20984" builtinId="11" hidden="1"/>
    <cellStyle name="Tekst ostrzeżenia" xfId="21024" builtinId="11" hidden="1"/>
    <cellStyle name="Tekst ostrzeżenia" xfId="21064" builtinId="11" hidden="1"/>
    <cellStyle name="Tekst ostrzeżenia" xfId="21102" builtinId="11" hidden="1"/>
    <cellStyle name="Tekst ostrzeżenia" xfId="21142" builtinId="11" hidden="1"/>
    <cellStyle name="Tekst ostrzeżenia" xfId="21181" builtinId="11" hidden="1"/>
    <cellStyle name="Tekst ostrzeżenia" xfId="21221" builtinId="11" hidden="1"/>
    <cellStyle name="Tekst ostrzeżenia" xfId="21261" builtinId="11" hidden="1"/>
    <cellStyle name="Tekst ostrzeżenia" xfId="21300" builtinId="11" hidden="1"/>
    <cellStyle name="Tekst ostrzeżenia" xfId="21340" builtinId="11" hidden="1"/>
    <cellStyle name="Tekst ostrzeżenia" xfId="21379" builtinId="11" hidden="1"/>
    <cellStyle name="Tekst ostrzeżenia" xfId="21419" builtinId="11" hidden="1"/>
    <cellStyle name="Tekst ostrzeżenia" xfId="21458" builtinId="11" hidden="1"/>
    <cellStyle name="Tekst ostrzeżenia" xfId="19897" builtinId="11" hidden="1"/>
    <cellStyle name="Tekst ostrzeżenia" xfId="19934" builtinId="11" hidden="1"/>
    <cellStyle name="Tekst ostrzeżenia" xfId="21503" builtinId="11" hidden="1"/>
    <cellStyle name="Tekst ostrzeżenia" xfId="21543" builtinId="11" hidden="1"/>
    <cellStyle name="Tekst ostrzeżenia" xfId="21581" builtinId="11" hidden="1"/>
    <cellStyle name="Tekst ostrzeżenia" xfId="21621" builtinId="11" hidden="1"/>
    <cellStyle name="Tekst ostrzeżenia" xfId="21660" builtinId="11" hidden="1"/>
    <cellStyle name="Tekst ostrzeżenia" xfId="21700" builtinId="11" hidden="1"/>
    <cellStyle name="Tekst ostrzeżenia" xfId="21740" builtinId="11" hidden="1"/>
    <cellStyle name="Tekst ostrzeżenia" xfId="21780" builtinId="11" hidden="1"/>
    <cellStyle name="Tekst ostrzeżenia" xfId="21818" builtinId="11" hidden="1"/>
    <cellStyle name="Tekst ostrzeżenia" xfId="21858" builtinId="11" hidden="1"/>
    <cellStyle name="Tekst ostrzeżenia" xfId="21897" builtinId="11" hidden="1"/>
    <cellStyle name="Tekst ostrzeżenia" xfId="21937" builtinId="11" hidden="1"/>
    <cellStyle name="Tekst ostrzeżenia" xfId="21977" builtinId="11" hidden="1"/>
    <cellStyle name="Tekst ostrzeżenia" xfId="22016" builtinId="11" hidden="1"/>
    <cellStyle name="Tekst ostrzeżenia" xfId="22056" builtinId="11" hidden="1"/>
    <cellStyle name="Tekst ostrzeżenia" xfId="22095" builtinId="11" hidden="1"/>
    <cellStyle name="Tekst ostrzeżenia" xfId="22135" builtinId="11" hidden="1"/>
    <cellStyle name="Tekst ostrzeżenia" xfId="22174" builtinId="11" hidden="1"/>
    <cellStyle name="Tekst ostrzeżenia" xfId="22213" builtinId="11" hidden="1"/>
    <cellStyle name="Tekst ostrzeżenia" xfId="22253" builtinId="11" hidden="1"/>
    <cellStyle name="Tekst ostrzeżenia" xfId="22293" builtinId="11" hidden="1"/>
    <cellStyle name="Tekst ostrzeżenia" xfId="22333" builtinId="11" hidden="1"/>
    <cellStyle name="Tekst ostrzeżenia" xfId="22371" builtinId="11" hidden="1"/>
    <cellStyle name="Tekst ostrzeżenia" xfId="22411" builtinId="11" hidden="1"/>
    <cellStyle name="Tekst ostrzeżenia" xfId="22450" builtinId="11" hidden="1"/>
    <cellStyle name="Tekst ostrzeżenia" xfId="22490" builtinId="11" hidden="1"/>
    <cellStyle name="Tekst ostrzeżenia" xfId="22530" builtinId="11" hidden="1"/>
    <cellStyle name="Tekst ostrzeżenia" xfId="22570" builtinId="11" hidden="1"/>
    <cellStyle name="Tekst ostrzeżenia" xfId="22608" builtinId="11" hidden="1"/>
    <cellStyle name="Tekst ostrzeżenia" xfId="22648" builtinId="11" hidden="1"/>
    <cellStyle name="Tekst ostrzeżenia" xfId="22687" builtinId="11" hidden="1"/>
    <cellStyle name="Tekst ostrzeżenia" xfId="22727" builtinId="11" hidden="1"/>
    <cellStyle name="Tekst ostrzeżenia" xfId="22767" builtinId="11" hidden="1"/>
    <cellStyle name="Tekst ostrzeżenia" xfId="22806" builtinId="11" hidden="1"/>
    <cellStyle name="Tekst ostrzeżenia" xfId="22846" builtinId="11" hidden="1"/>
    <cellStyle name="Tekst ostrzeżenia" xfId="22885" builtinId="11" hidden="1"/>
    <cellStyle name="Tekst ostrzeżenia" xfId="22925" builtinId="11" hidden="1"/>
    <cellStyle name="Tekst ostrzeżenia" xfId="22964" builtinId="11" hidden="1"/>
    <cellStyle name="Tekst ostrzeżenia" xfId="23003" builtinId="11" hidden="1"/>
    <cellStyle name="Tekst ostrzeżenia" xfId="23162" builtinId="11" hidden="1"/>
    <cellStyle name="Tekst ostrzeżenia" xfId="23202" builtinId="11" hidden="1"/>
    <cellStyle name="Tekst ostrzeżenia" xfId="23242" builtinId="11" hidden="1"/>
    <cellStyle name="Tekst ostrzeżenia" xfId="23280" builtinId="11" hidden="1"/>
    <cellStyle name="Tekst ostrzeżenia" xfId="23320" builtinId="11" hidden="1"/>
    <cellStyle name="Tekst ostrzeżenia" xfId="23359" builtinId="11" hidden="1"/>
    <cellStyle name="Tekst ostrzeżenia" xfId="23399" builtinId="11" hidden="1"/>
    <cellStyle name="Tekst ostrzeżenia" xfId="23439" builtinId="11" hidden="1"/>
    <cellStyle name="Tekst ostrzeżenia" xfId="23479" builtinId="11" hidden="1"/>
    <cellStyle name="Tekst ostrzeżenia" xfId="23517" builtinId="11" hidden="1"/>
    <cellStyle name="Tekst ostrzeżenia" xfId="23557" builtinId="11" hidden="1"/>
    <cellStyle name="Tekst ostrzeżenia" xfId="23596" builtinId="11" hidden="1"/>
    <cellStyle name="Tekst ostrzeżenia" xfId="23636" builtinId="11" hidden="1"/>
    <cellStyle name="Tekst ostrzeżenia" xfId="23676" builtinId="11" hidden="1"/>
    <cellStyle name="Tekst ostrzeżenia" xfId="23715" builtinId="11" hidden="1"/>
    <cellStyle name="Tekst ostrzeżenia" xfId="23756" builtinId="11" hidden="1"/>
    <cellStyle name="Tekst ostrzeżenia" xfId="23795" builtinId="11" hidden="1"/>
    <cellStyle name="Tekst ostrzeżenia" xfId="23835" builtinId="11" hidden="1"/>
    <cellStyle name="Tekst ostrzeżenia" xfId="23874" builtinId="11" hidden="1"/>
    <cellStyle name="Tekst ostrzeżenia" xfId="23136" builtinId="11" hidden="1"/>
    <cellStyle name="Tekst ostrzeżenia" xfId="23031" builtinId="11" hidden="1"/>
    <cellStyle name="Tekst ostrzeżenia" xfId="23947" builtinId="11" hidden="1"/>
    <cellStyle name="Tekst ostrzeżenia" xfId="23987" builtinId="11" hidden="1"/>
    <cellStyle name="Tekst ostrzeżenia" xfId="24025" builtinId="11" hidden="1"/>
    <cellStyle name="Tekst ostrzeżenia" xfId="24065" builtinId="11" hidden="1"/>
    <cellStyle name="Tekst ostrzeżenia" xfId="24104" builtinId="11" hidden="1"/>
    <cellStyle name="Tekst ostrzeżenia" xfId="24144" builtinId="11" hidden="1"/>
    <cellStyle name="Tekst ostrzeżenia" xfId="24184" builtinId="11" hidden="1"/>
    <cellStyle name="Tekst ostrzeżenia" xfId="24224" builtinId="11" hidden="1"/>
    <cellStyle name="Tekst ostrzeżenia" xfId="24262" builtinId="11" hidden="1"/>
    <cellStyle name="Tekst ostrzeżenia" xfId="24302" builtinId="11" hidden="1"/>
    <cellStyle name="Tekst ostrzeżenia" xfId="24341" builtinId="11" hidden="1"/>
    <cellStyle name="Tekst ostrzeżenia" xfId="24381" builtinId="11" hidden="1"/>
    <cellStyle name="Tekst ostrzeżenia" xfId="24421" builtinId="11" hidden="1"/>
    <cellStyle name="Tekst ostrzeżenia" xfId="24460" builtinId="11" hidden="1"/>
    <cellStyle name="Tekst ostrzeżenia" xfId="24500" builtinId="11" hidden="1"/>
    <cellStyle name="Tekst ostrzeżenia" xfId="24539" builtinId="11" hidden="1"/>
    <cellStyle name="Tekst ostrzeżenia" xfId="24579" builtinId="11" hidden="1"/>
    <cellStyle name="Tekst ostrzeżenia" xfId="24618" builtinId="11" hidden="1"/>
    <cellStyle name="Tekst ostrzeżenia" xfId="23057" builtinId="11" hidden="1"/>
    <cellStyle name="Tekst ostrzeżenia" xfId="23094" builtinId="11" hidden="1"/>
    <cellStyle name="Tekst ostrzeżenia" xfId="24663" builtinId="11" hidden="1"/>
    <cellStyle name="Tekst ostrzeżenia" xfId="24703" builtinId="11" hidden="1"/>
    <cellStyle name="Tekst ostrzeżenia" xfId="24741" builtinId="11" hidden="1"/>
    <cellStyle name="Tekst ostrzeżenia" xfId="24781" builtinId="11" hidden="1"/>
    <cellStyle name="Tekst ostrzeżenia" xfId="24820" builtinId="11" hidden="1"/>
    <cellStyle name="Tekst ostrzeżenia" xfId="24860" builtinId="11" hidden="1"/>
    <cellStyle name="Tekst ostrzeżenia" xfId="24900" builtinId="11" hidden="1"/>
    <cellStyle name="Tekst ostrzeżenia" xfId="24940" builtinId="11" hidden="1"/>
    <cellStyle name="Tekst ostrzeżenia" xfId="24978" builtinId="11" hidden="1"/>
    <cellStyle name="Tekst ostrzeżenia" xfId="25018" builtinId="11" hidden="1"/>
    <cellStyle name="Tekst ostrzeżenia" xfId="25057" builtinId="11" hidden="1"/>
    <cellStyle name="Tekst ostrzeżenia" xfId="25097" builtinId="11" hidden="1"/>
    <cellStyle name="Tekst ostrzeżenia" xfId="25137" builtinId="11" hidden="1"/>
    <cellStyle name="Tekst ostrzeżenia" xfId="25176" builtinId="11" hidden="1"/>
    <cellStyle name="Tekst ostrzeżenia" xfId="25216" builtinId="11" hidden="1"/>
    <cellStyle name="Tekst ostrzeżenia" xfId="25255" builtinId="11" hidden="1"/>
    <cellStyle name="Tekst ostrzeżenia" xfId="25295" builtinId="11" hidden="1"/>
    <cellStyle name="Tekst ostrzeżenia" xfId="25334" builtinId="11" hidden="1"/>
    <cellStyle name="Tekst ostrzeżenia" xfId="19055" builtinId="11" hidden="1"/>
    <cellStyle name="Tekst ostrzeżenia" xfId="19025" builtinId="11" hidden="1"/>
    <cellStyle name="Tekst ostrzeżenia" xfId="25360" builtinId="11" hidden="1"/>
    <cellStyle name="Tekst ostrzeżenia" xfId="25400" builtinId="11" hidden="1"/>
    <cellStyle name="Tekst ostrzeżenia" xfId="25438" builtinId="11" hidden="1"/>
    <cellStyle name="Tekst ostrzeżenia" xfId="25478" builtinId="11" hidden="1"/>
    <cellStyle name="Tekst ostrzeżenia" xfId="25517" builtinId="11" hidden="1"/>
    <cellStyle name="Tekst ostrzeżenia" xfId="25557" builtinId="11" hidden="1"/>
    <cellStyle name="Tekst ostrzeżenia" xfId="25597" builtinId="11" hidden="1"/>
    <cellStyle name="Tekst ostrzeżenia" xfId="25637" builtinId="11" hidden="1"/>
    <cellStyle name="Tekst ostrzeżenia" xfId="25675" builtinId="11" hidden="1"/>
    <cellStyle name="Tekst ostrzeżenia" xfId="25715" builtinId="11" hidden="1"/>
    <cellStyle name="Tekst ostrzeżenia" xfId="25754" builtinId="11" hidden="1"/>
    <cellStyle name="Tekst ostrzeżenia" xfId="25794" builtinId="11" hidden="1"/>
    <cellStyle name="Tekst ostrzeżenia" xfId="25834" builtinId="11" hidden="1"/>
    <cellStyle name="Tekst ostrzeżenia" xfId="25873" builtinId="11" hidden="1"/>
    <cellStyle name="Tekst ostrzeżenia" xfId="25913" builtinId="11" hidden="1"/>
    <cellStyle name="Tekst ostrzeżenia" xfId="25952" builtinId="11" hidden="1"/>
    <cellStyle name="Tekst ostrzeżenia" xfId="25992" builtinId="11" hidden="1"/>
    <cellStyle name="Tekst ostrzeżenia" xfId="26031" builtinId="11" hidden="1"/>
    <cellStyle name="Tekst ostrzeżenia" xfId="26070" builtinId="11" hidden="1"/>
    <cellStyle name="Tekst ostrzeżenia" xfId="26229" builtinId="11" hidden="1"/>
    <cellStyle name="Tekst ostrzeżenia" xfId="26269" builtinId="11" hidden="1"/>
    <cellStyle name="Tekst ostrzeżenia" xfId="26309" builtinId="11" hidden="1"/>
    <cellStyle name="Tekst ostrzeżenia" xfId="26347" builtinId="11" hidden="1"/>
    <cellStyle name="Tekst ostrzeżenia" xfId="26387" builtinId="11" hidden="1"/>
    <cellStyle name="Tekst ostrzeżenia" xfId="26426" builtinId="11" hidden="1"/>
    <cellStyle name="Tekst ostrzeżenia" xfId="26466" builtinId="11" hidden="1"/>
    <cellStyle name="Tekst ostrzeżenia" xfId="26506" builtinId="11" hidden="1"/>
    <cellStyle name="Tekst ostrzeżenia" xfId="26546" builtinId="11" hidden="1"/>
    <cellStyle name="Tekst ostrzeżenia" xfId="26584" builtinId="11" hidden="1"/>
    <cellStyle name="Tekst ostrzeżenia" xfId="26624" builtinId="11" hidden="1"/>
    <cellStyle name="Tekst ostrzeżenia" xfId="26663" builtinId="11" hidden="1"/>
    <cellStyle name="Tekst ostrzeżenia" xfId="26703" builtinId="11" hidden="1"/>
    <cellStyle name="Tekst ostrzeżenia" xfId="26743" builtinId="11" hidden="1"/>
    <cellStyle name="Tekst ostrzeżenia" xfId="26782" builtinId="11" hidden="1"/>
    <cellStyle name="Tekst ostrzeżenia" xfId="26823" builtinId="11" hidden="1"/>
    <cellStyle name="Tekst ostrzeżenia" xfId="26862" builtinId="11" hidden="1"/>
    <cellStyle name="Tekst ostrzeżenia" xfId="26902" builtinId="11" hidden="1"/>
    <cellStyle name="Tekst ostrzeżenia" xfId="26941" builtinId="11" hidden="1"/>
    <cellStyle name="Tekst ostrzeżenia" xfId="26203" builtinId="11" hidden="1"/>
    <cellStyle name="Tekst ostrzeżenia" xfId="26098" builtinId="11" hidden="1"/>
    <cellStyle name="Tekst ostrzeżenia" xfId="27014" builtinId="11" hidden="1"/>
    <cellStyle name="Tekst ostrzeżenia" xfId="27054" builtinId="11" hidden="1"/>
    <cellStyle name="Tekst ostrzeżenia" xfId="27092" builtinId="11" hidden="1"/>
    <cellStyle name="Tekst ostrzeżenia" xfId="27132" builtinId="11" hidden="1"/>
    <cellStyle name="Tekst ostrzeżenia" xfId="27171" builtinId="11" hidden="1"/>
    <cellStyle name="Tekst ostrzeżenia" xfId="27211" builtinId="11" hidden="1"/>
    <cellStyle name="Tekst ostrzeżenia" xfId="27251" builtinId="11" hidden="1"/>
    <cellStyle name="Tekst ostrzeżenia" xfId="27291" builtinId="11" hidden="1"/>
    <cellStyle name="Tekst ostrzeżenia" xfId="27329" builtinId="11" hidden="1"/>
    <cellStyle name="Tekst ostrzeżenia" xfId="27369" builtinId="11" hidden="1"/>
    <cellStyle name="Tekst ostrzeżenia" xfId="27408" builtinId="11" hidden="1"/>
    <cellStyle name="Tekst ostrzeżenia" xfId="27448" builtinId="11" hidden="1"/>
    <cellStyle name="Tekst ostrzeżenia" xfId="27488" builtinId="11" hidden="1"/>
    <cellStyle name="Tekst ostrzeżenia" xfId="27527" builtinId="11" hidden="1"/>
    <cellStyle name="Tekst ostrzeżenia" xfId="27567" builtinId="11" hidden="1"/>
    <cellStyle name="Tekst ostrzeżenia" xfId="27606" builtinId="11" hidden="1"/>
    <cellStyle name="Tekst ostrzeżenia" xfId="27646" builtinId="11" hidden="1"/>
    <cellStyle name="Tekst ostrzeżenia" xfId="27685" builtinId="11" hidden="1"/>
    <cellStyle name="Tekst ostrzeżenia" xfId="26124" builtinId="11" hidden="1"/>
    <cellStyle name="Tekst ostrzeżenia" xfId="26161" builtinId="11" hidden="1"/>
    <cellStyle name="Tekst ostrzeżenia" xfId="27730" builtinId="11" hidden="1"/>
    <cellStyle name="Tekst ostrzeżenia" xfId="27770" builtinId="11" hidden="1"/>
    <cellStyle name="Tekst ostrzeżenia" xfId="27808" builtinId="11" hidden="1"/>
    <cellStyle name="Tekst ostrzeżenia" xfId="27848" builtinId="11" hidden="1"/>
    <cellStyle name="Tekst ostrzeżenia" xfId="27887" builtinId="11" hidden="1"/>
    <cellStyle name="Tekst ostrzeżenia" xfId="27927" builtinId="11" hidden="1"/>
    <cellStyle name="Tekst ostrzeżenia" xfId="27967" builtinId="11" hidden="1"/>
    <cellStyle name="Tekst ostrzeżenia" xfId="28007" builtinId="11" hidden="1"/>
    <cellStyle name="Tekst ostrzeżenia" xfId="28045" builtinId="11" hidden="1"/>
    <cellStyle name="Tekst ostrzeżenia" xfId="28085" builtinId="11" hidden="1"/>
    <cellStyle name="Tekst ostrzeżenia" xfId="28124" builtinId="11" hidden="1"/>
    <cellStyle name="Tekst ostrzeżenia" xfId="28164" builtinId="11" hidden="1"/>
    <cellStyle name="Tekst ostrzeżenia" xfId="28204" builtinId="11" hidden="1"/>
    <cellStyle name="Tekst ostrzeżenia" xfId="28243" builtinId="11" hidden="1"/>
    <cellStyle name="Tekst ostrzeżenia" xfId="28283" builtinId="11" hidden="1"/>
    <cellStyle name="Tekst ostrzeżenia" xfId="28322" builtinId="11" hidden="1"/>
    <cellStyle name="Tekst ostrzeżenia" xfId="28362" builtinId="11" hidden="1"/>
    <cellStyle name="Tekst ostrzeżenia" xfId="28401" builtinId="11" hidden="1"/>
    <cellStyle name="Tekst ostrzeżenia" xfId="28440" builtinId="11" hidden="1"/>
    <cellStyle name="Tekst ostrzeżenia" xfId="28564" builtinId="11" hidden="1"/>
    <cellStyle name="Tekst ostrzeżenia" xfId="28606" builtinId="11" hidden="1"/>
    <cellStyle name="Tekst ostrzeżenia" xfId="28646" builtinId="11" hidden="1"/>
    <cellStyle name="Tekst ostrzeżenia" xfId="28684" builtinId="11" hidden="1"/>
    <cellStyle name="Tekst ostrzeżenia" xfId="28724" builtinId="11" hidden="1"/>
    <cellStyle name="Tekst ostrzeżenia" xfId="28763" builtinId="11" hidden="1"/>
    <cellStyle name="Tekst ostrzeżenia" xfId="28803" builtinId="11" hidden="1"/>
    <cellStyle name="Tekst ostrzeżenia" xfId="28843" builtinId="11" hidden="1"/>
    <cellStyle name="Tekst ostrzeżenia" xfId="28883" builtinId="11" hidden="1"/>
    <cellStyle name="Tekst ostrzeżenia" xfId="28921" builtinId="11" hidden="1"/>
    <cellStyle name="Tekst ostrzeżenia" xfId="28961" builtinId="11" hidden="1"/>
    <cellStyle name="Tekst ostrzeżenia" xfId="29002" builtinId="11" hidden="1"/>
    <cellStyle name="Tekst ostrzeżenia" xfId="29042" builtinId="11" hidden="1"/>
    <cellStyle name="Tekst ostrzeżenia" xfId="29082" builtinId="11" hidden="1"/>
    <cellStyle name="Tekst ostrzeżenia" xfId="29121" builtinId="11" hidden="1"/>
    <cellStyle name="Tekst ostrzeżenia" xfId="29162" builtinId="11" hidden="1"/>
    <cellStyle name="Tekst ostrzeżenia" xfId="29201" builtinId="11" hidden="1"/>
    <cellStyle name="Tekst ostrzeżenia" xfId="29241" builtinId="11" hidden="1"/>
    <cellStyle name="Tekst ostrzeżenia" xfId="29280" builtinId="11" hidden="1"/>
    <cellStyle name="Tekst ostrzeżenia" xfId="29330" builtinId="11" hidden="1"/>
    <cellStyle name="Tekst ostrzeżenia" xfId="29489" builtinId="11" hidden="1"/>
    <cellStyle name="Tekst ostrzeżenia" xfId="29531" builtinId="11" hidden="1"/>
    <cellStyle name="Tekst ostrzeżenia" xfId="29571" builtinId="11" hidden="1"/>
    <cellStyle name="Tekst ostrzeżenia" xfId="29609" builtinId="11" hidden="1"/>
    <cellStyle name="Tekst ostrzeżenia" xfId="29649" builtinId="11" hidden="1"/>
    <cellStyle name="Tekst ostrzeżenia" xfId="29688" builtinId="11" hidden="1"/>
    <cellStyle name="Tekst ostrzeżenia" xfId="29728" builtinId="11" hidden="1"/>
    <cellStyle name="Tekst ostrzeżenia" xfId="29768" builtinId="11" hidden="1"/>
    <cellStyle name="Tekst ostrzeżenia" xfId="29808" builtinId="11" hidden="1"/>
    <cellStyle name="Tekst ostrzeżenia" xfId="29846" builtinId="11" hidden="1"/>
    <cellStyle name="Tekst ostrzeżenia" xfId="29886" builtinId="11" hidden="1"/>
    <cellStyle name="Tekst ostrzeżenia" xfId="29927" builtinId="11" hidden="1"/>
    <cellStyle name="Tekst ostrzeżenia" xfId="29967" builtinId="11" hidden="1"/>
    <cellStyle name="Tekst ostrzeżenia" xfId="30007" builtinId="11" hidden="1"/>
    <cellStyle name="Tekst ostrzeżenia" xfId="30046" builtinId="11" hidden="1"/>
    <cellStyle name="Tekst ostrzeżenia" xfId="30087" builtinId="11" hidden="1"/>
    <cellStyle name="Tekst ostrzeżenia" xfId="30126" builtinId="11" hidden="1"/>
    <cellStyle name="Tekst ostrzeżenia" xfId="30166" builtinId="11" hidden="1"/>
    <cellStyle name="Tekst ostrzeżenia" xfId="30205" builtinId="11" hidden="1"/>
    <cellStyle name="Tekst ostrzeżenia" xfId="29463" builtinId="11" hidden="1"/>
    <cellStyle name="Tekst ostrzeżenia" xfId="29358" builtinId="11" hidden="1"/>
    <cellStyle name="Tekst ostrzeżenia" xfId="30278" builtinId="11" hidden="1"/>
    <cellStyle name="Tekst ostrzeżenia" xfId="30318" builtinId="11" hidden="1"/>
    <cellStyle name="Tekst ostrzeżenia" xfId="30356" builtinId="11" hidden="1"/>
    <cellStyle name="Tekst ostrzeżenia" xfId="30396" builtinId="11" hidden="1"/>
    <cellStyle name="Tekst ostrzeżenia" xfId="30435" builtinId="11" hidden="1"/>
    <cellStyle name="Tekst ostrzeżenia" xfId="30475" builtinId="11" hidden="1"/>
    <cellStyle name="Tekst ostrzeżenia" xfId="30515" builtinId="11" hidden="1"/>
    <cellStyle name="Tekst ostrzeżenia" xfId="30555" builtinId="11" hidden="1"/>
    <cellStyle name="Tekst ostrzeżenia" xfId="30593" builtinId="11" hidden="1"/>
    <cellStyle name="Tekst ostrzeżenia" xfId="30633" builtinId="11" hidden="1"/>
    <cellStyle name="Tekst ostrzeżenia" xfId="30672" builtinId="11" hidden="1"/>
    <cellStyle name="Tekst ostrzeżenia" xfId="30712" builtinId="11" hidden="1"/>
    <cellStyle name="Tekst ostrzeżenia" xfId="30752" builtinId="11" hidden="1"/>
    <cellStyle name="Tekst ostrzeżenia" xfId="30791" builtinId="11" hidden="1"/>
    <cellStyle name="Tekst ostrzeżenia" xfId="30831" builtinId="11" hidden="1"/>
    <cellStyle name="Tekst ostrzeżenia" xfId="30870" builtinId="11" hidden="1"/>
    <cellStyle name="Tekst ostrzeżenia" xfId="30910" builtinId="11" hidden="1"/>
    <cellStyle name="Tekst ostrzeżenia" xfId="30949" builtinId="11" hidden="1"/>
    <cellStyle name="Tekst ostrzeżenia" xfId="29384" builtinId="11" hidden="1"/>
    <cellStyle name="Tekst ostrzeżenia" xfId="29421" builtinId="11" hidden="1"/>
    <cellStyle name="Tekst ostrzeżenia" xfId="30994" builtinId="11" hidden="1"/>
    <cellStyle name="Tekst ostrzeżenia" xfId="31034" builtinId="11" hidden="1"/>
    <cellStyle name="Tekst ostrzeżenia" xfId="31072" builtinId="11" hidden="1"/>
    <cellStyle name="Tekst ostrzeżenia" xfId="31112" builtinId="11" hidden="1"/>
    <cellStyle name="Tekst ostrzeżenia" xfId="31151" builtinId="11" hidden="1"/>
    <cellStyle name="Tekst ostrzeżenia" xfId="31191" builtinId="11" hidden="1"/>
    <cellStyle name="Tekst ostrzeżenia" xfId="31231" builtinId="11" hidden="1"/>
    <cellStyle name="Tekst ostrzeżenia" xfId="31271" builtinId="11" hidden="1"/>
    <cellStyle name="Tekst ostrzeżenia" xfId="31309" builtinId="11" hidden="1"/>
    <cellStyle name="Tekst ostrzeżenia" xfId="31349" builtinId="11" hidden="1"/>
    <cellStyle name="Tekst ostrzeżenia" xfId="31388" builtinId="11" hidden="1"/>
    <cellStyle name="Tekst ostrzeżenia" xfId="31428" builtinId="11" hidden="1"/>
    <cellStyle name="Tekst ostrzeżenia" xfId="31468" builtinId="11" hidden="1"/>
    <cellStyle name="Tekst ostrzeżenia" xfId="31507" builtinId="11" hidden="1"/>
    <cellStyle name="Tekst ostrzeżenia" xfId="31547" builtinId="11" hidden="1"/>
    <cellStyle name="Tekst ostrzeżenia" xfId="31586" builtinId="11" hidden="1"/>
    <cellStyle name="Tekst ostrzeżenia" xfId="31626" builtinId="11" hidden="1"/>
    <cellStyle name="Tekst ostrzeżenia" xfId="31665" builtinId="11" hidden="1"/>
    <cellStyle name="Tekst ostrzeżenia" xfId="28538" builtinId="11" hidden="1"/>
    <cellStyle name="Tekst ostrzeżenia" xfId="28478" builtinId="11" hidden="1"/>
    <cellStyle name="Tekst ostrzeżenia" xfId="31718" builtinId="11" hidden="1"/>
    <cellStyle name="Tekst ostrzeżenia" xfId="31758" builtinId="11" hidden="1"/>
    <cellStyle name="Tekst ostrzeżenia" xfId="31796" builtinId="11" hidden="1"/>
    <cellStyle name="Tekst ostrzeżenia" xfId="31836" builtinId="11" hidden="1"/>
    <cellStyle name="Tekst ostrzeżenia" xfId="31875" builtinId="11" hidden="1"/>
    <cellStyle name="Tekst ostrzeżenia" xfId="31915" builtinId="11" hidden="1"/>
    <cellStyle name="Tekst ostrzeżenia" xfId="31955" builtinId="11" hidden="1"/>
    <cellStyle name="Tekst ostrzeżenia" xfId="31995" builtinId="11" hidden="1"/>
    <cellStyle name="Tekst ostrzeżenia" xfId="32033" builtinId="11" hidden="1"/>
    <cellStyle name="Tekst ostrzeżenia" xfId="32073" builtinId="11" hidden="1"/>
    <cellStyle name="Tekst ostrzeżenia" xfId="32112" builtinId="11" hidden="1"/>
    <cellStyle name="Tekst ostrzeżenia" xfId="32152" builtinId="11" hidden="1"/>
    <cellStyle name="Tekst ostrzeżenia" xfId="32192" builtinId="11" hidden="1"/>
    <cellStyle name="Tekst ostrzeżenia" xfId="32231" builtinId="11" hidden="1"/>
    <cellStyle name="Tekst ostrzeżenia" xfId="32271" builtinId="11" hidden="1"/>
    <cellStyle name="Tekst ostrzeżenia" xfId="32310" builtinId="11" hidden="1"/>
    <cellStyle name="Tekst ostrzeżenia" xfId="32350" builtinId="11" hidden="1"/>
    <cellStyle name="Tekst ostrzeżenia" xfId="32389" builtinId="11" hidden="1"/>
    <cellStyle name="Tekst ostrzeżenia" xfId="32428" builtinId="11" hidden="1"/>
    <cellStyle name="Tekst ostrzeżenia" xfId="32587" builtinId="11" hidden="1"/>
    <cellStyle name="Tekst ostrzeżenia" xfId="32627" builtinId="11" hidden="1"/>
    <cellStyle name="Tekst ostrzeżenia" xfId="32667" builtinId="11" hidden="1"/>
    <cellStyle name="Tekst ostrzeżenia" xfId="32705" builtinId="11" hidden="1"/>
    <cellStyle name="Tekst ostrzeżenia" xfId="32745" builtinId="11" hidden="1"/>
    <cellStyle name="Tekst ostrzeżenia" xfId="32784" builtinId="11" hidden="1"/>
    <cellStyle name="Tekst ostrzeżenia" xfId="32824" builtinId="11" hidden="1"/>
    <cellStyle name="Tekst ostrzeżenia" xfId="32864" builtinId="11" hidden="1"/>
    <cellStyle name="Tekst ostrzeżenia" xfId="32904" builtinId="11" hidden="1"/>
    <cellStyle name="Tekst ostrzeżenia" xfId="32942" builtinId="11" hidden="1"/>
    <cellStyle name="Tekst ostrzeżenia" xfId="32982" builtinId="11" hidden="1"/>
    <cellStyle name="Tekst ostrzeżenia" xfId="33021" builtinId="11" hidden="1"/>
    <cellStyle name="Tekst ostrzeżenia" xfId="33061" builtinId="11" hidden="1"/>
    <cellStyle name="Tekst ostrzeżenia" xfId="33101" builtinId="11" hidden="1"/>
    <cellStyle name="Tekst ostrzeżenia" xfId="33140" builtinId="11" hidden="1"/>
    <cellStyle name="Tekst ostrzeżenia" xfId="33181" builtinId="11" hidden="1"/>
    <cellStyle name="Tekst ostrzeżenia" xfId="33220" builtinId="11" hidden="1"/>
    <cellStyle name="Tekst ostrzeżenia" xfId="33260" builtinId="11" hidden="1"/>
    <cellStyle name="Tekst ostrzeżenia" xfId="33299" builtinId="11" hidden="1"/>
    <cellStyle name="Tekst ostrzeżenia" xfId="32561" builtinId="11" hidden="1"/>
    <cellStyle name="Tekst ostrzeżenia" xfId="32456" builtinId="11" hidden="1"/>
    <cellStyle name="Tekst ostrzeżenia" xfId="33372" builtinId="11" hidden="1"/>
    <cellStyle name="Tekst ostrzeżenia" xfId="33412" builtinId="11" hidden="1"/>
    <cellStyle name="Tekst ostrzeżenia" xfId="33450" builtinId="11" hidden="1"/>
    <cellStyle name="Tekst ostrzeżenia" xfId="33490" builtinId="11" hidden="1"/>
    <cellStyle name="Tekst ostrzeżenia" xfId="33529" builtinId="11" hidden="1"/>
    <cellStyle name="Tekst ostrzeżenia" xfId="33569" builtinId="11" hidden="1"/>
    <cellStyle name="Tekst ostrzeżenia" xfId="33609" builtinId="11" hidden="1"/>
    <cellStyle name="Tekst ostrzeżenia" xfId="33649" builtinId="11" hidden="1"/>
    <cellStyle name="Tekst ostrzeżenia" xfId="33687" builtinId="11" hidden="1"/>
    <cellStyle name="Tekst ostrzeżenia" xfId="33727" builtinId="11" hidden="1"/>
    <cellStyle name="Tekst ostrzeżenia" xfId="33766" builtinId="11" hidden="1"/>
    <cellStyle name="Tekst ostrzeżenia" xfId="33806" builtinId="11" hidden="1"/>
    <cellStyle name="Tekst ostrzeżenia" xfId="33846" builtinId="11" hidden="1"/>
    <cellStyle name="Tekst ostrzeżenia" xfId="33885" builtinId="11" hidden="1"/>
    <cellStyle name="Tekst ostrzeżenia" xfId="33925" builtinId="11" hidden="1"/>
    <cellStyle name="Tekst ostrzeżenia" xfId="33964" builtinId="11" hidden="1"/>
    <cellStyle name="Tekst ostrzeżenia" xfId="34004" builtinId="11" hidden="1"/>
    <cellStyle name="Tekst ostrzeżenia" xfId="34043" builtinId="11" hidden="1"/>
    <cellStyle name="Tekst ostrzeżenia" xfId="32482" builtinId="11" hidden="1"/>
    <cellStyle name="Tekst ostrzeżenia" xfId="32519" builtinId="11" hidden="1"/>
    <cellStyle name="Tekst ostrzeżenia" xfId="34088" builtinId="11" hidden="1"/>
    <cellStyle name="Tekst ostrzeżenia" xfId="34128" builtinId="11" hidden="1"/>
    <cellStyle name="Tekst ostrzeżenia" xfId="34166" builtinId="11" hidden="1"/>
    <cellStyle name="Tekst ostrzeżenia" xfId="34206" builtinId="11" hidden="1"/>
    <cellStyle name="Tekst ostrzeżenia" xfId="34245" builtinId="11" hidden="1"/>
    <cellStyle name="Tekst ostrzeżenia" xfId="34285" builtinId="11" hidden="1"/>
    <cellStyle name="Tekst ostrzeżenia" xfId="34325" builtinId="11" hidden="1"/>
    <cellStyle name="Tekst ostrzeżenia" xfId="34365" builtinId="11" hidden="1"/>
    <cellStyle name="Tekst ostrzeżenia" xfId="34403" builtinId="11" hidden="1"/>
    <cellStyle name="Tekst ostrzeżenia" xfId="34443" builtinId="11" hidden="1"/>
    <cellStyle name="Tekst ostrzeżenia" xfId="34482" builtinId="11" hidden="1"/>
    <cellStyle name="Tekst ostrzeżenia" xfId="34522" builtinId="11" hidden="1"/>
    <cellStyle name="Tekst ostrzeżenia" xfId="34562" builtinId="11" hidden="1"/>
    <cellStyle name="Tekst ostrzeżenia" xfId="34601" builtinId="11" hidden="1"/>
    <cellStyle name="Tekst ostrzeżenia" xfId="34641" builtinId="11" hidden="1"/>
    <cellStyle name="Tekst ostrzeżenia" xfId="34680" builtinId="11" hidden="1"/>
    <cellStyle name="Tekst ostrzeżenia" xfId="34720" builtinId="11" hidden="1"/>
    <cellStyle name="Tekst ostrzeżenia" xfId="34759" builtinId="11" hidden="1"/>
    <cellStyle name="Tekst ostrzeżenia" xfId="28509" builtinId="11" hidden="1"/>
    <cellStyle name="Tekst ostrzeżenia" xfId="34800" builtinId="11" hidden="1"/>
    <cellStyle name="Tekst ostrzeżenia" xfId="34840" builtinId="11" hidden="1"/>
    <cellStyle name="Tekst ostrzeżenia" xfId="34880" builtinId="11" hidden="1"/>
    <cellStyle name="Tekst ostrzeżenia" xfId="34918" builtinId="11" hidden="1"/>
    <cellStyle name="Tekst ostrzeżenia" xfId="34958" builtinId="11" hidden="1"/>
    <cellStyle name="Tekst ostrzeżenia" xfId="34997" builtinId="11" hidden="1"/>
    <cellStyle name="Tekst ostrzeżenia" xfId="35037" builtinId="11" hidden="1"/>
    <cellStyle name="Tekst ostrzeżenia" xfId="35077" builtinId="11" hidden="1"/>
    <cellStyle name="Tekst ostrzeżenia" xfId="35117" builtinId="11" hidden="1"/>
    <cellStyle name="Tekst ostrzeżenia" xfId="35155" builtinId="11" hidden="1"/>
    <cellStyle name="Tekst ostrzeżenia" xfId="35195" builtinId="11" hidden="1"/>
    <cellStyle name="Tekst ostrzeżenia" xfId="35234" builtinId="11" hidden="1"/>
    <cellStyle name="Tekst ostrzeżenia" xfId="35274" builtinId="11" hidden="1"/>
    <cellStyle name="Tekst ostrzeżenia" xfId="35314" builtinId="11" hidden="1"/>
    <cellStyle name="Tekst ostrzeżenia" xfId="35353" builtinId="11" hidden="1"/>
    <cellStyle name="Tekst ostrzeżenia" xfId="35393" builtinId="11" hidden="1"/>
    <cellStyle name="Tekst ostrzeżenia" xfId="35432" builtinId="11" hidden="1"/>
    <cellStyle name="Tekst ostrzeżenia" xfId="35472" builtinId="11" hidden="1"/>
    <cellStyle name="Tekst ostrzeżenia" xfId="35511" builtinId="11" hidden="1"/>
    <cellStyle name="Tekst ostrzeżenia" xfId="35550" builtinId="11" hidden="1"/>
    <cellStyle name="Tekst ostrzeżenia" xfId="35709" builtinId="11" hidden="1"/>
    <cellStyle name="Tekst ostrzeżenia" xfId="35749" builtinId="11" hidden="1"/>
    <cellStyle name="Tekst ostrzeżenia" xfId="35789" builtinId="11" hidden="1"/>
    <cellStyle name="Tekst ostrzeżenia" xfId="35827" builtinId="11" hidden="1"/>
    <cellStyle name="Tekst ostrzeżenia" xfId="35867" builtinId="11" hidden="1"/>
    <cellStyle name="Tekst ostrzeżenia" xfId="35906" builtinId="11" hidden="1"/>
    <cellStyle name="Tekst ostrzeżenia" xfId="35946" builtinId="11" hidden="1"/>
    <cellStyle name="Tekst ostrzeżenia" xfId="35986" builtinId="11" hidden="1"/>
    <cellStyle name="Tekst ostrzeżenia" xfId="36026" builtinId="11" hidden="1"/>
    <cellStyle name="Tekst ostrzeżenia" xfId="36064" builtinId="11" hidden="1"/>
    <cellStyle name="Tekst ostrzeżenia" xfId="36104" builtinId="11" hidden="1"/>
    <cellStyle name="Tekst ostrzeżenia" xfId="36143" builtinId="11" hidden="1"/>
    <cellStyle name="Tekst ostrzeżenia" xfId="36183" builtinId="11" hidden="1"/>
    <cellStyle name="Tekst ostrzeżenia" xfId="36223" builtinId="11" hidden="1"/>
    <cellStyle name="Tekst ostrzeżenia" xfId="36262" builtinId="11" hidden="1"/>
    <cellStyle name="Tekst ostrzeżenia" xfId="36303" builtinId="11" hidden="1"/>
    <cellStyle name="Tekst ostrzeżenia" xfId="36342" builtinId="11" hidden="1"/>
    <cellStyle name="Tekst ostrzeżenia" xfId="36382" builtinId="11" hidden="1"/>
    <cellStyle name="Tekst ostrzeżenia" xfId="36421" builtinId="11" hidden="1"/>
    <cellStyle name="Tekst ostrzeżenia" xfId="35683" builtinId="11" hidden="1"/>
    <cellStyle name="Tekst ostrzeżenia" xfId="35578" builtinId="11" hidden="1"/>
    <cellStyle name="Tekst ostrzeżenia" xfId="36494" builtinId="11" hidden="1"/>
    <cellStyle name="Tekst ostrzeżenia" xfId="36534" builtinId="11" hidden="1"/>
    <cellStyle name="Tekst ostrzeżenia" xfId="36572" builtinId="11" hidden="1"/>
    <cellStyle name="Tekst ostrzeżenia" xfId="36612" builtinId="11" hidden="1"/>
    <cellStyle name="Tekst ostrzeżenia" xfId="36651" builtinId="11" hidden="1"/>
    <cellStyle name="Tekst ostrzeżenia" xfId="36691" builtinId="11" hidden="1"/>
    <cellStyle name="Tekst ostrzeżenia" xfId="36731" builtinId="11" hidden="1"/>
    <cellStyle name="Tekst ostrzeżenia" xfId="36771" builtinId="11" hidden="1"/>
    <cellStyle name="Tekst ostrzeżenia" xfId="36809" builtinId="11" hidden="1"/>
    <cellStyle name="Tekst ostrzeżenia" xfId="36849" builtinId="11" hidden="1"/>
    <cellStyle name="Tekst ostrzeżenia" xfId="36888" builtinId="11" hidden="1"/>
    <cellStyle name="Tekst ostrzeżenia" xfId="36928" builtinId="11" hidden="1"/>
    <cellStyle name="Tekst ostrzeżenia" xfId="36968" builtinId="11" hidden="1"/>
    <cellStyle name="Tekst ostrzeżenia" xfId="37007" builtinId="11" hidden="1"/>
    <cellStyle name="Tekst ostrzeżenia" xfId="37047" builtinId="11" hidden="1"/>
    <cellStyle name="Tekst ostrzeżenia" xfId="37086" builtinId="11" hidden="1"/>
    <cellStyle name="Tekst ostrzeżenia" xfId="37126" builtinId="11" hidden="1"/>
    <cellStyle name="Tekst ostrzeżenia" xfId="37165" builtinId="11" hidden="1"/>
    <cellStyle name="Tekst ostrzeżenia" xfId="35604" builtinId="11" hidden="1"/>
    <cellStyle name="Tekst ostrzeżenia" xfId="35641" builtinId="11" hidden="1"/>
    <cellStyle name="Tekst ostrzeżenia" xfId="37210" builtinId="11" hidden="1"/>
    <cellStyle name="Tekst ostrzeżenia" xfId="37250" builtinId="11" hidden="1"/>
    <cellStyle name="Tekst ostrzeżenia" xfId="37288" builtinId="11" hidden="1"/>
    <cellStyle name="Tekst ostrzeżenia" xfId="37328" builtinId="11" hidden="1"/>
    <cellStyle name="Tekst ostrzeżenia" xfId="37367" builtinId="11" hidden="1"/>
    <cellStyle name="Tekst ostrzeżenia" xfId="37407" builtinId="11" hidden="1"/>
    <cellStyle name="Tekst ostrzeżenia" xfId="37447" builtinId="11" hidden="1"/>
    <cellStyle name="Tekst ostrzeżenia" xfId="37487" builtinId="11" hidden="1"/>
    <cellStyle name="Tekst ostrzeżenia" xfId="37525" builtinId="11" hidden="1"/>
    <cellStyle name="Tekst ostrzeżenia" xfId="37565" builtinId="11" hidden="1"/>
    <cellStyle name="Tekst ostrzeżenia" xfId="37604" builtinId="11" hidden="1"/>
    <cellStyle name="Tekst ostrzeżenia" xfId="37644" builtinId="11" hidden="1"/>
    <cellStyle name="Tekst ostrzeżenia" xfId="37684" builtinId="11" hidden="1"/>
    <cellStyle name="Tekst ostrzeżenia" xfId="37723" builtinId="11" hidden="1"/>
    <cellStyle name="Tekst ostrzeżenia" xfId="37763" builtinId="11" hidden="1"/>
    <cellStyle name="Tekst ostrzeżenia" xfId="37802" builtinId="11" hidden="1"/>
    <cellStyle name="Tekst ostrzeżenia" xfId="37842" builtinId="11" hidden="1"/>
    <cellStyle name="Tekst ostrzeżenia" xfId="37881" builtinId="11" hidden="1"/>
    <cellStyle name="Tekst ostrzeżenia" xfId="37920" builtinId="11" hidden="1"/>
    <cellStyle name="Tekst ostrzeżenia" xfId="37960" builtinId="11" hidden="1"/>
    <cellStyle name="Tekst ostrzeżenia" xfId="38000" builtinId="11" hidden="1"/>
    <cellStyle name="Tekst ostrzeżenia" xfId="38040" builtinId="11" hidden="1"/>
    <cellStyle name="Tekst ostrzeżenia" xfId="38078" builtinId="11" hidden="1"/>
    <cellStyle name="Tekst ostrzeżenia" xfId="38118" builtinId="11" hidden="1"/>
    <cellStyle name="Tekst ostrzeżenia" xfId="38157" builtinId="11" hidden="1"/>
    <cellStyle name="Tekst ostrzeżenia" xfId="38197" builtinId="11" hidden="1"/>
    <cellStyle name="Tekst ostrzeżenia" xfId="38237" builtinId="11" hidden="1"/>
    <cellStyle name="Tekst ostrzeżenia" xfId="38277" builtinId="11" hidden="1"/>
    <cellStyle name="Tekst ostrzeżenia" xfId="38315" builtinId="11" hidden="1"/>
    <cellStyle name="Tekst ostrzeżenia" xfId="38355" builtinId="11" hidden="1"/>
    <cellStyle name="Tekst ostrzeżenia" xfId="38394" builtinId="11" hidden="1"/>
    <cellStyle name="Tekst ostrzeżenia" xfId="38434" builtinId="11" hidden="1"/>
    <cellStyle name="Tekst ostrzeżenia" xfId="38474" builtinId="11" hidden="1"/>
    <cellStyle name="Tekst ostrzeżenia" xfId="38513" builtinId="11" hidden="1"/>
    <cellStyle name="Tekst ostrzeżenia" xfId="38553" builtinId="11" hidden="1"/>
    <cellStyle name="Tekst ostrzeżenia" xfId="38592" builtinId="11" hidden="1"/>
    <cellStyle name="Tekst ostrzeżenia" xfId="38632" builtinId="11" hidden="1"/>
    <cellStyle name="Tekst ostrzeżenia" xfId="38671" builtinId="11" hidden="1"/>
    <cellStyle name="Tekst ostrzeżenia" xfId="38710" builtinId="11" hidden="1"/>
    <cellStyle name="Tekst ostrzeżenia" xfId="38869" builtinId="11" hidden="1"/>
    <cellStyle name="Tekst ostrzeżenia" xfId="38909" builtinId="11" hidden="1"/>
    <cellStyle name="Tekst ostrzeżenia" xfId="38949" builtinId="11" hidden="1"/>
    <cellStyle name="Tekst ostrzeżenia" xfId="38987" builtinId="11" hidden="1"/>
    <cellStyle name="Tekst ostrzeżenia" xfId="39027" builtinId="11" hidden="1"/>
    <cellStyle name="Tekst ostrzeżenia" xfId="39066" builtinId="11" hidden="1"/>
    <cellStyle name="Tekst ostrzeżenia" xfId="39106" builtinId="11" hidden="1"/>
    <cellStyle name="Tekst ostrzeżenia" xfId="39146" builtinId="11" hidden="1"/>
    <cellStyle name="Tekst ostrzeżenia" xfId="39186" builtinId="11" hidden="1"/>
    <cellStyle name="Tekst ostrzeżenia" xfId="39224" builtinId="11" hidden="1"/>
    <cellStyle name="Tekst ostrzeżenia" xfId="39264" builtinId="11" hidden="1"/>
    <cellStyle name="Tekst ostrzeżenia" xfId="39303" builtinId="11" hidden="1"/>
    <cellStyle name="Tekst ostrzeżenia" xfId="39343" builtinId="11" hidden="1"/>
    <cellStyle name="Tekst ostrzeżenia" xfId="39383" builtinId="11" hidden="1"/>
    <cellStyle name="Tekst ostrzeżenia" xfId="39422" builtinId="11" hidden="1"/>
    <cellStyle name="Tekst ostrzeżenia" xfId="39463" builtinId="11" hidden="1"/>
    <cellStyle name="Tekst ostrzeżenia" xfId="39502" builtinId="11" hidden="1"/>
    <cellStyle name="Tekst ostrzeżenia" xfId="39542" builtinId="11" hidden="1"/>
    <cellStyle name="Tekst ostrzeżenia" xfId="39581" builtinId="11" hidden="1"/>
    <cellStyle name="Tekst ostrzeżenia" xfId="38843" builtinId="11" hidden="1"/>
    <cellStyle name="Tekst ostrzeżenia" xfId="38738" builtinId="11" hidden="1"/>
    <cellStyle name="Tekst ostrzeżenia" xfId="39654" builtinId="11" hidden="1"/>
    <cellStyle name="Tekst ostrzeżenia" xfId="39694" builtinId="11" hidden="1"/>
    <cellStyle name="Tekst ostrzeżenia" xfId="39732" builtinId="11" hidden="1"/>
    <cellStyle name="Tekst ostrzeżenia" xfId="39772" builtinId="11" hidden="1"/>
    <cellStyle name="Tekst ostrzeżenia" xfId="39811" builtinId="11" hidden="1"/>
    <cellStyle name="Tekst ostrzeżenia" xfId="39851" builtinId="11" hidden="1"/>
    <cellStyle name="Tekst ostrzeżenia" xfId="39891" builtinId="11" hidden="1"/>
    <cellStyle name="Tekst ostrzeżenia" xfId="39931" builtinId="11" hidden="1"/>
    <cellStyle name="Tekst ostrzeżenia" xfId="39969" builtinId="11" hidden="1"/>
    <cellStyle name="Tekst ostrzeżenia" xfId="40009" builtinId="11" hidden="1"/>
    <cellStyle name="Tekst ostrzeżenia" xfId="40048" builtinId="11" hidden="1"/>
    <cellStyle name="Tekst ostrzeżenia" xfId="40088" builtinId="11" hidden="1"/>
    <cellStyle name="Tekst ostrzeżenia" xfId="40128" builtinId="11" hidden="1"/>
    <cellStyle name="Tekst ostrzeżenia" xfId="40167" builtinId="11" hidden="1"/>
    <cellStyle name="Tekst ostrzeżenia" xfId="40207" builtinId="11" hidden="1"/>
    <cellStyle name="Tekst ostrzeżenia" xfId="40246" builtinId="11" hidden="1"/>
    <cellStyle name="Tekst ostrzeżenia" xfId="40286" builtinId="11" hidden="1"/>
    <cellStyle name="Tekst ostrzeżenia" xfId="40325" builtinId="11" hidden="1"/>
    <cellStyle name="Tekst ostrzeżenia" xfId="38764" builtinId="11" hidden="1"/>
    <cellStyle name="Tekst ostrzeżenia" xfId="38801" builtinId="11" hidden="1"/>
    <cellStyle name="Tekst ostrzeżenia" xfId="40370" builtinId="11" hidden="1"/>
    <cellStyle name="Tekst ostrzeżenia" xfId="40410" builtinId="11" hidden="1"/>
    <cellStyle name="Tekst ostrzeżenia" xfId="40448" builtinId="11" hidden="1"/>
    <cellStyle name="Tekst ostrzeżenia" xfId="40488" builtinId="11" hidden="1"/>
    <cellStyle name="Tekst ostrzeżenia" xfId="40527" builtinId="11" hidden="1"/>
    <cellStyle name="Tekst ostrzeżenia" xfId="40567" builtinId="11" hidden="1"/>
    <cellStyle name="Tekst ostrzeżenia" xfId="40607" builtinId="11" hidden="1"/>
    <cellStyle name="Tekst ostrzeżenia" xfId="40647" builtinId="11" hidden="1"/>
    <cellStyle name="Tekst ostrzeżenia" xfId="40685" builtinId="11" hidden="1"/>
    <cellStyle name="Tekst ostrzeżenia" xfId="40725" builtinId="11" hidden="1"/>
    <cellStyle name="Tekst ostrzeżenia" xfId="40764" builtinId="11" hidden="1"/>
    <cellStyle name="Tekst ostrzeżenia" xfId="40804" builtinId="11" hidden="1"/>
    <cellStyle name="Tekst ostrzeżenia" xfId="40844" builtinId="11" hidden="1"/>
    <cellStyle name="Tekst ostrzeżenia" xfId="40883" builtinId="11" hidden="1"/>
    <cellStyle name="Tekst ostrzeżenia" xfId="40923" builtinId="11" hidden="1"/>
    <cellStyle name="Tekst ostrzeżenia" xfId="40962" builtinId="11" hidden="1"/>
    <cellStyle name="Tekst ostrzeżenia" xfId="41002" builtinId="11" hidden="1"/>
    <cellStyle name="Tekst ostrzeżenia" xfId="41041" builtinId="11" hidden="1"/>
    <cellStyle name="Tekst ostrzeżenia" xfId="41101" builtinId="11" hidden="1"/>
    <cellStyle name="Tekst ostrzeżenia" xfId="41159" builtinId="11" hidden="1"/>
    <cellStyle name="Tekst ostrzeżenia" xfId="41199" builtinId="11" hidden="1"/>
    <cellStyle name="Tekst ostrzeżenia" xfId="41239" builtinId="11" hidden="1"/>
    <cellStyle name="Tekst ostrzeżenia" xfId="41277" builtinId="11" hidden="1"/>
    <cellStyle name="Tekst ostrzeżenia" xfId="41317" builtinId="11" hidden="1"/>
    <cellStyle name="Tekst ostrzeżenia" xfId="41356" builtinId="11" hidden="1"/>
    <cellStyle name="Tekst ostrzeżenia" xfId="41396" builtinId="11" hidden="1"/>
    <cellStyle name="Tekst ostrzeżenia" xfId="41436" builtinId="11" hidden="1"/>
    <cellStyle name="Tekst ostrzeżenia" xfId="41476" builtinId="11" hidden="1"/>
    <cellStyle name="Tekst ostrzeżenia" xfId="41514" builtinId="11" hidden="1"/>
    <cellStyle name="Tekst ostrzeżenia" xfId="41554" builtinId="11" hidden="1"/>
    <cellStyle name="Tekst ostrzeżenia" xfId="41593" builtinId="11" hidden="1"/>
    <cellStyle name="Tekst ostrzeżenia" xfId="41633" builtinId="11" hidden="1"/>
    <cellStyle name="Tekst ostrzeżenia" xfId="41673" builtinId="11" hidden="1"/>
    <cellStyle name="Tekst ostrzeżenia" xfId="41712" builtinId="11" hidden="1"/>
    <cellStyle name="Tekst ostrzeżenia" xfId="41752" builtinId="11" hidden="1"/>
    <cellStyle name="Tekst ostrzeżenia" xfId="41791" builtinId="11" hidden="1"/>
    <cellStyle name="Tekst ostrzeżenia" xfId="41831" builtinId="11" hidden="1"/>
    <cellStyle name="Tekst ostrzeżenia" xfId="41870" builtinId="11" hidden="1"/>
    <cellStyle name="Tekst ostrzeżenia" xfId="41080" builtinId="11" hidden="1"/>
    <cellStyle name="Tekst ostrzeżenia" xfId="41910" builtinId="11" hidden="1"/>
    <cellStyle name="Tekst ostrzeżenia" xfId="41950" builtinId="11" hidden="1"/>
    <cellStyle name="Tekst ostrzeżenia" xfId="41990" builtinId="11" hidden="1"/>
    <cellStyle name="Tekst ostrzeżenia" xfId="42028" builtinId="11" hidden="1"/>
    <cellStyle name="Tekst ostrzeżenia" xfId="42068" builtinId="11" hidden="1"/>
    <cellStyle name="Tekst ostrzeżenia" xfId="42107" builtinId="11" hidden="1"/>
    <cellStyle name="Tekst ostrzeżenia" xfId="42147" builtinId="11" hidden="1"/>
    <cellStyle name="Tekst ostrzeżenia" xfId="42187" builtinId="11" hidden="1"/>
    <cellStyle name="Tekst ostrzeżenia" xfId="42227" builtinId="11" hidden="1"/>
    <cellStyle name="Tekst ostrzeżenia" xfId="42265" builtinId="11" hidden="1"/>
    <cellStyle name="Tekst ostrzeżenia" xfId="42305" builtinId="11" hidden="1"/>
    <cellStyle name="Tekst ostrzeżenia" xfId="42344" builtinId="11" hidden="1"/>
    <cellStyle name="Tekst ostrzeżenia" xfId="42384" builtinId="11" hidden="1"/>
    <cellStyle name="Tekst ostrzeżenia" xfId="42424" builtinId="11" hidden="1"/>
    <cellStyle name="Tekst ostrzeżenia" xfId="42463" builtinId="11" hidden="1"/>
    <cellStyle name="Tekst ostrzeżenia" xfId="42503" builtinId="11" hidden="1"/>
    <cellStyle name="Tekst ostrzeżenia" xfId="42542" builtinId="11" hidden="1"/>
    <cellStyle name="Tekst ostrzeżenia" xfId="42582" builtinId="11" hidden="1"/>
    <cellStyle name="Tekst ostrzeżenia" xfId="42621" builtinId="11" hidden="1"/>
    <cellStyle name="Tekst ostrzeżenia" xfId="42685" builtinId="11" hidden="1"/>
    <cellStyle name="Tekst ostrzeżenia" xfId="42739" builtinId="11" hidden="1"/>
    <cellStyle name="Tekst ostrzeżenia" xfId="42779" builtinId="11" hidden="1"/>
    <cellStyle name="Tekst ostrzeżenia" xfId="42819" builtinId="11" hidden="1"/>
    <cellStyle name="Tekst ostrzeżenia" xfId="42857" builtinId="11" hidden="1"/>
    <cellStyle name="Tekst ostrzeżenia" xfId="42897" builtinId="11" hidden="1"/>
    <cellStyle name="Tekst ostrzeżenia" xfId="42936" builtinId="11" hidden="1"/>
    <cellStyle name="Tekst ostrzeżenia" xfId="42976" builtinId="11" hidden="1"/>
    <cellStyle name="Tekst ostrzeżenia" xfId="43016" builtinId="11" hidden="1"/>
    <cellStyle name="Tekst ostrzeżenia" xfId="43056" builtinId="11" hidden="1"/>
    <cellStyle name="Tekst ostrzeżenia" xfId="43094" builtinId="11" hidden="1"/>
    <cellStyle name="Tekst ostrzeżenia" xfId="43134" builtinId="11" hidden="1"/>
    <cellStyle name="Tekst ostrzeżenia" xfId="43173" builtinId="11" hidden="1"/>
    <cellStyle name="Tekst ostrzeżenia" xfId="43213" builtinId="11" hidden="1"/>
    <cellStyle name="Tekst ostrzeżenia" xfId="43253" builtinId="11" hidden="1"/>
    <cellStyle name="Tekst ostrzeżenia" xfId="43292" builtinId="11" hidden="1"/>
    <cellStyle name="Tekst ostrzeżenia" xfId="43332" builtinId="11" hidden="1"/>
    <cellStyle name="Tekst ostrzeżenia" xfId="43371" builtinId="11" hidden="1"/>
    <cellStyle name="Tekst ostrzeżenia" xfId="43411" builtinId="11" hidden="1"/>
    <cellStyle name="Tekst ostrzeżenia" xfId="43450" builtinId="11" hidden="1"/>
    <cellStyle name="Tekst ostrzeżenia" xfId="42656" builtinId="11" hidden="1"/>
    <cellStyle name="Tekst ostrzeżenia" xfId="43490" builtinId="11" hidden="1"/>
    <cellStyle name="Tekst ostrzeżenia" xfId="43530" builtinId="11" hidden="1"/>
    <cellStyle name="Tekst ostrzeżenia" xfId="43570" builtinId="11" hidden="1"/>
    <cellStyle name="Tekst ostrzeżenia" xfId="43608" builtinId="11" hidden="1"/>
    <cellStyle name="Tekst ostrzeżenia" xfId="43648" builtinId="11" hidden="1"/>
    <cellStyle name="Tekst ostrzeżenia" xfId="43687" builtinId="11" hidden="1"/>
    <cellStyle name="Tekst ostrzeżenia" xfId="43727" builtinId="11" hidden="1"/>
    <cellStyle name="Tekst ostrzeżenia" xfId="43767" builtinId="11" hidden="1"/>
    <cellStyle name="Tekst ostrzeżenia" xfId="43807" builtinId="11" hidden="1"/>
    <cellStyle name="Tekst ostrzeżenia" xfId="43845" builtinId="11" hidden="1"/>
    <cellStyle name="Tekst ostrzeżenia" xfId="43885" builtinId="11" hidden="1"/>
    <cellStyle name="Tekst ostrzeżenia" xfId="43924" builtinId="11" hidden="1"/>
    <cellStyle name="Tekst ostrzeżenia" xfId="43964" builtinId="11" hidden="1"/>
    <cellStyle name="Tekst ostrzeżenia" xfId="44004" builtinId="11" hidden="1"/>
    <cellStyle name="Tekst ostrzeżenia" xfId="44043" builtinId="11" hidden="1"/>
    <cellStyle name="Tekst ostrzeżenia" xfId="44083" builtinId="11" hidden="1"/>
    <cellStyle name="Tekst ostrzeżenia" xfId="44122" builtinId="11" hidden="1"/>
    <cellStyle name="Tekst ostrzeżenia" xfId="44162" builtinId="11" hidden="1"/>
    <cellStyle name="Tekst ostrzeżenia" xfId="44201" builtinId="11" hidden="1"/>
    <cellStyle name="Tekst ostrzeżenia" xfId="44265" builtinId="11" hidden="1"/>
    <cellStyle name="Tekst ostrzeżenia" xfId="44319" builtinId="11" hidden="1"/>
    <cellStyle name="Tekst ostrzeżenia" xfId="44359" builtinId="11" hidden="1"/>
    <cellStyle name="Tekst ostrzeżenia" xfId="44399" builtinId="11" hidden="1"/>
    <cellStyle name="Tekst ostrzeżenia" xfId="44437" builtinId="11" hidden="1"/>
    <cellStyle name="Tekst ostrzeżenia" xfId="44477" builtinId="11" hidden="1"/>
    <cellStyle name="Tekst ostrzeżenia" xfId="44516" builtinId="11" hidden="1"/>
    <cellStyle name="Tekst ostrzeżenia" xfId="44556" builtinId="11" hidden="1"/>
    <cellStyle name="Tekst ostrzeżenia" xfId="44596" builtinId="11" hidden="1"/>
    <cellStyle name="Tekst ostrzeżenia" xfId="44636" builtinId="11" hidden="1"/>
    <cellStyle name="Tekst ostrzeżenia" xfId="44674" builtinId="11" hidden="1"/>
    <cellStyle name="Tekst ostrzeżenia" xfId="44714" builtinId="11" hidden="1"/>
    <cellStyle name="Tekst ostrzeżenia" xfId="44753" builtinId="11" hidden="1"/>
    <cellStyle name="Tekst ostrzeżenia" xfId="44793" builtinId="11" hidden="1"/>
    <cellStyle name="Tekst ostrzeżenia" xfId="44833" builtinId="11" hidden="1"/>
    <cellStyle name="Tekst ostrzeżenia" xfId="44872" builtinId="11" hidden="1"/>
    <cellStyle name="Tekst ostrzeżenia" xfId="44912" builtinId="11" hidden="1"/>
    <cellStyle name="Tekst ostrzeżenia" xfId="44951" builtinId="11" hidden="1"/>
    <cellStyle name="Tekst ostrzeżenia" xfId="44991" builtinId="11" hidden="1"/>
    <cellStyle name="Tekst ostrzeżenia" xfId="45030" builtinId="11" hidden="1"/>
    <cellStyle name="Tekst ostrzeżenia" xfId="44237" builtinId="11" hidden="1"/>
    <cellStyle name="Tekst ostrzeżenia" xfId="45070" builtinId="11" hidden="1"/>
    <cellStyle name="Tekst ostrzeżenia" xfId="45110" builtinId="11" hidden="1"/>
    <cellStyle name="Tekst ostrzeżenia" xfId="45150" builtinId="11" hidden="1"/>
    <cellStyle name="Tekst ostrzeżenia" xfId="45188" builtinId="11" hidden="1"/>
    <cellStyle name="Tekst ostrzeżenia" xfId="45228" builtinId="11" hidden="1"/>
    <cellStyle name="Tekst ostrzeżenia" xfId="45267" builtinId="11" hidden="1"/>
    <cellStyle name="Tekst ostrzeżenia" xfId="45307" builtinId="11" hidden="1"/>
    <cellStyle name="Tekst ostrzeżenia" xfId="45347" builtinId="11" hidden="1"/>
    <cellStyle name="Tekst ostrzeżenia" xfId="45387" builtinId="11" hidden="1"/>
    <cellStyle name="Tekst ostrzeżenia" xfId="45425" builtinId="11" hidden="1"/>
    <cellStyle name="Tekst ostrzeżenia" xfId="45465" builtinId="11" hidden="1"/>
    <cellStyle name="Tekst ostrzeżenia" xfId="45504" builtinId="11" hidden="1"/>
    <cellStyle name="Tekst ostrzeżenia" xfId="45544" builtinId="11" hidden="1"/>
    <cellStyle name="Tekst ostrzeżenia" xfId="45584" builtinId="11" hidden="1"/>
    <cellStyle name="Tekst ostrzeżenia" xfId="45623" builtinId="11" hidden="1"/>
    <cellStyle name="Tekst ostrzeżenia" xfId="45663" builtinId="11" hidden="1"/>
    <cellStyle name="Tekst ostrzeżenia" xfId="45702" builtinId="11" hidden="1"/>
    <cellStyle name="Tekst ostrzeżenia" xfId="45742" builtinId="11" hidden="1"/>
    <cellStyle name="Tekst ostrzeżenia" xfId="45781" builtinId="11" hidden="1"/>
    <cellStyle name="Title" xfId="1" hidden="1"/>
    <cellStyle name="Title" xfId="76" hidden="1"/>
    <cellStyle name="Titre" xfId="107" hidden="1"/>
    <cellStyle name="Tytuł" xfId="185" builtinId="15" hidden="1"/>
    <cellStyle name="Tytuł" xfId="224" builtinId="15" hidden="1"/>
    <cellStyle name="Tytuł" xfId="264" builtinId="15" hidden="1"/>
    <cellStyle name="Tytuł" xfId="304" builtinId="15" hidden="1"/>
    <cellStyle name="Tytuł" xfId="344" builtinId="15" hidden="1"/>
    <cellStyle name="Tytuł" xfId="303" builtinId="15" hidden="1"/>
    <cellStyle name="Tytuł" xfId="422" builtinId="15" hidden="1"/>
    <cellStyle name="Tytuł" xfId="461" builtinId="15" hidden="1"/>
    <cellStyle name="Tytuł" xfId="501" builtinId="15" hidden="1"/>
    <cellStyle name="Tytuł" xfId="541" builtinId="15" hidden="1"/>
    <cellStyle name="Tytuł" xfId="580" builtinId="15" hidden="1"/>
    <cellStyle name="Tytuł" xfId="620" builtinId="15" hidden="1"/>
    <cellStyle name="Tytuł" xfId="659" builtinId="15" hidden="1"/>
    <cellStyle name="Tytuł" xfId="699" builtinId="15" hidden="1"/>
    <cellStyle name="Tytuł" xfId="738" builtinId="15" hidden="1"/>
    <cellStyle name="Tytuł" xfId="777" builtinId="15" hidden="1"/>
    <cellStyle name="Tytuł" xfId="936" builtinId="15" hidden="1"/>
    <cellStyle name="Tytuł" xfId="976" builtinId="15" hidden="1"/>
    <cellStyle name="Tytuł" xfId="1016" builtinId="15" hidden="1"/>
    <cellStyle name="Tytuł" xfId="975" builtinId="15" hidden="1"/>
    <cellStyle name="Tytuł" xfId="1094" builtinId="15" hidden="1"/>
    <cellStyle name="Tytuł" xfId="1133" builtinId="15" hidden="1"/>
    <cellStyle name="Tytuł" xfId="1173" builtinId="15" hidden="1"/>
    <cellStyle name="Tytuł" xfId="1213" builtinId="15" hidden="1"/>
    <cellStyle name="Tytuł" xfId="1253" builtinId="15" hidden="1"/>
    <cellStyle name="Tytuł" xfId="1212" builtinId="15" hidden="1"/>
    <cellStyle name="Tytuł" xfId="1331" builtinId="15" hidden="1"/>
    <cellStyle name="Tytuł" xfId="1370" builtinId="15" hidden="1"/>
    <cellStyle name="Tytuł" xfId="1410" builtinId="15" hidden="1"/>
    <cellStyle name="Tytuł" xfId="1450" builtinId="15" hidden="1"/>
    <cellStyle name="Tytuł" xfId="1489" builtinId="15" hidden="1"/>
    <cellStyle name="Tytuł" xfId="1530" builtinId="15" hidden="1"/>
    <cellStyle name="Tytuł" xfId="1569" builtinId="15" hidden="1"/>
    <cellStyle name="Tytuł" xfId="1609" builtinId="15" hidden="1"/>
    <cellStyle name="Tytuł" xfId="1648" builtinId="15" hidden="1"/>
    <cellStyle name="Tytuł" xfId="934" builtinId="15" hidden="1"/>
    <cellStyle name="Tytuł" xfId="831" builtinId="15" hidden="1"/>
    <cellStyle name="Tytuł" xfId="1721" builtinId="15" hidden="1"/>
    <cellStyle name="Tytuł" xfId="1761" builtinId="15" hidden="1"/>
    <cellStyle name="Tytuł" xfId="1720" builtinId="15" hidden="1"/>
    <cellStyle name="Tytuł" xfId="1839" builtinId="15" hidden="1"/>
    <cellStyle name="Tytuł" xfId="1878" builtinId="15" hidden="1"/>
    <cellStyle name="Tytuł" xfId="1918" builtinId="15" hidden="1"/>
    <cellStyle name="Tytuł" xfId="1958" builtinId="15" hidden="1"/>
    <cellStyle name="Tytuł" xfId="1998" builtinId="15" hidden="1"/>
    <cellStyle name="Tytuł" xfId="1957" builtinId="15" hidden="1"/>
    <cellStyle name="Tytuł" xfId="2076" builtinId="15" hidden="1"/>
    <cellStyle name="Tytuł" xfId="2115" builtinId="15" hidden="1"/>
    <cellStyle name="Tytuł" xfId="2155" builtinId="15" hidden="1"/>
    <cellStyle name="Tytuł" xfId="2195" builtinId="15" hidden="1"/>
    <cellStyle name="Tytuł" xfId="2234" builtinId="15" hidden="1"/>
    <cellStyle name="Tytuł" xfId="2274" builtinId="15" hidden="1"/>
    <cellStyle name="Tytuł" xfId="2313" builtinId="15" hidden="1"/>
    <cellStyle name="Tytuł" xfId="2353" builtinId="15" hidden="1"/>
    <cellStyle name="Tytuł" xfId="2392" builtinId="15" hidden="1"/>
    <cellStyle name="Tytuł" xfId="833" builtinId="15" hidden="1"/>
    <cellStyle name="Tytuł" xfId="867" builtinId="15" hidden="1"/>
    <cellStyle name="Tytuł" xfId="2437" builtinId="15" hidden="1"/>
    <cellStyle name="Tytuł" xfId="2477" builtinId="15" hidden="1"/>
    <cellStyle name="Tytuł" xfId="2436" builtinId="15" hidden="1"/>
    <cellStyle name="Tytuł" xfId="2555" builtinId="15" hidden="1"/>
    <cellStyle name="Tytuł" xfId="2594" builtinId="15" hidden="1"/>
    <cellStyle name="Tytuł" xfId="2634" builtinId="15" hidden="1"/>
    <cellStyle name="Tytuł" xfId="2674" builtinId="15" hidden="1"/>
    <cellStyle name="Tytuł" xfId="2714" builtinId="15" hidden="1"/>
    <cellStyle name="Tytuł" xfId="2673" builtinId="15" hidden="1"/>
    <cellStyle name="Tytuł" xfId="2792" builtinId="15" hidden="1"/>
    <cellStyle name="Tytuł" xfId="2831" builtinId="15" hidden="1"/>
    <cellStyle name="Tytuł" xfId="2871" builtinId="15" hidden="1"/>
    <cellStyle name="Tytuł" xfId="2911" builtinId="15" hidden="1"/>
    <cellStyle name="Tytuł" xfId="2950" builtinId="15" hidden="1"/>
    <cellStyle name="Tytuł" xfId="2990" builtinId="15" hidden="1"/>
    <cellStyle name="Tytuł" xfId="3029" builtinId="15" hidden="1"/>
    <cellStyle name="Tytuł" xfId="3069" builtinId="15" hidden="1"/>
    <cellStyle name="Tytuł" xfId="3108" builtinId="15" hidden="1"/>
    <cellStyle name="Tytuł" xfId="3147" builtinId="15" hidden="1"/>
    <cellStyle name="Tytuł" xfId="3340" builtinId="15" hidden="1"/>
    <cellStyle name="Tytuł" xfId="3384" builtinId="15" hidden="1"/>
    <cellStyle name="Tytuł" xfId="3424" builtinId="15" hidden="1"/>
    <cellStyle name="Tytuł" xfId="3383" builtinId="15" hidden="1"/>
    <cellStyle name="Tytuł" xfId="3502" builtinId="15" hidden="1"/>
    <cellStyle name="Tytuł" xfId="3541" builtinId="15" hidden="1"/>
    <cellStyle name="Tytuł" xfId="3581" builtinId="15" hidden="1"/>
    <cellStyle name="Tytuł" xfId="3621" builtinId="15" hidden="1"/>
    <cellStyle name="Tytuł" xfId="3661" builtinId="15" hidden="1"/>
    <cellStyle name="Tytuł" xfId="3620" builtinId="15" hidden="1"/>
    <cellStyle name="Tytuł" xfId="3739" builtinId="15" hidden="1"/>
    <cellStyle name="Tytuł" xfId="3782" builtinId="15" hidden="1"/>
    <cellStyle name="Tytuł" xfId="3822" builtinId="15" hidden="1"/>
    <cellStyle name="Tytuł" xfId="3862" builtinId="15" hidden="1"/>
    <cellStyle name="Tytuł" xfId="3901" builtinId="15" hidden="1"/>
    <cellStyle name="Tytuł" xfId="3942" builtinId="15" hidden="1"/>
    <cellStyle name="Tytuł" xfId="3981" builtinId="15" hidden="1"/>
    <cellStyle name="Tytuł" xfId="4021" builtinId="15" hidden="1"/>
    <cellStyle name="Tytuł" xfId="4060" builtinId="15" hidden="1"/>
    <cellStyle name="Tytuł" xfId="4117" builtinId="15" hidden="1"/>
    <cellStyle name="Tytuł" xfId="4276" builtinId="15" hidden="1"/>
    <cellStyle name="Tytuł" xfId="4320" builtinId="15" hidden="1"/>
    <cellStyle name="Tytuł" xfId="4360" builtinId="15" hidden="1"/>
    <cellStyle name="Tytuł" xfId="4319" builtinId="15" hidden="1"/>
    <cellStyle name="Tytuł" xfId="4438" builtinId="15" hidden="1"/>
    <cellStyle name="Tytuł" xfId="4477" builtinId="15" hidden="1"/>
    <cellStyle name="Tytuł" xfId="4517" builtinId="15" hidden="1"/>
    <cellStyle name="Tytuł" xfId="4557" builtinId="15" hidden="1"/>
    <cellStyle name="Tytuł" xfId="4597" builtinId="15" hidden="1"/>
    <cellStyle name="Tytuł" xfId="4556" builtinId="15" hidden="1"/>
    <cellStyle name="Tytuł" xfId="4675" builtinId="15" hidden="1"/>
    <cellStyle name="Tytuł" xfId="4718" builtinId="15" hidden="1"/>
    <cellStyle name="Tytuł" xfId="4758" builtinId="15" hidden="1"/>
    <cellStyle name="Tytuł" xfId="4798" builtinId="15" hidden="1"/>
    <cellStyle name="Tytuł" xfId="4837" builtinId="15" hidden="1"/>
    <cellStyle name="Tytuł" xfId="4878" builtinId="15" hidden="1"/>
    <cellStyle name="Tytuł" xfId="4917" builtinId="15" hidden="1"/>
    <cellStyle name="Tytuł" xfId="4957" builtinId="15" hidden="1"/>
    <cellStyle name="Tytuł" xfId="4996" builtinId="15" hidden="1"/>
    <cellStyle name="Tytuł" xfId="4274" builtinId="15" hidden="1"/>
    <cellStyle name="Tytuł" xfId="4171" builtinId="15" hidden="1"/>
    <cellStyle name="Tytuł" xfId="5069" builtinId="15" hidden="1"/>
    <cellStyle name="Tytuł" xfId="5109" builtinId="15" hidden="1"/>
    <cellStyle name="Tytuł" xfId="5068" builtinId="15" hidden="1"/>
    <cellStyle name="Tytuł" xfId="5187" builtinId="15" hidden="1"/>
    <cellStyle name="Tytuł" xfId="5226" builtinId="15" hidden="1"/>
    <cellStyle name="Tytuł" xfId="5266" builtinId="15" hidden="1"/>
    <cellStyle name="Tytuł" xfId="5306" builtinId="15" hidden="1"/>
    <cellStyle name="Tytuł" xfId="5346" builtinId="15" hidden="1"/>
    <cellStyle name="Tytuł" xfId="5305" builtinId="15" hidden="1"/>
    <cellStyle name="Tytuł" xfId="5424" builtinId="15" hidden="1"/>
    <cellStyle name="Tytuł" xfId="5463" builtinId="15" hidden="1"/>
    <cellStyle name="Tytuł" xfId="5503" builtinId="15" hidden="1"/>
    <cellStyle name="Tytuł" xfId="5543" builtinId="15" hidden="1"/>
    <cellStyle name="Tytuł" xfId="5582" builtinId="15" hidden="1"/>
    <cellStyle name="Tytuł" xfId="5622" builtinId="15" hidden="1"/>
    <cellStyle name="Tytuł" xfId="5661" builtinId="15" hidden="1"/>
    <cellStyle name="Tytuł" xfId="5701" builtinId="15" hidden="1"/>
    <cellStyle name="Tytuł" xfId="5740" builtinId="15" hidden="1"/>
    <cellStyle name="Tytuł" xfId="4173" builtinId="15" hidden="1"/>
    <cellStyle name="Tytuł" xfId="4207" builtinId="15" hidden="1"/>
    <cellStyle name="Tytuł" xfId="5785" builtinId="15" hidden="1"/>
    <cellStyle name="Tytuł" xfId="5825" builtinId="15" hidden="1"/>
    <cellStyle name="Tytuł" xfId="5784" builtinId="15" hidden="1"/>
    <cellStyle name="Tytuł" xfId="5903" builtinId="15" hidden="1"/>
    <cellStyle name="Tytuł" xfId="5942" builtinId="15" hidden="1"/>
    <cellStyle name="Tytuł" xfId="5982" builtinId="15" hidden="1"/>
    <cellStyle name="Tytuł" xfId="6022" builtinId="15" hidden="1"/>
    <cellStyle name="Tytuł" xfId="6062" builtinId="15" hidden="1"/>
    <cellStyle name="Tytuł" xfId="6021" builtinId="15" hidden="1"/>
    <cellStyle name="Tytuł" xfId="6140" builtinId="15" hidden="1"/>
    <cellStyle name="Tytuł" xfId="6179" builtinId="15" hidden="1"/>
    <cellStyle name="Tytuł" xfId="6219" builtinId="15" hidden="1"/>
    <cellStyle name="Tytuł" xfId="6259" builtinId="15" hidden="1"/>
    <cellStyle name="Tytuł" xfId="6298" builtinId="15" hidden="1"/>
    <cellStyle name="Tytuł" xfId="6338" builtinId="15" hidden="1"/>
    <cellStyle name="Tytuł" xfId="6377" builtinId="15" hidden="1"/>
    <cellStyle name="Tytuł" xfId="6417" builtinId="15" hidden="1"/>
    <cellStyle name="Tytuł" xfId="6456" builtinId="15" hidden="1"/>
    <cellStyle name="Tytuł" xfId="3338" builtinId="15" hidden="1"/>
    <cellStyle name="Tytuł" xfId="3211" builtinId="15" hidden="1"/>
    <cellStyle name="Tytuł" xfId="6511" builtinId="15" hidden="1"/>
    <cellStyle name="Tytuł" xfId="6551" builtinId="15" hidden="1"/>
    <cellStyle name="Tytuł" xfId="6510" builtinId="15" hidden="1"/>
    <cellStyle name="Tytuł" xfId="6629" builtinId="15" hidden="1"/>
    <cellStyle name="Tytuł" xfId="6668" builtinId="15" hidden="1"/>
    <cellStyle name="Tytuł" xfId="6708" builtinId="15" hidden="1"/>
    <cellStyle name="Tytuł" xfId="6748" builtinId="15" hidden="1"/>
    <cellStyle name="Tytuł" xfId="6788" builtinId="15" hidden="1"/>
    <cellStyle name="Tytuł" xfId="6747" builtinId="15" hidden="1"/>
    <cellStyle name="Tytuł" xfId="6866" builtinId="15" hidden="1"/>
    <cellStyle name="Tytuł" xfId="6907" builtinId="15" hidden="1"/>
    <cellStyle name="Tytuł" xfId="6947" builtinId="15" hidden="1"/>
    <cellStyle name="Tytuł" xfId="6987" builtinId="15" hidden="1"/>
    <cellStyle name="Tytuł" xfId="7026" builtinId="15" hidden="1"/>
    <cellStyle name="Tytuł" xfId="7067" builtinId="15" hidden="1"/>
    <cellStyle name="Tytuł" xfId="7106" builtinId="15" hidden="1"/>
    <cellStyle name="Tytuł" xfId="7146" builtinId="15" hidden="1"/>
    <cellStyle name="Tytuł" xfId="7185" builtinId="15" hidden="1"/>
    <cellStyle name="Tytuł" xfId="7235" builtinId="15" hidden="1"/>
    <cellStyle name="Tytuł" xfId="7394" builtinId="15" hidden="1"/>
    <cellStyle name="Tytuł" xfId="7436" builtinId="15" hidden="1"/>
    <cellStyle name="Tytuł" xfId="7476" builtinId="15" hidden="1"/>
    <cellStyle name="Tytuł" xfId="7435" builtinId="15" hidden="1"/>
    <cellStyle name="Tytuł" xfId="7554" builtinId="15" hidden="1"/>
    <cellStyle name="Tytuł" xfId="7593" builtinId="15" hidden="1"/>
    <cellStyle name="Tytuł" xfId="7633" builtinId="15" hidden="1"/>
    <cellStyle name="Tytuł" xfId="7673" builtinId="15" hidden="1"/>
    <cellStyle name="Tytuł" xfId="7713" builtinId="15" hidden="1"/>
    <cellStyle name="Tytuł" xfId="7672" builtinId="15" hidden="1"/>
    <cellStyle name="Tytuł" xfId="7791" builtinId="15" hidden="1"/>
    <cellStyle name="Tytuł" xfId="7832" builtinId="15" hidden="1"/>
    <cellStyle name="Tytuł" xfId="7872" builtinId="15" hidden="1"/>
    <cellStyle name="Tytuł" xfId="7912" builtinId="15" hidden="1"/>
    <cellStyle name="Tytuł" xfId="7951" builtinId="15" hidden="1"/>
    <cellStyle name="Tytuł" xfId="7992" builtinId="15" hidden="1"/>
    <cellStyle name="Tytuł" xfId="8031" builtinId="15" hidden="1"/>
    <cellStyle name="Tytuł" xfId="8071" builtinId="15" hidden="1"/>
    <cellStyle name="Tytuł" xfId="8110" builtinId="15" hidden="1"/>
    <cellStyle name="Tytuł" xfId="7392" builtinId="15" hidden="1"/>
    <cellStyle name="Tytuł" xfId="7289" builtinId="15" hidden="1"/>
    <cellStyle name="Tytuł" xfId="8183" builtinId="15" hidden="1"/>
    <cellStyle name="Tytuł" xfId="8223" builtinId="15" hidden="1"/>
    <cellStyle name="Tytuł" xfId="8182" builtinId="15" hidden="1"/>
    <cellStyle name="Tytuł" xfId="8301" builtinId="15" hidden="1"/>
    <cellStyle name="Tytuł" xfId="8340" builtinId="15" hidden="1"/>
    <cellStyle name="Tytuł" xfId="8380" builtinId="15" hidden="1"/>
    <cellStyle name="Tytuł" xfId="8420" builtinId="15" hidden="1"/>
    <cellStyle name="Tytuł" xfId="8460" builtinId="15" hidden="1"/>
    <cellStyle name="Tytuł" xfId="8419" builtinId="15" hidden="1"/>
    <cellStyle name="Tytuł" xfId="8538" builtinId="15" hidden="1"/>
    <cellStyle name="Tytuł" xfId="8577" builtinId="15" hidden="1"/>
    <cellStyle name="Tytuł" xfId="8617" builtinId="15" hidden="1"/>
    <cellStyle name="Tytuł" xfId="8657" builtinId="15" hidden="1"/>
    <cellStyle name="Tytuł" xfId="8696" builtinId="15" hidden="1"/>
    <cellStyle name="Tytuł" xfId="8736" builtinId="15" hidden="1"/>
    <cellStyle name="Tytuł" xfId="8775" builtinId="15" hidden="1"/>
    <cellStyle name="Tytuł" xfId="8815" builtinId="15" hidden="1"/>
    <cellStyle name="Tytuł" xfId="8854" builtinId="15" hidden="1"/>
    <cellStyle name="Tytuł" xfId="7291" builtinId="15" hidden="1"/>
    <cellStyle name="Tytuł" xfId="7325" builtinId="15" hidden="1"/>
    <cellStyle name="Tytuł" xfId="8899" builtinId="15" hidden="1"/>
    <cellStyle name="Tytuł" xfId="8939" builtinId="15" hidden="1"/>
    <cellStyle name="Tytuł" xfId="8898" builtinId="15" hidden="1"/>
    <cellStyle name="Tytuł" xfId="9017" builtinId="15" hidden="1"/>
    <cellStyle name="Tytuł" xfId="9056" builtinId="15" hidden="1"/>
    <cellStyle name="Tytuł" xfId="9096" builtinId="15" hidden="1"/>
    <cellStyle name="Tytuł" xfId="9136" builtinId="15" hidden="1"/>
    <cellStyle name="Tytuł" xfId="9176" builtinId="15" hidden="1"/>
    <cellStyle name="Tytuł" xfId="9135" builtinId="15" hidden="1"/>
    <cellStyle name="Tytuł" xfId="9254" builtinId="15" hidden="1"/>
    <cellStyle name="Tytuł" xfId="9293" builtinId="15" hidden="1"/>
    <cellStyle name="Tytuł" xfId="9333" builtinId="15" hidden="1"/>
    <cellStyle name="Tytuł" xfId="9373" builtinId="15" hidden="1"/>
    <cellStyle name="Tytuł" xfId="9412" builtinId="15" hidden="1"/>
    <cellStyle name="Tytuł" xfId="9452" builtinId="15" hidden="1"/>
    <cellStyle name="Tytuł" xfId="9491" builtinId="15" hidden="1"/>
    <cellStyle name="Tytuł" xfId="9531" builtinId="15" hidden="1"/>
    <cellStyle name="Tytuł" xfId="9570" builtinId="15" hidden="1"/>
    <cellStyle name="Tytuł" xfId="3941" builtinId="15" hidden="1"/>
    <cellStyle name="Tytuł" xfId="9611" builtinId="15" hidden="1"/>
    <cellStyle name="Tytuł" xfId="9651" builtinId="15" hidden="1"/>
    <cellStyle name="Tytuł" xfId="9691" builtinId="15" hidden="1"/>
    <cellStyle name="Tytuł" xfId="9650" builtinId="15" hidden="1"/>
    <cellStyle name="Tytuł" xfId="9769" builtinId="15" hidden="1"/>
    <cellStyle name="Tytuł" xfId="9808" builtinId="15" hidden="1"/>
    <cellStyle name="Tytuł" xfId="9848" builtinId="15" hidden="1"/>
    <cellStyle name="Tytuł" xfId="9888" builtinId="15" hidden="1"/>
    <cellStyle name="Tytuł" xfId="9928" builtinId="15" hidden="1"/>
    <cellStyle name="Tytuł" xfId="9887" builtinId="15" hidden="1"/>
    <cellStyle name="Tytuł" xfId="10006" builtinId="15" hidden="1"/>
    <cellStyle name="Tytuł" xfId="10045" builtinId="15" hidden="1"/>
    <cellStyle name="Tytuł" xfId="10085" builtinId="15" hidden="1"/>
    <cellStyle name="Tytuł" xfId="10125" builtinId="15" hidden="1"/>
    <cellStyle name="Tytuł" xfId="10164" builtinId="15" hidden="1"/>
    <cellStyle name="Tytuł" xfId="10204" builtinId="15" hidden="1"/>
    <cellStyle name="Tytuł" xfId="10243" builtinId="15" hidden="1"/>
    <cellStyle name="Tytuł" xfId="10283" builtinId="15" hidden="1"/>
    <cellStyle name="Tytuł" xfId="10322" builtinId="15" hidden="1"/>
    <cellStyle name="Tytuł" xfId="10361" builtinId="15" hidden="1"/>
    <cellStyle name="Tytuł" xfId="10520" builtinId="15" hidden="1"/>
    <cellStyle name="Tytuł" xfId="10560" builtinId="15" hidden="1"/>
    <cellStyle name="Tytuł" xfId="10600" builtinId="15" hidden="1"/>
    <cellStyle name="Tytuł" xfId="10559" builtinId="15" hidden="1"/>
    <cellStyle name="Tytuł" xfId="10678" builtinId="15" hidden="1"/>
    <cellStyle name="Tytuł" xfId="10717" builtinId="15" hidden="1"/>
    <cellStyle name="Tytuł" xfId="10757" builtinId="15" hidden="1"/>
    <cellStyle name="Tytuł" xfId="10797" builtinId="15" hidden="1"/>
    <cellStyle name="Tytuł" xfId="10837" builtinId="15" hidden="1"/>
    <cellStyle name="Tytuł" xfId="10796" builtinId="15" hidden="1"/>
    <cellStyle name="Tytuł" xfId="10915" builtinId="15" hidden="1"/>
    <cellStyle name="Tytuł" xfId="10954" builtinId="15" hidden="1"/>
    <cellStyle name="Tytuł" xfId="10994" builtinId="15" hidden="1"/>
    <cellStyle name="Tytuł" xfId="11034" builtinId="15" hidden="1"/>
    <cellStyle name="Tytuł" xfId="11073" builtinId="15" hidden="1"/>
    <cellStyle name="Tytuł" xfId="11114" builtinId="15" hidden="1"/>
    <cellStyle name="Tytuł" xfId="11153" builtinId="15" hidden="1"/>
    <cellStyle name="Tytuł" xfId="11193" builtinId="15" hidden="1"/>
    <cellStyle name="Tytuł" xfId="11232" builtinId="15" hidden="1"/>
    <cellStyle name="Tytuł" xfId="10518" builtinId="15" hidden="1"/>
    <cellStyle name="Tytuł" xfId="10415" builtinId="15" hidden="1"/>
    <cellStyle name="Tytuł" xfId="11305" builtinId="15" hidden="1"/>
    <cellStyle name="Tytuł" xfId="11345" builtinId="15" hidden="1"/>
    <cellStyle name="Tytuł" xfId="11304" builtinId="15" hidden="1"/>
    <cellStyle name="Tytuł" xfId="11423" builtinId="15" hidden="1"/>
    <cellStyle name="Tytuł" xfId="11462" builtinId="15" hidden="1"/>
    <cellStyle name="Tytuł" xfId="11502" builtinId="15" hidden="1"/>
    <cellStyle name="Tytuł" xfId="11542" builtinId="15" hidden="1"/>
    <cellStyle name="Tytuł" xfId="11582" builtinId="15" hidden="1"/>
    <cellStyle name="Tytuł" xfId="11541" builtinId="15" hidden="1"/>
    <cellStyle name="Tytuł" xfId="11660" builtinId="15" hidden="1"/>
    <cellStyle name="Tytuł" xfId="11699" builtinId="15" hidden="1"/>
    <cellStyle name="Tytuł" xfId="11739" builtinId="15" hidden="1"/>
    <cellStyle name="Tytuł" xfId="11779" builtinId="15" hidden="1"/>
    <cellStyle name="Tytuł" xfId="11818" builtinId="15" hidden="1"/>
    <cellStyle name="Tytuł" xfId="11858" builtinId="15" hidden="1"/>
    <cellStyle name="Tytuł" xfId="11897" builtinId="15" hidden="1"/>
    <cellStyle name="Tytuł" xfId="11937" builtinId="15" hidden="1"/>
    <cellStyle name="Tytuł" xfId="11976" builtinId="15" hidden="1"/>
    <cellStyle name="Tytuł" xfId="10417" builtinId="15" hidden="1"/>
    <cellStyle name="Tytuł" xfId="10451" builtinId="15" hidden="1"/>
    <cellStyle name="Tytuł" xfId="12021" builtinId="15" hidden="1"/>
    <cellStyle name="Tytuł" xfId="12061" builtinId="15" hidden="1"/>
    <cellStyle name="Tytuł" xfId="12020" builtinId="15" hidden="1"/>
    <cellStyle name="Tytuł" xfId="12139" builtinId="15" hidden="1"/>
    <cellStyle name="Tytuł" xfId="12178" builtinId="15" hidden="1"/>
    <cellStyle name="Tytuł" xfId="12218" builtinId="15" hidden="1"/>
    <cellStyle name="Tytuł" xfId="12258" builtinId="15" hidden="1"/>
    <cellStyle name="Tytuł" xfId="12298" builtinId="15" hidden="1"/>
    <cellStyle name="Tytuł" xfId="12257" builtinId="15" hidden="1"/>
    <cellStyle name="Tytuł" xfId="12376" builtinId="15" hidden="1"/>
    <cellStyle name="Tytuł" xfId="12415" builtinId="15" hidden="1"/>
    <cellStyle name="Tytuł" xfId="12455" builtinId="15" hidden="1"/>
    <cellStyle name="Tytuł" xfId="12495" builtinId="15" hidden="1"/>
    <cellStyle name="Tytuł" xfId="12534" builtinId="15" hidden="1"/>
    <cellStyle name="Tytuł" xfId="12574" builtinId="15" hidden="1"/>
    <cellStyle name="Tytuł" xfId="12613" builtinId="15" hidden="1"/>
    <cellStyle name="Tytuł" xfId="12653" builtinId="15" hidden="1"/>
    <cellStyle name="Tytuł" xfId="12692" builtinId="15" hidden="1"/>
    <cellStyle name="Tytuł" xfId="12731" builtinId="15" hidden="1"/>
    <cellStyle name="Tytuł" xfId="12771" builtinId="15" hidden="1"/>
    <cellStyle name="Tytuł" xfId="12811" builtinId="15" hidden="1"/>
    <cellStyle name="Tytuł" xfId="12851" builtinId="15" hidden="1"/>
    <cellStyle name="Tytuł" xfId="12810" builtinId="15" hidden="1"/>
    <cellStyle name="Tytuł" xfId="12929" builtinId="15" hidden="1"/>
    <cellStyle name="Tytuł" xfId="12968" builtinId="15" hidden="1"/>
    <cellStyle name="Tytuł" xfId="13008" builtinId="15" hidden="1"/>
    <cellStyle name="Tytuł" xfId="13048" builtinId="15" hidden="1"/>
    <cellStyle name="Tytuł" xfId="13088" builtinId="15" hidden="1"/>
    <cellStyle name="Tytuł" xfId="13047" builtinId="15" hidden="1"/>
    <cellStyle name="Tytuł" xfId="13166" builtinId="15" hidden="1"/>
    <cellStyle name="Tytuł" xfId="13205" builtinId="15" hidden="1"/>
    <cellStyle name="Tytuł" xfId="13245" builtinId="15" hidden="1"/>
    <cellStyle name="Tytuł" xfId="13285" builtinId="15" hidden="1"/>
    <cellStyle name="Tytuł" xfId="13324" builtinId="15" hidden="1"/>
    <cellStyle name="Tytuł" xfId="13364" builtinId="15" hidden="1"/>
    <cellStyle name="Tytuł" xfId="13403" builtinId="15" hidden="1"/>
    <cellStyle name="Tytuł" xfId="13443" builtinId="15" hidden="1"/>
    <cellStyle name="Tytuł" xfId="13482" builtinId="15" hidden="1"/>
    <cellStyle name="Tytuł" xfId="13521" builtinId="15" hidden="1"/>
    <cellStyle name="Tytuł" xfId="13680" builtinId="15" hidden="1"/>
    <cellStyle name="Tytuł" xfId="13720" builtinId="15" hidden="1"/>
    <cellStyle name="Tytuł" xfId="13760" builtinId="15" hidden="1"/>
    <cellStyle name="Tytuł" xfId="13719" builtinId="15" hidden="1"/>
    <cellStyle name="Tytuł" xfId="13838" builtinId="15" hidden="1"/>
    <cellStyle name="Tytuł" xfId="13877" builtinId="15" hidden="1"/>
    <cellStyle name="Tytuł" xfId="13917" builtinId="15" hidden="1"/>
    <cellStyle name="Tytuł" xfId="13957" builtinId="15" hidden="1"/>
    <cellStyle name="Tytuł" xfId="13997" builtinId="15" hidden="1"/>
    <cellStyle name="Tytuł" xfId="13956" builtinId="15" hidden="1"/>
    <cellStyle name="Tytuł" xfId="14075" builtinId="15" hidden="1"/>
    <cellStyle name="Tytuł" xfId="14114" builtinId="15" hidden="1"/>
    <cellStyle name="Tytuł" xfId="14154" builtinId="15" hidden="1"/>
    <cellStyle name="Tytuł" xfId="14194" builtinId="15" hidden="1"/>
    <cellStyle name="Tytuł" xfId="14233" builtinId="15" hidden="1"/>
    <cellStyle name="Tytuł" xfId="14274" builtinId="15" hidden="1"/>
    <cellStyle name="Tytuł" xfId="14313" builtinId="15" hidden="1"/>
    <cellStyle name="Tytuł" xfId="14353" builtinId="15" hidden="1"/>
    <cellStyle name="Tytuł" xfId="14392" builtinId="15" hidden="1"/>
    <cellStyle name="Tytuł" xfId="13678" builtinId="15" hidden="1"/>
    <cellStyle name="Tytuł" xfId="13575" builtinId="15" hidden="1"/>
    <cellStyle name="Tytuł" xfId="14465" builtinId="15" hidden="1"/>
    <cellStyle name="Tytuł" xfId="14505" builtinId="15" hidden="1"/>
    <cellStyle name="Tytuł" xfId="14464" builtinId="15" hidden="1"/>
    <cellStyle name="Tytuł" xfId="14583" builtinId="15" hidden="1"/>
    <cellStyle name="Tytuł" xfId="14622" builtinId="15" hidden="1"/>
    <cellStyle name="Tytuł" xfId="14662" builtinId="15" hidden="1"/>
    <cellStyle name="Tytuł" xfId="14702" builtinId="15" hidden="1"/>
    <cellStyle name="Tytuł" xfId="14742" builtinId="15" hidden="1"/>
    <cellStyle name="Tytuł" xfId="14701" builtinId="15" hidden="1"/>
    <cellStyle name="Tytuł" xfId="14820" builtinId="15" hidden="1"/>
    <cellStyle name="Tytuł" xfId="14859" builtinId="15" hidden="1"/>
    <cellStyle name="Tytuł" xfId="14899" builtinId="15" hidden="1"/>
    <cellStyle name="Tytuł" xfId="14939" builtinId="15" hidden="1"/>
    <cellStyle name="Tytuł" xfId="14978" builtinId="15" hidden="1"/>
    <cellStyle name="Tytuł" xfId="15018" builtinId="15" hidden="1"/>
    <cellStyle name="Tytuł" xfId="15057" builtinId="15" hidden="1"/>
    <cellStyle name="Tytuł" xfId="15097" builtinId="15" hidden="1"/>
    <cellStyle name="Tytuł" xfId="15136" builtinId="15" hidden="1"/>
    <cellStyle name="Tytuł" xfId="13577" builtinId="15" hidden="1"/>
    <cellStyle name="Tytuł" xfId="13611" builtinId="15" hidden="1"/>
    <cellStyle name="Tytuł" xfId="15181" builtinId="15" hidden="1"/>
    <cellStyle name="Tytuł" xfId="15221" builtinId="15" hidden="1"/>
    <cellStyle name="Tytuł" xfId="15180" builtinId="15" hidden="1"/>
    <cellStyle name="Tytuł" xfId="15299" builtinId="15" hidden="1"/>
    <cellStyle name="Tytuł" xfId="15338" builtinId="15" hidden="1"/>
    <cellStyle name="Tytuł" xfId="15378" builtinId="15" hidden="1"/>
    <cellStyle name="Tytuł" xfId="15418" builtinId="15" hidden="1"/>
    <cellStyle name="Tytuł" xfId="15458" builtinId="15" hidden="1"/>
    <cellStyle name="Tytuł" xfId="15417" builtinId="15" hidden="1"/>
    <cellStyle name="Tytuł" xfId="15536" builtinId="15" hidden="1"/>
    <cellStyle name="Tytuł" xfId="15575" builtinId="15" hidden="1"/>
    <cellStyle name="Tytuł" xfId="15615" builtinId="15" hidden="1"/>
    <cellStyle name="Tytuł" xfId="15655" builtinId="15" hidden="1"/>
    <cellStyle name="Tytuł" xfId="15694" builtinId="15" hidden="1"/>
    <cellStyle name="Tytuł" xfId="15734" builtinId="15" hidden="1"/>
    <cellStyle name="Tytuł" xfId="15773" builtinId="15" hidden="1"/>
    <cellStyle name="Tytuł" xfId="15813" builtinId="15" hidden="1"/>
    <cellStyle name="Tytuł" xfId="15852" builtinId="15" hidden="1"/>
    <cellStyle name="Tytuł" xfId="3213" builtinId="15" hidden="1"/>
    <cellStyle name="Tytuł" xfId="3264" builtinId="15" hidden="1"/>
    <cellStyle name="Tytuł" xfId="15905" builtinId="15" hidden="1"/>
    <cellStyle name="Tytuł" xfId="15945" builtinId="15" hidden="1"/>
    <cellStyle name="Tytuł" xfId="15904" builtinId="15" hidden="1"/>
    <cellStyle name="Tytuł" xfId="16023" builtinId="15" hidden="1"/>
    <cellStyle name="Tytuł" xfId="16062" builtinId="15" hidden="1"/>
    <cellStyle name="Tytuł" xfId="16102" builtinId="15" hidden="1"/>
    <cellStyle name="Tytuł" xfId="16142" builtinId="15" hidden="1"/>
    <cellStyle name="Tytuł" xfId="16182" builtinId="15" hidden="1"/>
    <cellStyle name="Tytuł" xfId="16141" builtinId="15" hidden="1"/>
    <cellStyle name="Tytuł" xfId="16260" builtinId="15" hidden="1"/>
    <cellStyle name="Tytuł" xfId="16299" builtinId="15" hidden="1"/>
    <cellStyle name="Tytuł" xfId="16339" builtinId="15" hidden="1"/>
    <cellStyle name="Tytuł" xfId="16379" builtinId="15" hidden="1"/>
    <cellStyle name="Tytuł" xfId="16418" builtinId="15" hidden="1"/>
    <cellStyle name="Tytuł" xfId="16458" builtinId="15" hidden="1"/>
    <cellStyle name="Tytuł" xfId="16497" builtinId="15" hidden="1"/>
    <cellStyle name="Tytuł" xfId="16537" builtinId="15" hidden="1"/>
    <cellStyle name="Tytuł" xfId="16576" builtinId="15" hidden="1"/>
    <cellStyle name="Tytuł" xfId="16615" builtinId="15" hidden="1"/>
    <cellStyle name="Tytuł" xfId="16774" builtinId="15" hidden="1"/>
    <cellStyle name="Tytuł" xfId="16814" builtinId="15" hidden="1"/>
    <cellStyle name="Tytuł" xfId="16854" builtinId="15" hidden="1"/>
    <cellStyle name="Tytuł" xfId="16813" builtinId="15" hidden="1"/>
    <cellStyle name="Tytuł" xfId="16932" builtinId="15" hidden="1"/>
    <cellStyle name="Tytuł" xfId="16971" builtinId="15" hidden="1"/>
    <cellStyle name="Tytuł" xfId="17011" builtinId="15" hidden="1"/>
    <cellStyle name="Tytuł" xfId="17051" builtinId="15" hidden="1"/>
    <cellStyle name="Tytuł" xfId="17091" builtinId="15" hidden="1"/>
    <cellStyle name="Tytuł" xfId="17050" builtinId="15" hidden="1"/>
    <cellStyle name="Tytuł" xfId="17169" builtinId="15" hidden="1"/>
    <cellStyle name="Tytuł" xfId="17208" builtinId="15" hidden="1"/>
    <cellStyle name="Tytuł" xfId="17248" builtinId="15" hidden="1"/>
    <cellStyle name="Tytuł" xfId="17288" builtinId="15" hidden="1"/>
    <cellStyle name="Tytuł" xfId="17327" builtinId="15" hidden="1"/>
    <cellStyle name="Tytuł" xfId="17368" builtinId="15" hidden="1"/>
    <cellStyle name="Tytuł" xfId="17407" builtinId="15" hidden="1"/>
    <cellStyle name="Tytuł" xfId="17447" builtinId="15" hidden="1"/>
    <cellStyle name="Tytuł" xfId="17486" builtinId="15" hidden="1"/>
    <cellStyle name="Tytuł" xfId="16772" builtinId="15" hidden="1"/>
    <cellStyle name="Tytuł" xfId="16669" builtinId="15" hidden="1"/>
    <cellStyle name="Tytuł" xfId="17559" builtinId="15" hidden="1"/>
    <cellStyle name="Tytuł" xfId="17599" builtinId="15" hidden="1"/>
    <cellStyle name="Tytuł" xfId="17558" builtinId="15" hidden="1"/>
    <cellStyle name="Tytuł" xfId="17677" builtinId="15" hidden="1"/>
    <cellStyle name="Tytuł" xfId="17716" builtinId="15" hidden="1"/>
    <cellStyle name="Tytuł" xfId="17756" builtinId="15" hidden="1"/>
    <cellStyle name="Tytuł" xfId="17796" builtinId="15" hidden="1"/>
    <cellStyle name="Tytuł" xfId="17836" builtinId="15" hidden="1"/>
    <cellStyle name="Tytuł" xfId="17795" builtinId="15" hidden="1"/>
    <cellStyle name="Tytuł" xfId="17914" builtinId="15" hidden="1"/>
    <cellStyle name="Tytuł" xfId="17953" builtinId="15" hidden="1"/>
    <cellStyle name="Tytuł" xfId="17993" builtinId="15" hidden="1"/>
    <cellStyle name="Tytuł" xfId="18033" builtinId="15" hidden="1"/>
    <cellStyle name="Tytuł" xfId="18072" builtinId="15" hidden="1"/>
    <cellStyle name="Tytuł" xfId="18112" builtinId="15" hidden="1"/>
    <cellStyle name="Tytuł" xfId="18151" builtinId="15" hidden="1"/>
    <cellStyle name="Tytuł" xfId="18191" builtinId="15" hidden="1"/>
    <cellStyle name="Tytuł" xfId="18230" builtinId="15" hidden="1"/>
    <cellStyle name="Tytuł" xfId="16671" builtinId="15" hidden="1"/>
    <cellStyle name="Tytuł" xfId="16705" builtinId="15" hidden="1"/>
    <cellStyle name="Tytuł" xfId="18275" builtinId="15" hidden="1"/>
    <cellStyle name="Tytuł" xfId="18315" builtinId="15" hidden="1"/>
    <cellStyle name="Tytuł" xfId="18274" builtinId="15" hidden="1"/>
    <cellStyle name="Tytuł" xfId="18393" builtinId="15" hidden="1"/>
    <cellStyle name="Tytuł" xfId="18432" builtinId="15" hidden="1"/>
    <cellStyle name="Tytuł" xfId="18472" builtinId="15" hidden="1"/>
    <cellStyle name="Tytuł" xfId="18512" builtinId="15" hidden="1"/>
    <cellStyle name="Tytuł" xfId="18552" builtinId="15" hidden="1"/>
    <cellStyle name="Tytuł" xfId="18511" builtinId="15" hidden="1"/>
    <cellStyle name="Tytuł" xfId="18630" builtinId="15" hidden="1"/>
    <cellStyle name="Tytuł" xfId="18669" builtinId="15" hidden="1"/>
    <cellStyle name="Tytuł" xfId="18709" builtinId="15" hidden="1"/>
    <cellStyle name="Tytuł" xfId="18749" builtinId="15" hidden="1"/>
    <cellStyle name="Tytuł" xfId="18788" builtinId="15" hidden="1"/>
    <cellStyle name="Tytuł" xfId="18828" builtinId="15" hidden="1"/>
    <cellStyle name="Tytuł" xfId="18867" builtinId="15" hidden="1"/>
    <cellStyle name="Tytuł" xfId="18907" builtinId="15" hidden="1"/>
    <cellStyle name="Tytuł" xfId="18946" builtinId="15" hidden="1"/>
    <cellStyle name="Tytuł" xfId="7066" builtinId="15" hidden="1"/>
    <cellStyle name="Tytuł" xfId="19068" builtinId="15" hidden="1"/>
    <cellStyle name="Tytuł" xfId="19108" builtinId="15" hidden="1"/>
    <cellStyle name="Tytuł" xfId="19148" builtinId="15" hidden="1"/>
    <cellStyle name="Tytuł" xfId="19107" builtinId="15" hidden="1"/>
    <cellStyle name="Tytuł" xfId="19226" builtinId="15" hidden="1"/>
    <cellStyle name="Tytuł" xfId="19265" builtinId="15" hidden="1"/>
    <cellStyle name="Tytuł" xfId="19305" builtinId="15" hidden="1"/>
    <cellStyle name="Tytuł" xfId="19345" builtinId="15" hidden="1"/>
    <cellStyle name="Tytuł" xfId="19385" builtinId="15" hidden="1"/>
    <cellStyle name="Tytuł" xfId="19344" builtinId="15" hidden="1"/>
    <cellStyle name="Tytuł" xfId="19463" builtinId="15" hidden="1"/>
    <cellStyle name="Tytuł" xfId="19502" builtinId="15" hidden="1"/>
    <cellStyle name="Tytuł" xfId="19542" builtinId="15" hidden="1"/>
    <cellStyle name="Tytuł" xfId="19582" builtinId="15" hidden="1"/>
    <cellStyle name="Tytuł" xfId="19621" builtinId="15" hidden="1"/>
    <cellStyle name="Tytuł" xfId="19661" builtinId="15" hidden="1"/>
    <cellStyle name="Tytuł" xfId="19700" builtinId="15" hidden="1"/>
    <cellStyle name="Tytuł" xfId="19740" builtinId="15" hidden="1"/>
    <cellStyle name="Tytuł" xfId="19779" builtinId="15" hidden="1"/>
    <cellStyle name="Tytuł" xfId="19830" builtinId="15" hidden="1"/>
    <cellStyle name="Tytuł" xfId="19989" builtinId="15" hidden="1"/>
    <cellStyle name="Tytuł" xfId="20029" builtinId="15" hidden="1"/>
    <cellStyle name="Tytuł" xfId="20069" builtinId="15" hidden="1"/>
    <cellStyle name="Tytuł" xfId="20028" builtinId="15" hidden="1"/>
    <cellStyle name="Tytuł" xfId="20147" builtinId="15" hidden="1"/>
    <cellStyle name="Tytuł" xfId="20186" builtinId="15" hidden="1"/>
    <cellStyle name="Tytuł" xfId="20226" builtinId="15" hidden="1"/>
    <cellStyle name="Tytuł" xfId="20266" builtinId="15" hidden="1"/>
    <cellStyle name="Tytuł" xfId="20306" builtinId="15" hidden="1"/>
    <cellStyle name="Tytuł" xfId="20265" builtinId="15" hidden="1"/>
    <cellStyle name="Tytuł" xfId="20384" builtinId="15" hidden="1"/>
    <cellStyle name="Tytuł" xfId="20423" builtinId="15" hidden="1"/>
    <cellStyle name="Tytuł" xfId="20463" builtinId="15" hidden="1"/>
    <cellStyle name="Tytuł" xfId="20503" builtinId="15" hidden="1"/>
    <cellStyle name="Tytuł" xfId="20542" builtinId="15" hidden="1"/>
    <cellStyle name="Tytuł" xfId="20583" builtinId="15" hidden="1"/>
    <cellStyle name="Tytuł" xfId="20622" builtinId="15" hidden="1"/>
    <cellStyle name="Tytuł" xfId="20662" builtinId="15" hidden="1"/>
    <cellStyle name="Tytuł" xfId="20701" builtinId="15" hidden="1"/>
    <cellStyle name="Tytuł" xfId="19987" builtinId="15" hidden="1"/>
    <cellStyle name="Tytuł" xfId="19884" builtinId="15" hidden="1"/>
    <cellStyle name="Tytuł" xfId="20774" builtinId="15" hidden="1"/>
    <cellStyle name="Tytuł" xfId="20814" builtinId="15" hidden="1"/>
    <cellStyle name="Tytuł" xfId="20773" builtinId="15" hidden="1"/>
    <cellStyle name="Tytuł" xfId="20892" builtinId="15" hidden="1"/>
    <cellStyle name="Tytuł" xfId="20931" builtinId="15" hidden="1"/>
    <cellStyle name="Tytuł" xfId="20971" builtinId="15" hidden="1"/>
    <cellStyle name="Tytuł" xfId="21011" builtinId="15" hidden="1"/>
    <cellStyle name="Tytuł" xfId="21051" builtinId="15" hidden="1"/>
    <cellStyle name="Tytuł" xfId="21010" builtinId="15" hidden="1"/>
    <cellStyle name="Tytuł" xfId="21129" builtinId="15" hidden="1"/>
    <cellStyle name="Tytuł" xfId="21168" builtinId="15" hidden="1"/>
    <cellStyle name="Tytuł" xfId="21208" builtinId="15" hidden="1"/>
    <cellStyle name="Tytuł" xfId="21248" builtinId="15" hidden="1"/>
    <cellStyle name="Tytuł" xfId="21287" builtinId="15" hidden="1"/>
    <cellStyle name="Tytuł" xfId="21327" builtinId="15" hidden="1"/>
    <cellStyle name="Tytuł" xfId="21366" builtinId="15" hidden="1"/>
    <cellStyle name="Tytuł" xfId="21406" builtinId="15" hidden="1"/>
    <cellStyle name="Tytuł" xfId="21445" builtinId="15" hidden="1"/>
    <cellStyle name="Tytuł" xfId="19886" builtinId="15" hidden="1"/>
    <cellStyle name="Tytuł" xfId="19920" builtinId="15" hidden="1"/>
    <cellStyle name="Tytuł" xfId="21490" builtinId="15" hidden="1"/>
    <cellStyle name="Tytuł" xfId="21530" builtinId="15" hidden="1"/>
    <cellStyle name="Tytuł" xfId="21489" builtinId="15" hidden="1"/>
    <cellStyle name="Tytuł" xfId="21608" builtinId="15" hidden="1"/>
    <cellStyle name="Tytuł" xfId="21647" builtinId="15" hidden="1"/>
    <cellStyle name="Tytuł" xfId="21687" builtinId="15" hidden="1"/>
    <cellStyle name="Tytuł" xfId="21727" builtinId="15" hidden="1"/>
    <cellStyle name="Tytuł" xfId="21767" builtinId="15" hidden="1"/>
    <cellStyle name="Tytuł" xfId="21726" builtinId="15" hidden="1"/>
    <cellStyle name="Tytuł" xfId="21845" builtinId="15" hidden="1"/>
    <cellStyle name="Tytuł" xfId="21884" builtinId="15" hidden="1"/>
    <cellStyle name="Tytuł" xfId="21924" builtinId="15" hidden="1"/>
    <cellStyle name="Tytuł" xfId="21964" builtinId="15" hidden="1"/>
    <cellStyle name="Tytuł" xfId="22003" builtinId="15" hidden="1"/>
    <cellStyle name="Tytuł" xfId="22043" builtinId="15" hidden="1"/>
    <cellStyle name="Tytuł" xfId="22082" builtinId="15" hidden="1"/>
    <cellStyle name="Tytuł" xfId="22122" builtinId="15" hidden="1"/>
    <cellStyle name="Tytuł" xfId="22161" builtinId="15" hidden="1"/>
    <cellStyle name="Tytuł" xfId="22200" builtinId="15" hidden="1"/>
    <cellStyle name="Tytuł" xfId="22240" builtinId="15" hidden="1"/>
    <cellStyle name="Tytuł" xfId="22280" builtinId="15" hidden="1"/>
    <cellStyle name="Tytuł" xfId="22320" builtinId="15" hidden="1"/>
    <cellStyle name="Tytuł" xfId="22279" builtinId="15" hidden="1"/>
    <cellStyle name="Tytuł" xfId="22398" builtinId="15" hidden="1"/>
    <cellStyle name="Tytuł" xfId="22437" builtinId="15" hidden="1"/>
    <cellStyle name="Tytuł" xfId="22477" builtinId="15" hidden="1"/>
    <cellStyle name="Tytuł" xfId="22517" builtinId="15" hidden="1"/>
    <cellStyle name="Tytuł" xfId="22557" builtinId="15" hidden="1"/>
    <cellStyle name="Tytuł" xfId="22516" builtinId="15" hidden="1"/>
    <cellStyle name="Tytuł" xfId="22635" builtinId="15" hidden="1"/>
    <cellStyle name="Tytuł" xfId="22674" builtinId="15" hidden="1"/>
    <cellStyle name="Tytuł" xfId="22714" builtinId="15" hidden="1"/>
    <cellStyle name="Tytuł" xfId="22754" builtinId="15" hidden="1"/>
    <cellStyle name="Tytuł" xfId="22793" builtinId="15" hidden="1"/>
    <cellStyle name="Tytuł" xfId="22833" builtinId="15" hidden="1"/>
    <cellStyle name="Tytuł" xfId="22872" builtinId="15" hidden="1"/>
    <cellStyle name="Tytuł" xfId="22912" builtinId="15" hidden="1"/>
    <cellStyle name="Tytuł" xfId="22951" builtinId="15" hidden="1"/>
    <cellStyle name="Tytuł" xfId="22990" builtinId="15" hidden="1"/>
    <cellStyle name="Tytuł" xfId="23149" builtinId="15" hidden="1"/>
    <cellStyle name="Tytuł" xfId="23189" builtinId="15" hidden="1"/>
    <cellStyle name="Tytuł" xfId="23229" builtinId="15" hidden="1"/>
    <cellStyle name="Tytuł" xfId="23188" builtinId="15" hidden="1"/>
    <cellStyle name="Tytuł" xfId="23307" builtinId="15" hidden="1"/>
    <cellStyle name="Tytuł" xfId="23346" builtinId="15" hidden="1"/>
    <cellStyle name="Tytuł" xfId="23386" builtinId="15" hidden="1"/>
    <cellStyle name="Tytuł" xfId="23426" builtinId="15" hidden="1"/>
    <cellStyle name="Tytuł" xfId="23466" builtinId="15" hidden="1"/>
    <cellStyle name="Tytuł" xfId="23425" builtinId="15" hidden="1"/>
    <cellStyle name="Tytuł" xfId="23544" builtinId="15" hidden="1"/>
    <cellStyle name="Tytuł" xfId="23583" builtinId="15" hidden="1"/>
    <cellStyle name="Tytuł" xfId="23623" builtinId="15" hidden="1"/>
    <cellStyle name="Tytuł" xfId="23663" builtinId="15" hidden="1"/>
    <cellStyle name="Tytuł" xfId="23702" builtinId="15" hidden="1"/>
    <cellStyle name="Tytuł" xfId="23743" builtinId="15" hidden="1"/>
    <cellStyle name="Tytuł" xfId="23782" builtinId="15" hidden="1"/>
    <cellStyle name="Tytuł" xfId="23822" builtinId="15" hidden="1"/>
    <cellStyle name="Tytuł" xfId="23861" builtinId="15" hidden="1"/>
    <cellStyle name="Tytuł" xfId="23147" builtinId="15" hidden="1"/>
    <cellStyle name="Tytuł" xfId="23044" builtinId="15" hidden="1"/>
    <cellStyle name="Tytuł" xfId="23934" builtinId="15" hidden="1"/>
    <cellStyle name="Tytuł" xfId="23974" builtinId="15" hidden="1"/>
    <cellStyle name="Tytuł" xfId="23933" builtinId="15" hidden="1"/>
    <cellStyle name="Tytuł" xfId="24052" builtinId="15" hidden="1"/>
    <cellStyle name="Tytuł" xfId="24091" builtinId="15" hidden="1"/>
    <cellStyle name="Tytuł" xfId="24131" builtinId="15" hidden="1"/>
    <cellStyle name="Tytuł" xfId="24171" builtinId="15" hidden="1"/>
    <cellStyle name="Tytuł" xfId="24211" builtinId="15" hidden="1"/>
    <cellStyle name="Tytuł" xfId="24170" builtinId="15" hidden="1"/>
    <cellStyle name="Tytuł" xfId="24289" builtinId="15" hidden="1"/>
    <cellStyle name="Tytuł" xfId="24328" builtinId="15" hidden="1"/>
    <cellStyle name="Tytuł" xfId="24368" builtinId="15" hidden="1"/>
    <cellStyle name="Tytuł" xfId="24408" builtinId="15" hidden="1"/>
    <cellStyle name="Tytuł" xfId="24447" builtinId="15" hidden="1"/>
    <cellStyle name="Tytuł" xfId="24487" builtinId="15" hidden="1"/>
    <cellStyle name="Tytuł" xfId="24526" builtinId="15" hidden="1"/>
    <cellStyle name="Tytuł" xfId="24566" builtinId="15" hidden="1"/>
    <cellStyle name="Tytuł" xfId="24605" builtinId="15" hidden="1"/>
    <cellStyle name="Tytuł" xfId="23046" builtinId="15" hidden="1"/>
    <cellStyle name="Tytuł" xfId="23080" builtinId="15" hidden="1"/>
    <cellStyle name="Tytuł" xfId="24650" builtinId="15" hidden="1"/>
    <cellStyle name="Tytuł" xfId="24690" builtinId="15" hidden="1"/>
    <cellStyle name="Tytuł" xfId="24649" builtinId="15" hidden="1"/>
    <cellStyle name="Tytuł" xfId="24768" builtinId="15" hidden="1"/>
    <cellStyle name="Tytuł" xfId="24807" builtinId="15" hidden="1"/>
    <cellStyle name="Tytuł" xfId="24847" builtinId="15" hidden="1"/>
    <cellStyle name="Tytuł" xfId="24887" builtinId="15" hidden="1"/>
    <cellStyle name="Tytuł" xfId="24927" builtinId="15" hidden="1"/>
    <cellStyle name="Tytuł" xfId="24886" builtinId="15" hidden="1"/>
    <cellStyle name="Tytuł" xfId="25005" builtinId="15" hidden="1"/>
    <cellStyle name="Tytuł" xfId="25044" builtinId="15" hidden="1"/>
    <cellStyle name="Tytuł" xfId="25084" builtinId="15" hidden="1"/>
    <cellStyle name="Tytuł" xfId="25124" builtinId="15" hidden="1"/>
    <cellStyle name="Tytuł" xfId="25163" builtinId="15" hidden="1"/>
    <cellStyle name="Tytuł" xfId="25203" builtinId="15" hidden="1"/>
    <cellStyle name="Tytuł" xfId="25242" builtinId="15" hidden="1"/>
    <cellStyle name="Tytuł" xfId="25282" builtinId="15" hidden="1"/>
    <cellStyle name="Tytuł" xfId="25321" builtinId="15" hidden="1"/>
    <cellStyle name="Tytuł" xfId="19066" builtinId="15" hidden="1"/>
    <cellStyle name="Tytuł" xfId="19032" builtinId="15" hidden="1"/>
    <cellStyle name="Tytuł" xfId="18998" builtinId="15" hidden="1"/>
    <cellStyle name="Tytuł" xfId="25387" builtinId="15" hidden="1"/>
    <cellStyle name="Tytuł" xfId="18999" builtinId="15" hidden="1"/>
    <cellStyle name="Tytuł" xfId="25465" builtinId="15" hidden="1"/>
    <cellStyle name="Tytuł" xfId="25504" builtinId="15" hidden="1"/>
    <cellStyle name="Tytuł" xfId="25544" builtinId="15" hidden="1"/>
    <cellStyle name="Tytuł" xfId="25584" builtinId="15" hidden="1"/>
    <cellStyle name="Tytuł" xfId="25624" builtinId="15" hidden="1"/>
    <cellStyle name="Tytuł" xfId="25583" builtinId="15" hidden="1"/>
    <cellStyle name="Tytuł" xfId="25702" builtinId="15" hidden="1"/>
    <cellStyle name="Tytuł" xfId="25741" builtinId="15" hidden="1"/>
    <cellStyle name="Tytuł" xfId="25781" builtinId="15" hidden="1"/>
    <cellStyle name="Tytuł" xfId="25821" builtinId="15" hidden="1"/>
    <cellStyle name="Tytuł" xfId="25860" builtinId="15" hidden="1"/>
    <cellStyle name="Tytuł" xfId="25900" builtinId="15" hidden="1"/>
    <cellStyle name="Tytuł" xfId="25939" builtinId="15" hidden="1"/>
    <cellStyle name="Tytuł" xfId="25979" builtinId="15" hidden="1"/>
    <cellStyle name="Tytuł" xfId="26018" builtinId="15" hidden="1"/>
    <cellStyle name="Tytuł" xfId="26057" builtinId="15" hidden="1"/>
    <cellStyle name="Tytuł" xfId="26216" builtinId="15" hidden="1"/>
    <cellStyle name="Tytuł" xfId="26256" builtinId="15" hidden="1"/>
    <cellStyle name="Tytuł" xfId="26296" builtinId="15" hidden="1"/>
    <cellStyle name="Tytuł" xfId="26255" builtinId="15" hidden="1"/>
    <cellStyle name="Tytuł" xfId="26374" builtinId="15" hidden="1"/>
    <cellStyle name="Tytuł" xfId="26413" builtinId="15" hidden="1"/>
    <cellStyle name="Tytuł" xfId="26453" builtinId="15" hidden="1"/>
    <cellStyle name="Tytuł" xfId="26493" builtinId="15" hidden="1"/>
    <cellStyle name="Tytuł" xfId="26533" builtinId="15" hidden="1"/>
    <cellStyle name="Tytuł" xfId="26492" builtinId="15" hidden="1"/>
    <cellStyle name="Tytuł" xfId="26611" builtinId="15" hidden="1"/>
    <cellStyle name="Tytuł" xfId="26650" builtinId="15" hidden="1"/>
    <cellStyle name="Tytuł" xfId="26690" builtinId="15" hidden="1"/>
    <cellStyle name="Tytuł" xfId="26730" builtinId="15" hidden="1"/>
    <cellStyle name="Tytuł" xfId="26769" builtinId="15" hidden="1"/>
    <cellStyle name="Tytuł" xfId="26810" builtinId="15" hidden="1"/>
    <cellStyle name="Tytuł" xfId="26849" builtinId="15" hidden="1"/>
    <cellStyle name="Tytuł" xfId="26889" builtinId="15" hidden="1"/>
    <cellStyle name="Tytuł" xfId="26928" builtinId="15" hidden="1"/>
    <cellStyle name="Tytuł" xfId="26214" builtinId="15" hidden="1"/>
    <cellStyle name="Tytuł" xfId="26111" builtinId="15" hidden="1"/>
    <cellStyle name="Tytuł" xfId="27001" builtinId="15" hidden="1"/>
    <cellStyle name="Tytuł" xfId="27041" builtinId="15" hidden="1"/>
    <cellStyle name="Tytuł" xfId="27000" builtinId="15" hidden="1"/>
    <cellStyle name="Tytuł" xfId="27119" builtinId="15" hidden="1"/>
    <cellStyle name="Tytuł" xfId="27158" builtinId="15" hidden="1"/>
    <cellStyle name="Tytuł" xfId="27198" builtinId="15" hidden="1"/>
    <cellStyle name="Tytuł" xfId="27238" builtinId="15" hidden="1"/>
    <cellStyle name="Tytuł" xfId="27278" builtinId="15" hidden="1"/>
    <cellStyle name="Tytuł" xfId="27237" builtinId="15" hidden="1"/>
    <cellStyle name="Tytuł" xfId="27356" builtinId="15" hidden="1"/>
    <cellStyle name="Tytuł" xfId="27395" builtinId="15" hidden="1"/>
    <cellStyle name="Tytuł" xfId="27435" builtinId="15" hidden="1"/>
    <cellStyle name="Tytuł" xfId="27475" builtinId="15" hidden="1"/>
    <cellStyle name="Tytuł" xfId="27514" builtinId="15" hidden="1"/>
    <cellStyle name="Tytuł" xfId="27554" builtinId="15" hidden="1"/>
    <cellStyle name="Tytuł" xfId="27593" builtinId="15" hidden="1"/>
    <cellStyle name="Tytuł" xfId="27633" builtinId="15" hidden="1"/>
    <cellStyle name="Tytuł" xfId="27672" builtinId="15" hidden="1"/>
    <cellStyle name="Tytuł" xfId="26113" builtinId="15" hidden="1"/>
    <cellStyle name="Tytuł" xfId="26147" builtinId="15" hidden="1"/>
    <cellStyle name="Tytuł" xfId="27717" builtinId="15" hidden="1"/>
    <cellStyle name="Tytuł" xfId="27757" builtinId="15" hidden="1"/>
    <cellStyle name="Tytuł" xfId="27716" builtinId="15" hidden="1"/>
    <cellStyle name="Tytuł" xfId="27835" builtinId="15" hidden="1"/>
    <cellStyle name="Tytuł" xfId="27874" builtinId="15" hidden="1"/>
    <cellStyle name="Tytuł" xfId="27914" builtinId="15" hidden="1"/>
    <cellStyle name="Tytuł" xfId="27954" builtinId="15" hidden="1"/>
    <cellStyle name="Tytuł" xfId="27994" builtinId="15" hidden="1"/>
    <cellStyle name="Tytuł" xfId="27953" builtinId="15" hidden="1"/>
    <cellStyle name="Tytuł" xfId="28072" builtinId="15" hidden="1"/>
    <cellStyle name="Tytuł" xfId="28111" builtinId="15" hidden="1"/>
    <cellStyle name="Tytuł" xfId="28151" builtinId="15" hidden="1"/>
    <cellStyle name="Tytuł" xfId="28191" builtinId="15" hidden="1"/>
    <cellStyle name="Tytuł" xfId="28230" builtinId="15" hidden="1"/>
    <cellStyle name="Tytuł" xfId="28270" builtinId="15" hidden="1"/>
    <cellStyle name="Tytuł" xfId="28309" builtinId="15" hidden="1"/>
    <cellStyle name="Tytuł" xfId="28349" builtinId="15" hidden="1"/>
    <cellStyle name="Tytuł" xfId="28388" builtinId="15" hidden="1"/>
    <cellStyle name="Tytuł" xfId="28427" builtinId="15" hidden="1"/>
    <cellStyle name="Tytuł" xfId="28551" builtinId="15" hidden="1"/>
    <cellStyle name="Tytuł" xfId="28593" builtinId="15" hidden="1"/>
    <cellStyle name="Tytuł" xfId="28633" builtinId="15" hidden="1"/>
    <cellStyle name="Tytuł" xfId="28592" builtinId="15" hidden="1"/>
    <cellStyle name="Tytuł" xfId="28711" builtinId="15" hidden="1"/>
    <cellStyle name="Tytuł" xfId="28750" builtinId="15" hidden="1"/>
    <cellStyle name="Tytuł" xfId="28790" builtinId="15" hidden="1"/>
    <cellStyle name="Tytuł" xfId="28830" builtinId="15" hidden="1"/>
    <cellStyle name="Tytuł" xfId="28870" builtinId="15" hidden="1"/>
    <cellStyle name="Tytuł" xfId="28829" builtinId="15" hidden="1"/>
    <cellStyle name="Tytuł" xfId="28948" builtinId="15" hidden="1"/>
    <cellStyle name="Tytuł" xfId="28989" builtinId="15" hidden="1"/>
    <cellStyle name="Tytuł" xfId="29029" builtinId="15" hidden="1"/>
    <cellStyle name="Tytuł" xfId="29069" builtinId="15" hidden="1"/>
    <cellStyle name="Tytuł" xfId="29108" builtinId="15" hidden="1"/>
    <cellStyle name="Tytuł" xfId="29149" builtinId="15" hidden="1"/>
    <cellStyle name="Tytuł" xfId="29188" builtinId="15" hidden="1"/>
    <cellStyle name="Tytuł" xfId="29228" builtinId="15" hidden="1"/>
    <cellStyle name="Tytuł" xfId="29267" builtinId="15" hidden="1"/>
    <cellStyle name="Tytuł" xfId="29317" builtinId="15" hidden="1"/>
    <cellStyle name="Tytuł" xfId="29476" builtinId="15" hidden="1"/>
    <cellStyle name="Tytuł" xfId="29518" builtinId="15" hidden="1"/>
    <cellStyle name="Tytuł" xfId="29558" builtinId="15" hidden="1"/>
    <cellStyle name="Tytuł" xfId="29517" builtinId="15" hidden="1"/>
    <cellStyle name="Tytuł" xfId="29636" builtinId="15" hidden="1"/>
    <cellStyle name="Tytuł" xfId="29675" builtinId="15" hidden="1"/>
    <cellStyle name="Tytuł" xfId="29715" builtinId="15" hidden="1"/>
    <cellStyle name="Tytuł" xfId="29755" builtinId="15" hidden="1"/>
    <cellStyle name="Tytuł" xfId="29795" builtinId="15" hidden="1"/>
    <cellStyle name="Tytuł" xfId="29754" builtinId="15" hidden="1"/>
    <cellStyle name="Tytuł" xfId="29873" builtinId="15" hidden="1"/>
    <cellStyle name="Tytuł" xfId="29914" builtinId="15" hidden="1"/>
    <cellStyle name="Tytuł" xfId="29954" builtinId="15" hidden="1"/>
    <cellStyle name="Tytuł" xfId="29994" builtinId="15" hidden="1"/>
    <cellStyle name="Tytuł" xfId="30033" builtinId="15" hidden="1"/>
    <cellStyle name="Tytuł" xfId="30074" builtinId="15" hidden="1"/>
    <cellStyle name="Tytuł" xfId="30113" builtinId="15" hidden="1"/>
    <cellStyle name="Tytuł" xfId="30153" builtinId="15" hidden="1"/>
    <cellStyle name="Tytuł" xfId="30192" builtinId="15" hidden="1"/>
    <cellStyle name="Tytuł" xfId="29474" builtinId="15" hidden="1"/>
    <cellStyle name="Tytuł" xfId="29371" builtinId="15" hidden="1"/>
    <cellStyle name="Tytuł" xfId="30265" builtinId="15" hidden="1"/>
    <cellStyle name="Tytuł" xfId="30305" builtinId="15" hidden="1"/>
    <cellStyle name="Tytuł" xfId="30264" builtinId="15" hidden="1"/>
    <cellStyle name="Tytuł" xfId="30383" builtinId="15" hidden="1"/>
    <cellStyle name="Tytuł" xfId="30422" builtinId="15" hidden="1"/>
    <cellStyle name="Tytuł" xfId="30462" builtinId="15" hidden="1"/>
    <cellStyle name="Tytuł" xfId="30502" builtinId="15" hidden="1"/>
    <cellStyle name="Tytuł" xfId="30542" builtinId="15" hidden="1"/>
    <cellStyle name="Tytuł" xfId="30501" builtinId="15" hidden="1"/>
    <cellStyle name="Tytuł" xfId="30620" builtinId="15" hidden="1"/>
    <cellStyle name="Tytuł" xfId="30659" builtinId="15" hidden="1"/>
    <cellStyle name="Tytuł" xfId="30699" builtinId="15" hidden="1"/>
    <cellStyle name="Tytuł" xfId="30739" builtinId="15" hidden="1"/>
    <cellStyle name="Tytuł" xfId="30778" builtinId="15" hidden="1"/>
    <cellStyle name="Tytuł" xfId="30818" builtinId="15" hidden="1"/>
    <cellStyle name="Tytuł" xfId="30857" builtinId="15" hidden="1"/>
    <cellStyle name="Tytuł" xfId="30897" builtinId="15" hidden="1"/>
    <cellStyle name="Tytuł" xfId="30936" builtinId="15" hidden="1"/>
    <cellStyle name="Tytuł" xfId="29373" builtinId="15" hidden="1"/>
    <cellStyle name="Tytuł" xfId="29407" builtinId="15" hidden="1"/>
    <cellStyle name="Tytuł" xfId="30981" builtinId="15" hidden="1"/>
    <cellStyle name="Tytuł" xfId="31021" builtinId="15" hidden="1"/>
    <cellStyle name="Tytuł" xfId="30980" builtinId="15" hidden="1"/>
    <cellStyle name="Tytuł" xfId="31099" builtinId="15" hidden="1"/>
    <cellStyle name="Tytuł" xfId="31138" builtinId="15" hidden="1"/>
    <cellStyle name="Tytuł" xfId="31178" builtinId="15" hidden="1"/>
    <cellStyle name="Tytuł" xfId="31218" builtinId="15" hidden="1"/>
    <cellStyle name="Tytuł" xfId="31258" builtinId="15" hidden="1"/>
    <cellStyle name="Tytuł" xfId="31217" builtinId="15" hidden="1"/>
    <cellStyle name="Tytuł" xfId="31336" builtinId="15" hidden="1"/>
    <cellStyle name="Tytuł" xfId="31375" builtinId="15" hidden="1"/>
    <cellStyle name="Tytuł" xfId="31415" builtinId="15" hidden="1"/>
    <cellStyle name="Tytuł" xfId="31455" builtinId="15" hidden="1"/>
    <cellStyle name="Tytuł" xfId="31494" builtinId="15" hidden="1"/>
    <cellStyle name="Tytuł" xfId="31534" builtinId="15" hidden="1"/>
    <cellStyle name="Tytuł" xfId="31573" builtinId="15" hidden="1"/>
    <cellStyle name="Tytuł" xfId="31613" builtinId="15" hidden="1"/>
    <cellStyle name="Tytuł" xfId="31652" builtinId="15" hidden="1"/>
    <cellStyle name="Tytuł" xfId="28549" builtinId="15" hidden="1"/>
    <cellStyle name="Tytuł" xfId="28491" builtinId="15" hidden="1"/>
    <cellStyle name="Tytuł" xfId="31705" builtinId="15" hidden="1"/>
    <cellStyle name="Tytuł" xfId="31745" builtinId="15" hidden="1"/>
    <cellStyle name="Tytuł" xfId="31704" builtinId="15" hidden="1"/>
    <cellStyle name="Tytuł" xfId="31823" builtinId="15" hidden="1"/>
    <cellStyle name="Tytuł" xfId="31862" builtinId="15" hidden="1"/>
    <cellStyle name="Tytuł" xfId="31902" builtinId="15" hidden="1"/>
    <cellStyle name="Tytuł" xfId="31942" builtinId="15" hidden="1"/>
    <cellStyle name="Tytuł" xfId="31982" builtinId="15" hidden="1"/>
    <cellStyle name="Tytuł" xfId="31941" builtinId="15" hidden="1"/>
    <cellStyle name="Tytuł" xfId="32060" builtinId="15" hidden="1"/>
    <cellStyle name="Tytuł" xfId="32099" builtinId="15" hidden="1"/>
    <cellStyle name="Tytuł" xfId="32139" builtinId="15" hidden="1"/>
    <cellStyle name="Tytuł" xfId="32179" builtinId="15" hidden="1"/>
    <cellStyle name="Tytuł" xfId="32218" builtinId="15" hidden="1"/>
    <cellStyle name="Tytuł" xfId="32258" builtinId="15" hidden="1"/>
    <cellStyle name="Tytuł" xfId="32297" builtinId="15" hidden="1"/>
    <cellStyle name="Tytuł" xfId="32337" builtinId="15" hidden="1"/>
    <cellStyle name="Tytuł" xfId="32376" builtinId="15" hidden="1"/>
    <cellStyle name="Tytuł" xfId="32415" builtinId="15" hidden="1"/>
    <cellStyle name="Tytuł" xfId="32574" builtinId="15" hidden="1"/>
    <cellStyle name="Tytuł" xfId="32614" builtinId="15" hidden="1"/>
    <cellStyle name="Tytuł" xfId="32654" builtinId="15" hidden="1"/>
    <cellStyle name="Tytuł" xfId="32613" builtinId="15" hidden="1"/>
    <cellStyle name="Tytuł" xfId="32732" builtinId="15" hidden="1"/>
    <cellStyle name="Tytuł" xfId="32771" builtinId="15" hidden="1"/>
    <cellStyle name="Tytuł" xfId="32811" builtinId="15" hidden="1"/>
    <cellStyle name="Tytuł" xfId="32851" builtinId="15" hidden="1"/>
    <cellStyle name="Tytuł" xfId="32891" builtinId="15" hidden="1"/>
    <cellStyle name="Tytuł" xfId="32850" builtinId="15" hidden="1"/>
    <cellStyle name="Tytuł" xfId="32969" builtinId="15" hidden="1"/>
    <cellStyle name="Tytuł" xfId="33008" builtinId="15" hidden="1"/>
    <cellStyle name="Tytuł" xfId="33048" builtinId="15" hidden="1"/>
    <cellStyle name="Tytuł" xfId="33088" builtinId="15" hidden="1"/>
    <cellStyle name="Tytuł" xfId="33127" builtinId="15" hidden="1"/>
    <cellStyle name="Tytuł" xfId="33168" builtinId="15" hidden="1"/>
    <cellStyle name="Tytuł" xfId="33207" builtinId="15" hidden="1"/>
    <cellStyle name="Tytuł" xfId="33247" builtinId="15" hidden="1"/>
    <cellStyle name="Tytuł" xfId="33286" builtinId="15" hidden="1"/>
    <cellStyle name="Tytuł" xfId="32572" builtinId="15" hidden="1"/>
    <cellStyle name="Tytuł" xfId="32469" builtinId="15" hidden="1"/>
    <cellStyle name="Tytuł" xfId="33359" builtinId="15" hidden="1"/>
    <cellStyle name="Tytuł" xfId="33399" builtinId="15" hidden="1"/>
    <cellStyle name="Tytuł" xfId="33358" builtinId="15" hidden="1"/>
    <cellStyle name="Tytuł" xfId="33477" builtinId="15" hidden="1"/>
    <cellStyle name="Tytuł" xfId="33516" builtinId="15" hidden="1"/>
    <cellStyle name="Tytuł" xfId="33556" builtinId="15" hidden="1"/>
    <cellStyle name="Tytuł" xfId="33596" builtinId="15" hidden="1"/>
    <cellStyle name="Tytuł" xfId="33636" builtinId="15" hidden="1"/>
    <cellStyle name="Tytuł" xfId="33595" builtinId="15" hidden="1"/>
    <cellStyle name="Tytuł" xfId="33714" builtinId="15" hidden="1"/>
    <cellStyle name="Tytuł" xfId="33753" builtinId="15" hidden="1"/>
    <cellStyle name="Tytuł" xfId="33793" builtinId="15" hidden="1"/>
    <cellStyle name="Tytuł" xfId="33833" builtinId="15" hidden="1"/>
    <cellStyle name="Tytuł" xfId="33872" builtinId="15" hidden="1"/>
    <cellStyle name="Tytuł" xfId="33912" builtinId="15" hidden="1"/>
    <cellStyle name="Tytuł" xfId="33951" builtinId="15" hidden="1"/>
    <cellStyle name="Tytuł" xfId="33991" builtinId="15" hidden="1"/>
    <cellStyle name="Tytuł" xfId="34030" builtinId="15" hidden="1"/>
    <cellStyle name="Tytuł" xfId="32471" builtinId="15" hidden="1"/>
    <cellStyle name="Tytuł" xfId="32505" builtinId="15" hidden="1"/>
    <cellStyle name="Tytuł" xfId="34075" builtinId="15" hidden="1"/>
    <cellStyle name="Tytuł" xfId="34115" builtinId="15" hidden="1"/>
    <cellStyle name="Tytuł" xfId="34074" builtinId="15" hidden="1"/>
    <cellStyle name="Tytuł" xfId="34193" builtinId="15" hidden="1"/>
    <cellStyle name="Tytuł" xfId="34232" builtinId="15" hidden="1"/>
    <cellStyle name="Tytuł" xfId="34272" builtinId="15" hidden="1"/>
    <cellStyle name="Tytuł" xfId="34312" builtinId="15" hidden="1"/>
    <cellStyle name="Tytuł" xfId="34352" builtinId="15" hidden="1"/>
    <cellStyle name="Tytuł" xfId="34311" builtinId="15" hidden="1"/>
    <cellStyle name="Tytuł" xfId="34430" builtinId="15" hidden="1"/>
    <cellStyle name="Tytuł" xfId="34469" builtinId="15" hidden="1"/>
    <cellStyle name="Tytuł" xfId="34509" builtinId="15" hidden="1"/>
    <cellStyle name="Tytuł" xfId="34549" builtinId="15" hidden="1"/>
    <cellStyle name="Tytuł" xfId="34588" builtinId="15" hidden="1"/>
    <cellStyle name="Tytuł" xfId="34628" builtinId="15" hidden="1"/>
    <cellStyle name="Tytuł" xfId="34667" builtinId="15" hidden="1"/>
    <cellStyle name="Tytuł" xfId="34707" builtinId="15" hidden="1"/>
    <cellStyle name="Tytuł" xfId="34746" builtinId="15" hidden="1"/>
    <cellStyle name="Tytuł" xfId="29148" builtinId="15" hidden="1"/>
    <cellStyle name="Tytuł" xfId="34787" builtinId="15" hidden="1"/>
    <cellStyle name="Tytuł" xfId="34827" builtinId="15" hidden="1"/>
    <cellStyle name="Tytuł" xfId="34867" builtinId="15" hidden="1"/>
    <cellStyle name="Tytuł" xfId="34826" builtinId="15" hidden="1"/>
    <cellStyle name="Tytuł" xfId="34945" builtinId="15" hidden="1"/>
    <cellStyle name="Tytuł" xfId="34984" builtinId="15" hidden="1"/>
    <cellStyle name="Tytuł" xfId="35024" builtinId="15" hidden="1"/>
    <cellStyle name="Tytuł" xfId="35064" builtinId="15" hidden="1"/>
    <cellStyle name="Tytuł" xfId="35104" builtinId="15" hidden="1"/>
    <cellStyle name="Tytuł" xfId="35063" builtinId="15" hidden="1"/>
    <cellStyle name="Tytuł" xfId="35182" builtinId="15" hidden="1"/>
    <cellStyle name="Tytuł" xfId="35221" builtinId="15" hidden="1"/>
    <cellStyle name="Tytuł" xfId="35261" builtinId="15" hidden="1"/>
    <cellStyle name="Tytuł" xfId="35301" builtinId="15" hidden="1"/>
    <cellStyle name="Tytuł" xfId="35340" builtinId="15" hidden="1"/>
    <cellStyle name="Tytuł" xfId="35380" builtinId="15" hidden="1"/>
    <cellStyle name="Tytuł" xfId="35419" builtinId="15" hidden="1"/>
    <cellStyle name="Tytuł" xfId="35459" builtinId="15" hidden="1"/>
    <cellStyle name="Tytuł" xfId="35498" builtinId="15" hidden="1"/>
    <cellStyle name="Tytuł" xfId="35537" builtinId="15" hidden="1"/>
    <cellStyle name="Tytuł" xfId="35696" builtinId="15" hidden="1"/>
    <cellStyle name="Tytuł" xfId="35736" builtinId="15" hidden="1"/>
    <cellStyle name="Tytuł" xfId="35776" builtinId="15" hidden="1"/>
    <cellStyle name="Tytuł" xfId="35735" builtinId="15" hidden="1"/>
    <cellStyle name="Tytuł" xfId="35854" builtinId="15" hidden="1"/>
    <cellStyle name="Tytuł" xfId="35893" builtinId="15" hidden="1"/>
    <cellStyle name="Tytuł" xfId="35933" builtinId="15" hidden="1"/>
    <cellStyle name="Tytuł" xfId="35973" builtinId="15" hidden="1"/>
    <cellStyle name="Tytuł" xfId="36013" builtinId="15" hidden="1"/>
    <cellStyle name="Tytuł" xfId="35972" builtinId="15" hidden="1"/>
    <cellStyle name="Tytuł" xfId="36091" builtinId="15" hidden="1"/>
    <cellStyle name="Tytuł" xfId="36130" builtinId="15" hidden="1"/>
    <cellStyle name="Tytuł" xfId="36170" builtinId="15" hidden="1"/>
    <cellStyle name="Tytuł" xfId="36210" builtinId="15" hidden="1"/>
    <cellStyle name="Tytuł" xfId="36249" builtinId="15" hidden="1"/>
    <cellStyle name="Tytuł" xfId="36290" builtinId="15" hidden="1"/>
    <cellStyle name="Tytuł" xfId="36329" builtinId="15" hidden="1"/>
    <cellStyle name="Tytuł" xfId="36369" builtinId="15" hidden="1"/>
    <cellStyle name="Tytuł" xfId="36408" builtinId="15" hidden="1"/>
    <cellStyle name="Tytuł" xfId="35694" builtinId="15" hidden="1"/>
    <cellStyle name="Tytuł" xfId="35591" builtinId="15" hidden="1"/>
    <cellStyle name="Tytuł" xfId="36481" builtinId="15" hidden="1"/>
    <cellStyle name="Tytuł" xfId="36521" builtinId="15" hidden="1"/>
    <cellStyle name="Tytuł" xfId="36480" builtinId="15" hidden="1"/>
    <cellStyle name="Tytuł" xfId="36599" builtinId="15" hidden="1"/>
    <cellStyle name="Tytuł" xfId="36638" builtinId="15" hidden="1"/>
    <cellStyle name="Tytuł" xfId="36678" builtinId="15" hidden="1"/>
    <cellStyle name="Tytuł" xfId="36718" builtinId="15" hidden="1"/>
    <cellStyle name="Tytuł" xfId="36758" builtinId="15" hidden="1"/>
    <cellStyle name="Tytuł" xfId="36717" builtinId="15" hidden="1"/>
    <cellStyle name="Tytuł" xfId="36836" builtinId="15" hidden="1"/>
    <cellStyle name="Tytuł" xfId="36875" builtinId="15" hidden="1"/>
    <cellStyle name="Tytuł" xfId="36915" builtinId="15" hidden="1"/>
    <cellStyle name="Tytuł" xfId="36955" builtinId="15" hidden="1"/>
    <cellStyle name="Tytuł" xfId="36994" builtinId="15" hidden="1"/>
    <cellStyle name="Tytuł" xfId="37034" builtinId="15" hidden="1"/>
    <cellStyle name="Tytuł" xfId="37073" builtinId="15" hidden="1"/>
    <cellStyle name="Tytuł" xfId="37113" builtinId="15" hidden="1"/>
    <cellStyle name="Tytuł" xfId="37152" builtinId="15" hidden="1"/>
    <cellStyle name="Tytuł" xfId="35593" builtinId="15" hidden="1"/>
    <cellStyle name="Tytuł" xfId="35627" builtinId="15" hidden="1"/>
    <cellStyle name="Tytuł" xfId="37197" builtinId="15" hidden="1"/>
    <cellStyle name="Tytuł" xfId="37237" builtinId="15" hidden="1"/>
    <cellStyle name="Tytuł" xfId="37196" builtinId="15" hidden="1"/>
    <cellStyle name="Tytuł" xfId="37315" builtinId="15" hidden="1"/>
    <cellStyle name="Tytuł" xfId="37354" builtinId="15" hidden="1"/>
    <cellStyle name="Tytuł" xfId="37394" builtinId="15" hidden="1"/>
    <cellStyle name="Tytuł" xfId="37434" builtinId="15" hidden="1"/>
    <cellStyle name="Tytuł" xfId="37474" builtinId="15" hidden="1"/>
    <cellStyle name="Tytuł" xfId="37433" builtinId="15" hidden="1"/>
    <cellStyle name="Tytuł" xfId="37552" builtinId="15" hidden="1"/>
    <cellStyle name="Tytuł" xfId="37591" builtinId="15" hidden="1"/>
    <cellStyle name="Tytuł" xfId="37631" builtinId="15" hidden="1"/>
    <cellStyle name="Tytuł" xfId="37671" builtinId="15" hidden="1"/>
    <cellStyle name="Tytuł" xfId="37710" builtinId="15" hidden="1"/>
    <cellStyle name="Tytuł" xfId="37750" builtinId="15" hidden="1"/>
    <cellStyle name="Tytuł" xfId="37789" builtinId="15" hidden="1"/>
    <cellStyle name="Tytuł" xfId="37829" builtinId="15" hidden="1"/>
    <cellStyle name="Tytuł" xfId="37868" builtinId="15" hidden="1"/>
    <cellStyle name="Tytuł" xfId="37907" builtinId="15" hidden="1"/>
    <cellStyle name="Tytuł" xfId="37947" builtinId="15" hidden="1"/>
    <cellStyle name="Tytuł" xfId="37987" builtinId="15" hidden="1"/>
    <cellStyle name="Tytuł" xfId="38027" builtinId="15" hidden="1"/>
    <cellStyle name="Tytuł" xfId="37986" builtinId="15" hidden="1"/>
    <cellStyle name="Tytuł" xfId="38105" builtinId="15" hidden="1"/>
    <cellStyle name="Tytuł" xfId="38144" builtinId="15" hidden="1"/>
    <cellStyle name="Tytuł" xfId="38184" builtinId="15" hidden="1"/>
    <cellStyle name="Tytuł" xfId="38224" builtinId="15" hidden="1"/>
    <cellStyle name="Tytuł" xfId="38264" builtinId="15" hidden="1"/>
    <cellStyle name="Tytuł" xfId="38223" builtinId="15" hidden="1"/>
    <cellStyle name="Tytuł" xfId="38342" builtinId="15" hidden="1"/>
    <cellStyle name="Tytuł" xfId="38381" builtinId="15" hidden="1"/>
    <cellStyle name="Tytuł" xfId="38421" builtinId="15" hidden="1"/>
    <cellStyle name="Tytuł" xfId="38461" builtinId="15" hidden="1"/>
    <cellStyle name="Tytuł" xfId="38500" builtinId="15" hidden="1"/>
    <cellStyle name="Tytuł" xfId="38540" builtinId="15" hidden="1"/>
    <cellStyle name="Tytuł" xfId="38579" builtinId="15" hidden="1"/>
    <cellStyle name="Tytuł" xfId="38619" builtinId="15" hidden="1"/>
    <cellStyle name="Tytuł" xfId="38658" builtinId="15" hidden="1"/>
    <cellStyle name="Tytuł" xfId="38697" builtinId="15" hidden="1"/>
    <cellStyle name="Tytuł" xfId="38856" builtinId="15" hidden="1"/>
    <cellStyle name="Tytuł" xfId="38896" builtinId="15" hidden="1"/>
    <cellStyle name="Tytuł" xfId="38936" builtinId="15" hidden="1"/>
    <cellStyle name="Tytuł" xfId="38895" builtinId="15" hidden="1"/>
    <cellStyle name="Tytuł" xfId="39014" builtinId="15" hidden="1"/>
    <cellStyle name="Tytuł" xfId="39053" builtinId="15" hidden="1"/>
    <cellStyle name="Tytuł" xfId="39093" builtinId="15" hidden="1"/>
    <cellStyle name="Tytuł" xfId="39133" builtinId="15" hidden="1"/>
    <cellStyle name="Tytuł" xfId="39173" builtinId="15" hidden="1"/>
    <cellStyle name="Tytuł" xfId="39132" builtinId="15" hidden="1"/>
    <cellStyle name="Tytuł" xfId="39251" builtinId="15" hidden="1"/>
    <cellStyle name="Tytuł" xfId="39290" builtinId="15" hidden="1"/>
    <cellStyle name="Tytuł" xfId="39330" builtinId="15" hidden="1"/>
    <cellStyle name="Tytuł" xfId="39370" builtinId="15" hidden="1"/>
    <cellStyle name="Tytuł" xfId="39409" builtinId="15" hidden="1"/>
    <cellStyle name="Tytuł" xfId="39450" builtinId="15" hidden="1"/>
    <cellStyle name="Tytuł" xfId="39489" builtinId="15" hidden="1"/>
    <cellStyle name="Tytuł" xfId="39529" builtinId="15" hidden="1"/>
    <cellStyle name="Tytuł" xfId="39568" builtinId="15" hidden="1"/>
    <cellStyle name="Tytuł" xfId="38854" builtinId="15" hidden="1"/>
    <cellStyle name="Tytuł" xfId="38751" builtinId="15" hidden="1"/>
    <cellStyle name="Tytuł" xfId="39641" builtinId="15" hidden="1"/>
    <cellStyle name="Tytuł" xfId="39681" builtinId="15" hidden="1"/>
    <cellStyle name="Tytuł" xfId="39640" builtinId="15" hidden="1"/>
    <cellStyle name="Tytuł" xfId="39759" builtinId="15" hidden="1"/>
    <cellStyle name="Tytuł" xfId="39798" builtinId="15" hidden="1"/>
    <cellStyle name="Tytuł" xfId="39838" builtinId="15" hidden="1"/>
    <cellStyle name="Tytuł" xfId="39878" builtinId="15" hidden="1"/>
    <cellStyle name="Tytuł" xfId="39918" builtinId="15" hidden="1"/>
    <cellStyle name="Tytuł" xfId="39877" builtinId="15" hidden="1"/>
    <cellStyle name="Tytuł" xfId="39996" builtinId="15" hidden="1"/>
    <cellStyle name="Tytuł" xfId="40035" builtinId="15" hidden="1"/>
    <cellStyle name="Tytuł" xfId="40075" builtinId="15" hidden="1"/>
    <cellStyle name="Tytuł" xfId="40115" builtinId="15" hidden="1"/>
    <cellStyle name="Tytuł" xfId="40154" builtinId="15" hidden="1"/>
    <cellStyle name="Tytuł" xfId="40194" builtinId="15" hidden="1"/>
    <cellStyle name="Tytuł" xfId="40233" builtinId="15" hidden="1"/>
    <cellStyle name="Tytuł" xfId="40273" builtinId="15" hidden="1"/>
    <cellStyle name="Tytuł" xfId="40312" builtinId="15" hidden="1"/>
    <cellStyle name="Tytuł" xfId="38753" builtinId="15" hidden="1"/>
    <cellStyle name="Tytuł" xfId="38787" builtinId="15" hidden="1"/>
    <cellStyle name="Tytuł" xfId="40357" builtinId="15" hidden="1"/>
    <cellStyle name="Tytuł" xfId="40397" builtinId="15" hidden="1"/>
    <cellStyle name="Tytuł" xfId="40356" builtinId="15" hidden="1"/>
    <cellStyle name="Tytuł" xfId="40475" builtinId="15" hidden="1"/>
    <cellStyle name="Tytuł" xfId="40514" builtinId="15" hidden="1"/>
    <cellStyle name="Tytuł" xfId="40554" builtinId="15" hidden="1"/>
    <cellStyle name="Tytuł" xfId="40594" builtinId="15" hidden="1"/>
    <cellStyle name="Tytuł" xfId="40634" builtinId="15" hidden="1"/>
    <cellStyle name="Tytuł" xfId="40593" builtinId="15" hidden="1"/>
    <cellStyle name="Tytuł" xfId="40712" builtinId="15" hidden="1"/>
    <cellStyle name="Tytuł" xfId="40751" builtinId="15" hidden="1"/>
    <cellStyle name="Tytuł" xfId="40791" builtinId="15" hidden="1"/>
    <cellStyle name="Tytuł" xfId="40831" builtinId="15" hidden="1"/>
    <cellStyle name="Tytuł" xfId="40870" builtinId="15" hidden="1"/>
    <cellStyle name="Tytuł" xfId="40910" builtinId="15" hidden="1"/>
    <cellStyle name="Tytuł" xfId="40949" builtinId="15" hidden="1"/>
    <cellStyle name="Tytuł" xfId="40989" builtinId="15" hidden="1"/>
    <cellStyle name="Tytuł" xfId="41028" builtinId="15" hidden="1"/>
    <cellStyle name="Tytuł" xfId="41088" builtinId="15" hidden="1"/>
    <cellStyle name="Tytuł" xfId="41146" builtinId="15" hidden="1"/>
    <cellStyle name="Tytuł" xfId="41186" builtinId="15" hidden="1"/>
    <cellStyle name="Tytuł" xfId="41226" builtinId="15" hidden="1"/>
    <cellStyle name="Tytuł" xfId="41185" builtinId="15" hidden="1"/>
    <cellStyle name="Tytuł" xfId="41304" builtinId="15" hidden="1"/>
    <cellStyle name="Tytuł" xfId="41343" builtinId="15" hidden="1"/>
    <cellStyle name="Tytuł" xfId="41383" builtinId="15" hidden="1"/>
    <cellStyle name="Tytuł" xfId="41423" builtinId="15" hidden="1"/>
    <cellStyle name="Tytuł" xfId="41463" builtinId="15" hidden="1"/>
    <cellStyle name="Tytuł" xfId="41422" builtinId="15" hidden="1"/>
    <cellStyle name="Tytuł" xfId="41541" builtinId="15" hidden="1"/>
    <cellStyle name="Tytuł" xfId="41580" builtinId="15" hidden="1"/>
    <cellStyle name="Tytuł" xfId="41620" builtinId="15" hidden="1"/>
    <cellStyle name="Tytuł" xfId="41660" builtinId="15" hidden="1"/>
    <cellStyle name="Tytuł" xfId="41699" builtinId="15" hidden="1"/>
    <cellStyle name="Tytuł" xfId="41739" builtinId="15" hidden="1"/>
    <cellStyle name="Tytuł" xfId="41778" builtinId="15" hidden="1"/>
    <cellStyle name="Tytuł" xfId="41818" builtinId="15" hidden="1"/>
    <cellStyle name="Tytuł" xfId="41857" builtinId="15" hidden="1"/>
    <cellStyle name="Tytuł" xfId="41087" builtinId="15" hidden="1"/>
    <cellStyle name="Tytuł" xfId="41897" builtinId="15" hidden="1"/>
    <cellStyle name="Tytuł" xfId="41937" builtinId="15" hidden="1"/>
    <cellStyle name="Tytuł" xfId="41977" builtinId="15" hidden="1"/>
    <cellStyle name="Tytuł" xfId="41936" builtinId="15" hidden="1"/>
    <cellStyle name="Tytuł" xfId="42055" builtinId="15" hidden="1"/>
    <cellStyle name="Tytuł" xfId="42094" builtinId="15" hidden="1"/>
    <cellStyle name="Tytuł" xfId="42134" builtinId="15" hidden="1"/>
    <cellStyle name="Tytuł" xfId="42174" builtinId="15" hidden="1"/>
    <cellStyle name="Tytuł" xfId="42214" builtinId="15" hidden="1"/>
    <cellStyle name="Tytuł" xfId="42173" builtinId="15" hidden="1"/>
    <cellStyle name="Tytuł" xfId="42292" builtinId="15" hidden="1"/>
    <cellStyle name="Tytuł" xfId="42331" builtinId="15" hidden="1"/>
    <cellStyle name="Tytuł" xfId="42371" builtinId="15" hidden="1"/>
    <cellStyle name="Tytuł" xfId="42411" builtinId="15" hidden="1"/>
    <cellStyle name="Tytuł" xfId="42450" builtinId="15" hidden="1"/>
    <cellStyle name="Tytuł" xfId="42490" builtinId="15" hidden="1"/>
    <cellStyle name="Tytuł" xfId="42529" builtinId="15" hidden="1"/>
    <cellStyle name="Tytuł" xfId="42569" builtinId="15" hidden="1"/>
    <cellStyle name="Tytuł" xfId="42608" builtinId="15" hidden="1"/>
    <cellStyle name="Tytuł" xfId="42672" builtinId="15" hidden="1"/>
    <cellStyle name="Tytuł" xfId="42726" builtinId="15" hidden="1"/>
    <cellStyle name="Tytuł" xfId="42766" builtinId="15" hidden="1"/>
    <cellStyle name="Tytuł" xfId="42806" builtinId="15" hidden="1"/>
    <cellStyle name="Tytuł" xfId="42765" builtinId="15" hidden="1"/>
    <cellStyle name="Tytuł" xfId="42884" builtinId="15" hidden="1"/>
    <cellStyle name="Tytuł" xfId="42923" builtinId="15" hidden="1"/>
    <cellStyle name="Tytuł" xfId="42963" builtinId="15" hidden="1"/>
    <cellStyle name="Tytuł" xfId="43003" builtinId="15" hidden="1"/>
    <cellStyle name="Tytuł" xfId="43043" builtinId="15" hidden="1"/>
    <cellStyle name="Tytuł" xfId="43002" builtinId="15" hidden="1"/>
    <cellStyle name="Tytuł" xfId="43121" builtinId="15" hidden="1"/>
    <cellStyle name="Tytuł" xfId="43160" builtinId="15" hidden="1"/>
    <cellStyle name="Tytuł" xfId="43200" builtinId="15" hidden="1"/>
    <cellStyle name="Tytuł" xfId="43240" builtinId="15" hidden="1"/>
    <cellStyle name="Tytuł" xfId="43279" builtinId="15" hidden="1"/>
    <cellStyle name="Tytuł" xfId="43319" builtinId="15" hidden="1"/>
    <cellStyle name="Tytuł" xfId="43358" builtinId="15" hidden="1"/>
    <cellStyle name="Tytuł" xfId="43398" builtinId="15" hidden="1"/>
    <cellStyle name="Tytuł" xfId="43437" builtinId="15" hidden="1"/>
    <cellStyle name="Tytuł" xfId="42724" builtinId="15" hidden="1"/>
    <cellStyle name="Tytuł" xfId="43477" builtinId="15" hidden="1"/>
    <cellStyle name="Tytuł" xfId="43517" builtinId="15" hidden="1"/>
    <cellStyle name="Tytuł" xfId="43557" builtinId="15" hidden="1"/>
    <cellStyle name="Tytuł" xfId="43516" builtinId="15" hidden="1"/>
    <cellStyle name="Tytuł" xfId="43635" builtinId="15" hidden="1"/>
    <cellStyle name="Tytuł" xfId="43674" builtinId="15" hidden="1"/>
    <cellStyle name="Tytuł" xfId="43714" builtinId="15" hidden="1"/>
    <cellStyle name="Tytuł" xfId="43754" builtinId="15" hidden="1"/>
    <cellStyle name="Tytuł" xfId="43794" builtinId="15" hidden="1"/>
    <cellStyle name="Tytuł" xfId="43753" builtinId="15" hidden="1"/>
    <cellStyle name="Tytuł" xfId="43872" builtinId="15" hidden="1"/>
    <cellStyle name="Tytuł" xfId="43911" builtinId="15" hidden="1"/>
    <cellStyle name="Tytuł" xfId="43951" builtinId="15" hidden="1"/>
    <cellStyle name="Tytuł" xfId="43991" builtinId="15" hidden="1"/>
    <cellStyle name="Tytuł" xfId="44030" builtinId="15" hidden="1"/>
    <cellStyle name="Tytuł" xfId="44070" builtinId="15" hidden="1"/>
    <cellStyle name="Tytuł" xfId="44109" builtinId="15" hidden="1"/>
    <cellStyle name="Tytuł" xfId="44149" builtinId="15" hidden="1"/>
    <cellStyle name="Tytuł" xfId="44188" builtinId="15" hidden="1"/>
    <cellStyle name="Tytuł" xfId="44252" builtinId="15" hidden="1"/>
    <cellStyle name="Tytuł" xfId="44306" builtinId="15" hidden="1"/>
    <cellStyle name="Tytuł" xfId="44346" builtinId="15" hidden="1"/>
    <cellStyle name="Tytuł" xfId="44386" builtinId="15" hidden="1"/>
    <cellStyle name="Tytuł" xfId="44345" builtinId="15" hidden="1"/>
    <cellStyle name="Tytuł" xfId="44464" builtinId="15" hidden="1"/>
    <cellStyle name="Tytuł" xfId="44503" builtinId="15" hidden="1"/>
    <cellStyle name="Tytuł" xfId="44543" builtinId="15" hidden="1"/>
    <cellStyle name="Tytuł" xfId="44583" builtinId="15" hidden="1"/>
    <cellStyle name="Tytuł" xfId="44623" builtinId="15" hidden="1"/>
    <cellStyle name="Tytuł" xfId="44582" builtinId="15" hidden="1"/>
    <cellStyle name="Tytuł" xfId="44701" builtinId="15" hidden="1"/>
    <cellStyle name="Tytuł" xfId="44740" builtinId="15" hidden="1"/>
    <cellStyle name="Tytuł" xfId="44780" builtinId="15" hidden="1"/>
    <cellStyle name="Tytuł" xfId="44820" builtinId="15" hidden="1"/>
    <cellStyle name="Tytuł" xfId="44859" builtinId="15" hidden="1"/>
    <cellStyle name="Tytuł" xfId="44899" builtinId="15" hidden="1"/>
    <cellStyle name="Tytuł" xfId="44938" builtinId="15" hidden="1"/>
    <cellStyle name="Tytuł" xfId="44978" builtinId="15" hidden="1"/>
    <cellStyle name="Tytuł" xfId="45017" builtinId="15" hidden="1"/>
    <cellStyle name="Tytuł" xfId="44304" builtinId="15" hidden="1"/>
    <cellStyle name="Tytuł" xfId="45057" builtinId="15" hidden="1"/>
    <cellStyle name="Tytuł" xfId="45097" builtinId="15" hidden="1"/>
    <cellStyle name="Tytuł" xfId="45137" builtinId="15" hidden="1"/>
    <cellStyle name="Tytuł" xfId="45096" builtinId="15" hidden="1"/>
    <cellStyle name="Tytuł" xfId="45215" builtinId="15" hidden="1"/>
    <cellStyle name="Tytuł" xfId="45254" builtinId="15" hidden="1"/>
    <cellStyle name="Tytuł" xfId="45294" builtinId="15" hidden="1"/>
    <cellStyle name="Tytuł" xfId="45334" builtinId="15" hidden="1"/>
    <cellStyle name="Tytuł" xfId="45374" builtinId="15" hidden="1"/>
    <cellStyle name="Tytuł" xfId="45333" builtinId="15" hidden="1"/>
    <cellStyle name="Tytuł" xfId="45452" builtinId="15" hidden="1"/>
    <cellStyle name="Tytuł" xfId="45491" builtinId="15" hidden="1"/>
    <cellStyle name="Tytuł" xfId="45531" builtinId="15" hidden="1"/>
    <cellStyle name="Tytuł" xfId="45571" builtinId="15" hidden="1"/>
    <cellStyle name="Tytuł" xfId="45610" builtinId="15" hidden="1"/>
    <cellStyle name="Tytuł" xfId="45650" builtinId="15" hidden="1"/>
    <cellStyle name="Tytuł" xfId="45689" builtinId="15" hidden="1"/>
    <cellStyle name="Tytuł" xfId="45729" builtinId="15" hidden="1"/>
    <cellStyle name="Tytuł" xfId="45768" builtinId="15" hidden="1"/>
    <cellStyle name="Uwaga 2" xfId="64" hidden="1"/>
    <cellStyle name="Uwaga 2" xfId="82" hidden="1"/>
    <cellStyle name="Uwaga 2" xfId="159" hidden="1"/>
    <cellStyle name="Uwaga 2" xfId="238" hidden="1"/>
    <cellStyle name="Uwaga 2" xfId="318" hidden="1"/>
    <cellStyle name="Uwaga 2" xfId="396" hidden="1"/>
    <cellStyle name="Uwaga 2" xfId="475" hidden="1"/>
    <cellStyle name="Uwaga 2" xfId="935" hidden="1"/>
    <cellStyle name="Uwaga 2" xfId="990" hidden="1"/>
    <cellStyle name="Uwaga 2" xfId="1068" hidden="1"/>
    <cellStyle name="Uwaga 2" xfId="1147" hidden="1"/>
    <cellStyle name="Uwaga 2" xfId="1227" hidden="1"/>
    <cellStyle name="Uwaga 2" xfId="1305" hidden="1"/>
    <cellStyle name="Uwaga 2" xfId="1384" hidden="1"/>
    <cellStyle name="Uwaga 2" xfId="832" hidden="1"/>
    <cellStyle name="Uwaga 2" xfId="1735" hidden="1"/>
    <cellStyle name="Uwaga 2" xfId="1813" hidden="1"/>
    <cellStyle name="Uwaga 2" xfId="1892" hidden="1"/>
    <cellStyle name="Uwaga 2" xfId="1972" hidden="1"/>
    <cellStyle name="Uwaga 2" xfId="2050" hidden="1"/>
    <cellStyle name="Uwaga 2" xfId="2129" hidden="1"/>
    <cellStyle name="Uwaga 2" xfId="868" hidden="1"/>
    <cellStyle name="Uwaga 2" xfId="2451" hidden="1"/>
    <cellStyle name="Uwaga 2" xfId="2529" hidden="1"/>
    <cellStyle name="Uwaga 2" xfId="2608" hidden="1"/>
    <cellStyle name="Uwaga 2" xfId="2688" hidden="1"/>
    <cellStyle name="Uwaga 2" xfId="2766" hidden="1"/>
    <cellStyle name="Uwaga 2" xfId="2845" hidden="1"/>
    <cellStyle name="Uwaga 2" xfId="3339" hidden="1"/>
    <cellStyle name="Uwaga 2" xfId="3398" hidden="1"/>
    <cellStyle name="Uwaga 2" xfId="3476" hidden="1"/>
    <cellStyle name="Uwaga 2" xfId="3555" hidden="1"/>
    <cellStyle name="Uwaga 2" xfId="3635" hidden="1"/>
    <cellStyle name="Uwaga 2" xfId="3713" hidden="1"/>
    <cellStyle name="Uwaga 2" xfId="3796" hidden="1"/>
    <cellStyle name="Uwaga 2" xfId="4275" hidden="1"/>
    <cellStyle name="Uwaga 2" xfId="4334" hidden="1"/>
    <cellStyle name="Uwaga 2" xfId="4412" hidden="1"/>
    <cellStyle name="Uwaga 2" xfId="4491" hidden="1"/>
    <cellStyle name="Uwaga 2" xfId="4571" hidden="1"/>
    <cellStyle name="Uwaga 2" xfId="4649" hidden="1"/>
    <cellStyle name="Uwaga 2" xfId="4732" hidden="1"/>
    <cellStyle name="Uwaga 2" xfId="4172" hidden="1"/>
    <cellStyle name="Uwaga 2" xfId="5083" hidden="1"/>
    <cellStyle name="Uwaga 2" xfId="5161" hidden="1"/>
    <cellStyle name="Uwaga 2" xfId="5240" hidden="1"/>
    <cellStyle name="Uwaga 2" xfId="5320" hidden="1"/>
    <cellStyle name="Uwaga 2" xfId="5398" hidden="1"/>
    <cellStyle name="Uwaga 2" xfId="5477" hidden="1"/>
    <cellStyle name="Uwaga 2" xfId="4208" hidden="1"/>
    <cellStyle name="Uwaga 2" xfId="5799" hidden="1"/>
    <cellStyle name="Uwaga 2" xfId="5877" hidden="1"/>
    <cellStyle name="Uwaga 2" xfId="5956" hidden="1"/>
    <cellStyle name="Uwaga 2" xfId="6036" hidden="1"/>
    <cellStyle name="Uwaga 2" xfId="6114" hidden="1"/>
    <cellStyle name="Uwaga 2" xfId="6193" hidden="1"/>
    <cellStyle name="Uwaga 2" xfId="3212" hidden="1"/>
    <cellStyle name="Uwaga 2" xfId="6525" hidden="1"/>
    <cellStyle name="Uwaga 2" xfId="6603" hidden="1"/>
    <cellStyle name="Uwaga 2" xfId="6682" hidden="1"/>
    <cellStyle name="Uwaga 2" xfId="6762" hidden="1"/>
    <cellStyle name="Uwaga 2" xfId="6840" hidden="1"/>
    <cellStyle name="Uwaga 2" xfId="6921" hidden="1"/>
    <cellStyle name="Uwaga 2" xfId="7393" hidden="1"/>
    <cellStyle name="Uwaga 2" xfId="7450" hidden="1"/>
    <cellStyle name="Uwaga 2" xfId="7528" hidden="1"/>
    <cellStyle name="Uwaga 2" xfId="7607" hidden="1"/>
    <cellStyle name="Uwaga 2" xfId="7687" hidden="1"/>
    <cellStyle name="Uwaga 2" xfId="7765" hidden="1"/>
    <cellStyle name="Uwaga 2" xfId="7846" hidden="1"/>
    <cellStyle name="Uwaga 2" xfId="7290" hidden="1"/>
    <cellStyle name="Uwaga 2" xfId="8197" hidden="1"/>
    <cellStyle name="Uwaga 2" xfId="8275" hidden="1"/>
    <cellStyle name="Uwaga 2" xfId="8354" hidden="1"/>
    <cellStyle name="Uwaga 2" xfId="8434" hidden="1"/>
    <cellStyle name="Uwaga 2" xfId="8512" hidden="1"/>
    <cellStyle name="Uwaga 2" xfId="8591" hidden="1"/>
    <cellStyle name="Uwaga 2" xfId="7326" hidden="1"/>
    <cellStyle name="Uwaga 2" xfId="8913" hidden="1"/>
    <cellStyle name="Uwaga 2" xfId="8991" hidden="1"/>
    <cellStyle name="Uwaga 2" xfId="9070" hidden="1"/>
    <cellStyle name="Uwaga 2" xfId="9150" hidden="1"/>
    <cellStyle name="Uwaga 2" xfId="9228" hidden="1"/>
    <cellStyle name="Uwaga 2" xfId="9307" hidden="1"/>
    <cellStyle name="Uwaga 2" xfId="9610" hidden="1"/>
    <cellStyle name="Uwaga 2" xfId="9665" hidden="1"/>
    <cellStyle name="Uwaga 2" xfId="9743" hidden="1"/>
    <cellStyle name="Uwaga 2" xfId="9822" hidden="1"/>
    <cellStyle name="Uwaga 2" xfId="9902" hidden="1"/>
    <cellStyle name="Uwaga 2" xfId="9980" hidden="1"/>
    <cellStyle name="Uwaga 2" xfId="10059" hidden="1"/>
    <cellStyle name="Uwaga 2" xfId="10519" hidden="1"/>
    <cellStyle name="Uwaga 2" xfId="10574" hidden="1"/>
    <cellStyle name="Uwaga 2" xfId="10652" hidden="1"/>
    <cellStyle name="Uwaga 2" xfId="10731" hidden="1"/>
    <cellStyle name="Uwaga 2" xfId="10811" hidden="1"/>
    <cellStyle name="Uwaga 2" xfId="10889" hidden="1"/>
    <cellStyle name="Uwaga 2" xfId="10968" hidden="1"/>
    <cellStyle name="Uwaga 2" xfId="10416" hidden="1"/>
    <cellStyle name="Uwaga 2" xfId="11319" hidden="1"/>
    <cellStyle name="Uwaga 2" xfId="11397" hidden="1"/>
    <cellStyle name="Uwaga 2" xfId="11476" hidden="1"/>
    <cellStyle name="Uwaga 2" xfId="11556" hidden="1"/>
    <cellStyle name="Uwaga 2" xfId="11634" hidden="1"/>
    <cellStyle name="Uwaga 2" xfId="11713" hidden="1"/>
    <cellStyle name="Uwaga 2" xfId="10452" hidden="1"/>
    <cellStyle name="Uwaga 2" xfId="12035" hidden="1"/>
    <cellStyle name="Uwaga 2" xfId="12113" hidden="1"/>
    <cellStyle name="Uwaga 2" xfId="12192" hidden="1"/>
    <cellStyle name="Uwaga 2" xfId="12272" hidden="1"/>
    <cellStyle name="Uwaga 2" xfId="12350" hidden="1"/>
    <cellStyle name="Uwaga 2" xfId="12429" hidden="1"/>
    <cellStyle name="Uwaga 2" xfId="12770" hidden="1"/>
    <cellStyle name="Uwaga 2" xfId="12825" hidden="1"/>
    <cellStyle name="Uwaga 2" xfId="12903" hidden="1"/>
    <cellStyle name="Uwaga 2" xfId="12982" hidden="1"/>
    <cellStyle name="Uwaga 2" xfId="13062" hidden="1"/>
    <cellStyle name="Uwaga 2" xfId="13140" hidden="1"/>
    <cellStyle name="Uwaga 2" xfId="13219" hidden="1"/>
    <cellStyle name="Uwaga 2" xfId="13679" hidden="1"/>
    <cellStyle name="Uwaga 2" xfId="13734" hidden="1"/>
    <cellStyle name="Uwaga 2" xfId="13812" hidden="1"/>
    <cellStyle name="Uwaga 2" xfId="13891" hidden="1"/>
    <cellStyle name="Uwaga 2" xfId="13971" hidden="1"/>
    <cellStyle name="Uwaga 2" xfId="14049" hidden="1"/>
    <cellStyle name="Uwaga 2" xfId="14128" hidden="1"/>
    <cellStyle name="Uwaga 2" xfId="13576" hidden="1"/>
    <cellStyle name="Uwaga 2" xfId="14479" hidden="1"/>
    <cellStyle name="Uwaga 2" xfId="14557" hidden="1"/>
    <cellStyle name="Uwaga 2" xfId="14636" hidden="1"/>
    <cellStyle name="Uwaga 2" xfId="14716" hidden="1"/>
    <cellStyle name="Uwaga 2" xfId="14794" hidden="1"/>
    <cellStyle name="Uwaga 2" xfId="14873" hidden="1"/>
    <cellStyle name="Uwaga 2" xfId="13612" hidden="1"/>
    <cellStyle name="Uwaga 2" xfId="15195" hidden="1"/>
    <cellStyle name="Uwaga 2" xfId="15273" hidden="1"/>
    <cellStyle name="Uwaga 2" xfId="15352" hidden="1"/>
    <cellStyle name="Uwaga 2" xfId="15432" hidden="1"/>
    <cellStyle name="Uwaga 2" xfId="15510" hidden="1"/>
    <cellStyle name="Uwaga 2" xfId="15589" hidden="1"/>
    <cellStyle name="Uwaga 2" xfId="4108" hidden="1"/>
    <cellStyle name="Uwaga 2" xfId="15919" hidden="1"/>
    <cellStyle name="Uwaga 2" xfId="15997" hidden="1"/>
    <cellStyle name="Uwaga 2" xfId="16076" hidden="1"/>
    <cellStyle name="Uwaga 2" xfId="16156" hidden="1"/>
    <cellStyle name="Uwaga 2" xfId="16234" hidden="1"/>
    <cellStyle name="Uwaga 2" xfId="16313" hidden="1"/>
    <cellStyle name="Uwaga 2" xfId="16773" hidden="1"/>
    <cellStyle name="Uwaga 2" xfId="16828" hidden="1"/>
    <cellStyle name="Uwaga 2" xfId="16906" hidden="1"/>
    <cellStyle name="Uwaga 2" xfId="16985" hidden="1"/>
    <cellStyle name="Uwaga 2" xfId="17065" hidden="1"/>
    <cellStyle name="Uwaga 2" xfId="17143" hidden="1"/>
    <cellStyle name="Uwaga 2" xfId="17222" hidden="1"/>
    <cellStyle name="Uwaga 2" xfId="16670" hidden="1"/>
    <cellStyle name="Uwaga 2" xfId="17573" hidden="1"/>
    <cellStyle name="Uwaga 2" xfId="17651" hidden="1"/>
    <cellStyle name="Uwaga 2" xfId="17730" hidden="1"/>
    <cellStyle name="Uwaga 2" xfId="17810" hidden="1"/>
    <cellStyle name="Uwaga 2" xfId="17888" hidden="1"/>
    <cellStyle name="Uwaga 2" xfId="17967" hidden="1"/>
    <cellStyle name="Uwaga 2" xfId="16706" hidden="1"/>
    <cellStyle name="Uwaga 2" xfId="18289" hidden="1"/>
    <cellStyle name="Uwaga 2" xfId="18367" hidden="1"/>
    <cellStyle name="Uwaga 2" xfId="18446" hidden="1"/>
    <cellStyle name="Uwaga 2" xfId="18526" hidden="1"/>
    <cellStyle name="Uwaga 2" xfId="18604" hidden="1"/>
    <cellStyle name="Uwaga 2" xfId="18683" hidden="1"/>
    <cellStyle name="Uwaga 2" xfId="19067" hidden="1"/>
    <cellStyle name="Uwaga 2" xfId="19122" hidden="1"/>
    <cellStyle name="Uwaga 2" xfId="19200" hidden="1"/>
    <cellStyle name="Uwaga 2" xfId="19279" hidden="1"/>
    <cellStyle name="Uwaga 2" xfId="19359" hidden="1"/>
    <cellStyle name="Uwaga 2" xfId="19437" hidden="1"/>
    <cellStyle name="Uwaga 2" xfId="19516" hidden="1"/>
    <cellStyle name="Uwaga 2" xfId="19988" hidden="1"/>
    <cellStyle name="Uwaga 2" xfId="20043" hidden="1"/>
    <cellStyle name="Uwaga 2" xfId="20121" hidden="1"/>
    <cellStyle name="Uwaga 2" xfId="20200" hidden="1"/>
    <cellStyle name="Uwaga 2" xfId="20280" hidden="1"/>
    <cellStyle name="Uwaga 2" xfId="20358" hidden="1"/>
    <cellStyle name="Uwaga 2" xfId="20437" hidden="1"/>
    <cellStyle name="Uwaga 2" xfId="19885" hidden="1"/>
    <cellStyle name="Uwaga 2" xfId="20788" hidden="1"/>
    <cellStyle name="Uwaga 2" xfId="20866" hidden="1"/>
    <cellStyle name="Uwaga 2" xfId="20945" hidden="1"/>
    <cellStyle name="Uwaga 2" xfId="21025" hidden="1"/>
    <cellStyle name="Uwaga 2" xfId="21103" hidden="1"/>
    <cellStyle name="Uwaga 2" xfId="21182" hidden="1"/>
    <cellStyle name="Uwaga 2" xfId="19921" hidden="1"/>
    <cellStyle name="Uwaga 2" xfId="21504" hidden="1"/>
    <cellStyle name="Uwaga 2" xfId="21582" hidden="1"/>
    <cellStyle name="Uwaga 2" xfId="21661" hidden="1"/>
    <cellStyle name="Uwaga 2" xfId="21741" hidden="1"/>
    <cellStyle name="Uwaga 2" xfId="21819" hidden="1"/>
    <cellStyle name="Uwaga 2" xfId="21898" hidden="1"/>
    <cellStyle name="Uwaga 2" xfId="22239" hidden="1"/>
    <cellStyle name="Uwaga 2" xfId="22294" hidden="1"/>
    <cellStyle name="Uwaga 2" xfId="22372" hidden="1"/>
    <cellStyle name="Uwaga 2" xfId="22451" hidden="1"/>
    <cellStyle name="Uwaga 2" xfId="22531" hidden="1"/>
    <cellStyle name="Uwaga 2" xfId="22609" hidden="1"/>
    <cellStyle name="Uwaga 2" xfId="22688" hidden="1"/>
    <cellStyle name="Uwaga 2" xfId="23148" hidden="1"/>
    <cellStyle name="Uwaga 2" xfId="23203" hidden="1"/>
    <cellStyle name="Uwaga 2" xfId="23281" hidden="1"/>
    <cellStyle name="Uwaga 2" xfId="23360" hidden="1"/>
    <cellStyle name="Uwaga 2" xfId="23440" hidden="1"/>
    <cellStyle name="Uwaga 2" xfId="23518" hidden="1"/>
    <cellStyle name="Uwaga 2" xfId="23597" hidden="1"/>
    <cellStyle name="Uwaga 2" xfId="23045" hidden="1"/>
    <cellStyle name="Uwaga 2" xfId="23948" hidden="1"/>
    <cellStyle name="Uwaga 2" xfId="24026" hidden="1"/>
    <cellStyle name="Uwaga 2" xfId="24105" hidden="1"/>
    <cellStyle name="Uwaga 2" xfId="24185" hidden="1"/>
    <cellStyle name="Uwaga 2" xfId="24263" hidden="1"/>
    <cellStyle name="Uwaga 2" xfId="24342" hidden="1"/>
    <cellStyle name="Uwaga 2" xfId="23081" hidden="1"/>
    <cellStyle name="Uwaga 2" xfId="24664" hidden="1"/>
    <cellStyle name="Uwaga 2" xfId="24742" hidden="1"/>
    <cellStyle name="Uwaga 2" xfId="24821" hidden="1"/>
    <cellStyle name="Uwaga 2" xfId="24901" hidden="1"/>
    <cellStyle name="Uwaga 2" xfId="24979" hidden="1"/>
    <cellStyle name="Uwaga 2" xfId="25058" hidden="1"/>
    <cellStyle name="Uwaga 2" xfId="19033" hidden="1"/>
    <cellStyle name="Uwaga 2" xfId="25361" hidden="1"/>
    <cellStyle name="Uwaga 2" xfId="25439" hidden="1"/>
    <cellStyle name="Uwaga 2" xfId="25518" hidden="1"/>
    <cellStyle name="Uwaga 2" xfId="25598" hidden="1"/>
    <cellStyle name="Uwaga 2" xfId="25676" hidden="1"/>
    <cellStyle name="Uwaga 2" xfId="25755" hidden="1"/>
    <cellStyle name="Uwaga 2" xfId="26215" hidden="1"/>
    <cellStyle name="Uwaga 2" xfId="26270" hidden="1"/>
    <cellStyle name="Uwaga 2" xfId="26348" hidden="1"/>
    <cellStyle name="Uwaga 2" xfId="26427" hidden="1"/>
    <cellStyle name="Uwaga 2" xfId="26507" hidden="1"/>
    <cellStyle name="Uwaga 2" xfId="26585" hidden="1"/>
    <cellStyle name="Uwaga 2" xfId="26664" hidden="1"/>
    <cellStyle name="Uwaga 2" xfId="26112" hidden="1"/>
    <cellStyle name="Uwaga 2" xfId="27015" hidden="1"/>
    <cellStyle name="Uwaga 2" xfId="27093" hidden="1"/>
    <cellStyle name="Uwaga 2" xfId="27172" hidden="1"/>
    <cellStyle name="Uwaga 2" xfId="27252" hidden="1"/>
    <cellStyle name="Uwaga 2" xfId="27330" hidden="1"/>
    <cellStyle name="Uwaga 2" xfId="27409" hidden="1"/>
    <cellStyle name="Uwaga 2" xfId="26148" hidden="1"/>
    <cellStyle name="Uwaga 2" xfId="27731" hidden="1"/>
    <cellStyle name="Uwaga 2" xfId="27809" hidden="1"/>
    <cellStyle name="Uwaga 2" xfId="27888" hidden="1"/>
    <cellStyle name="Uwaga 2" xfId="27968" hidden="1"/>
    <cellStyle name="Uwaga 2" xfId="28046" hidden="1"/>
    <cellStyle name="Uwaga 2" xfId="28125" hidden="1"/>
    <cellStyle name="Uwaga 2" xfId="28550" hidden="1"/>
    <cellStyle name="Uwaga 2" xfId="28607" hidden="1"/>
    <cellStyle name="Uwaga 2" xfId="28685" hidden="1"/>
    <cellStyle name="Uwaga 2" xfId="28764" hidden="1"/>
    <cellStyle name="Uwaga 2" xfId="28844" hidden="1"/>
    <cellStyle name="Uwaga 2" xfId="28922" hidden="1"/>
    <cellStyle name="Uwaga 2" xfId="29003" hidden="1"/>
    <cellStyle name="Uwaga 2" xfId="29475" hidden="1"/>
    <cellStyle name="Uwaga 2" xfId="29532" hidden="1"/>
    <cellStyle name="Uwaga 2" xfId="29610" hidden="1"/>
    <cellStyle name="Uwaga 2" xfId="29689" hidden="1"/>
    <cellStyle name="Uwaga 2" xfId="29769" hidden="1"/>
    <cellStyle name="Uwaga 2" xfId="29847" hidden="1"/>
    <cellStyle name="Uwaga 2" xfId="29928" hidden="1"/>
    <cellStyle name="Uwaga 2" xfId="29372" hidden="1"/>
    <cellStyle name="Uwaga 2" xfId="30279" hidden="1"/>
    <cellStyle name="Uwaga 2" xfId="30357" hidden="1"/>
    <cellStyle name="Uwaga 2" xfId="30436" hidden="1"/>
    <cellStyle name="Uwaga 2" xfId="30516" hidden="1"/>
    <cellStyle name="Uwaga 2" xfId="30594" hidden="1"/>
    <cellStyle name="Uwaga 2" xfId="30673" hidden="1"/>
    <cellStyle name="Uwaga 2" xfId="29408" hidden="1"/>
    <cellStyle name="Uwaga 2" xfId="30995" hidden="1"/>
    <cellStyle name="Uwaga 2" xfId="31073" hidden="1"/>
    <cellStyle name="Uwaga 2" xfId="31152" hidden="1"/>
    <cellStyle name="Uwaga 2" xfId="31232" hidden="1"/>
    <cellStyle name="Uwaga 2" xfId="31310" hidden="1"/>
    <cellStyle name="Uwaga 2" xfId="31389" hidden="1"/>
    <cellStyle name="Uwaga 2" xfId="28492" hidden="1"/>
    <cellStyle name="Uwaga 2" xfId="31719" hidden="1"/>
    <cellStyle name="Uwaga 2" xfId="31797" hidden="1"/>
    <cellStyle name="Uwaga 2" xfId="31876" hidden="1"/>
    <cellStyle name="Uwaga 2" xfId="31956" hidden="1"/>
    <cellStyle name="Uwaga 2" xfId="32034" hidden="1"/>
    <cellStyle name="Uwaga 2" xfId="32113" hidden="1"/>
    <cellStyle name="Uwaga 2" xfId="32573" hidden="1"/>
    <cellStyle name="Uwaga 2" xfId="32628" hidden="1"/>
    <cellStyle name="Uwaga 2" xfId="32706" hidden="1"/>
    <cellStyle name="Uwaga 2" xfId="32785" hidden="1"/>
    <cellStyle name="Uwaga 2" xfId="32865" hidden="1"/>
    <cellStyle name="Uwaga 2" xfId="32943" hidden="1"/>
    <cellStyle name="Uwaga 2" xfId="33022" hidden="1"/>
    <cellStyle name="Uwaga 2" xfId="32470" hidden="1"/>
    <cellStyle name="Uwaga 2" xfId="33373" hidden="1"/>
    <cellStyle name="Uwaga 2" xfId="33451" hidden="1"/>
    <cellStyle name="Uwaga 2" xfId="33530" hidden="1"/>
    <cellStyle name="Uwaga 2" xfId="33610" hidden="1"/>
    <cellStyle name="Uwaga 2" xfId="33688" hidden="1"/>
    <cellStyle name="Uwaga 2" xfId="33767" hidden="1"/>
    <cellStyle name="Uwaga 2" xfId="32506" hidden="1"/>
    <cellStyle name="Uwaga 2" xfId="34089" hidden="1"/>
    <cellStyle name="Uwaga 2" xfId="34167" hidden="1"/>
    <cellStyle name="Uwaga 2" xfId="34246" hidden="1"/>
    <cellStyle name="Uwaga 2" xfId="34326" hidden="1"/>
    <cellStyle name="Uwaga 2" xfId="34404" hidden="1"/>
    <cellStyle name="Uwaga 2" xfId="34483" hidden="1"/>
    <cellStyle name="Uwaga 2" xfId="34786" hidden="1"/>
    <cellStyle name="Uwaga 2" xfId="34841" hidden="1"/>
    <cellStyle name="Uwaga 2" xfId="34919" hidden="1"/>
    <cellStyle name="Uwaga 2" xfId="34998" hidden="1"/>
    <cellStyle name="Uwaga 2" xfId="35078" hidden="1"/>
    <cellStyle name="Uwaga 2" xfId="35156" hidden="1"/>
    <cellStyle name="Uwaga 2" xfId="35235" hidden="1"/>
    <cellStyle name="Uwaga 2" xfId="35695" hidden="1"/>
    <cellStyle name="Uwaga 2" xfId="35750" hidden="1"/>
    <cellStyle name="Uwaga 2" xfId="35828" hidden="1"/>
    <cellStyle name="Uwaga 2" xfId="35907" hidden="1"/>
    <cellStyle name="Uwaga 2" xfId="35987" hidden="1"/>
    <cellStyle name="Uwaga 2" xfId="36065" hidden="1"/>
    <cellStyle name="Uwaga 2" xfId="36144" hidden="1"/>
    <cellStyle name="Uwaga 2" xfId="35592" hidden="1"/>
    <cellStyle name="Uwaga 2" xfId="36495" hidden="1"/>
    <cellStyle name="Uwaga 2" xfId="36573" hidden="1"/>
    <cellStyle name="Uwaga 2" xfId="36652" hidden="1"/>
    <cellStyle name="Uwaga 2" xfId="36732" hidden="1"/>
    <cellStyle name="Uwaga 2" xfId="36810" hidden="1"/>
    <cellStyle name="Uwaga 2" xfId="36889" hidden="1"/>
    <cellStyle name="Uwaga 2" xfId="35628" hidden="1"/>
    <cellStyle name="Uwaga 2" xfId="37211" hidden="1"/>
    <cellStyle name="Uwaga 2" xfId="37289" hidden="1"/>
    <cellStyle name="Uwaga 2" xfId="37368" hidden="1"/>
    <cellStyle name="Uwaga 2" xfId="37448" hidden="1"/>
    <cellStyle name="Uwaga 2" xfId="37526" hidden="1"/>
    <cellStyle name="Uwaga 2" xfId="37605" hidden="1"/>
    <cellStyle name="Uwaga 2" xfId="37946" hidden="1"/>
    <cellStyle name="Uwaga 2" xfId="38001" hidden="1"/>
    <cellStyle name="Uwaga 2" xfId="38079" hidden="1"/>
    <cellStyle name="Uwaga 2" xfId="38158" hidden="1"/>
    <cellStyle name="Uwaga 2" xfId="38238" hidden="1"/>
    <cellStyle name="Uwaga 2" xfId="38316" hidden="1"/>
    <cellStyle name="Uwaga 2" xfId="38395" hidden="1"/>
    <cellStyle name="Uwaga 2" xfId="38855" hidden="1"/>
    <cellStyle name="Uwaga 2" xfId="38910" hidden="1"/>
    <cellStyle name="Uwaga 2" xfId="38988" hidden="1"/>
    <cellStyle name="Uwaga 2" xfId="39067" hidden="1"/>
    <cellStyle name="Uwaga 2" xfId="39147" hidden="1"/>
    <cellStyle name="Uwaga 2" xfId="39225" hidden="1"/>
    <cellStyle name="Uwaga 2" xfId="39304" hidden="1"/>
    <cellStyle name="Uwaga 2" xfId="38752" hidden="1"/>
    <cellStyle name="Uwaga 2" xfId="39655" hidden="1"/>
    <cellStyle name="Uwaga 2" xfId="39733" hidden="1"/>
    <cellStyle name="Uwaga 2" xfId="39812" hidden="1"/>
    <cellStyle name="Uwaga 2" xfId="39892" hidden="1"/>
    <cellStyle name="Uwaga 2" xfId="39970" hidden="1"/>
    <cellStyle name="Uwaga 2" xfId="40049" hidden="1"/>
    <cellStyle name="Uwaga 2" xfId="38788" hidden="1"/>
    <cellStyle name="Uwaga 2" xfId="40371" hidden="1"/>
    <cellStyle name="Uwaga 2" xfId="40449" hidden="1"/>
    <cellStyle name="Uwaga 2" xfId="40528" hidden="1"/>
    <cellStyle name="Uwaga 2" xfId="40608" hidden="1"/>
    <cellStyle name="Uwaga 2" xfId="40686" hidden="1"/>
    <cellStyle name="Uwaga 2" xfId="40765" hidden="1"/>
    <cellStyle name="Uwaga 2" xfId="41145" hidden="1"/>
    <cellStyle name="Uwaga 2" xfId="41200" hidden="1"/>
    <cellStyle name="Uwaga 2" xfId="41278" hidden="1"/>
    <cellStyle name="Uwaga 2" xfId="41357" hidden="1"/>
    <cellStyle name="Uwaga 2" xfId="41437" hidden="1"/>
    <cellStyle name="Uwaga 2" xfId="41515" hidden="1"/>
    <cellStyle name="Uwaga 2" xfId="41594" hidden="1"/>
    <cellStyle name="Uwaga 2" xfId="41896" hidden="1"/>
    <cellStyle name="Uwaga 2" xfId="41951" hidden="1"/>
    <cellStyle name="Uwaga 2" xfId="42029" hidden="1"/>
    <cellStyle name="Uwaga 2" xfId="42108" hidden="1"/>
    <cellStyle name="Uwaga 2" xfId="42188" hidden="1"/>
    <cellStyle name="Uwaga 2" xfId="42266" hidden="1"/>
    <cellStyle name="Uwaga 2" xfId="42345" hidden="1"/>
    <cellStyle name="Uwaga 2" xfId="42725" hidden="1"/>
    <cellStyle name="Uwaga 2" xfId="42780" hidden="1"/>
    <cellStyle name="Uwaga 2" xfId="42858" hidden="1"/>
    <cellStyle name="Uwaga 2" xfId="42937" hidden="1"/>
    <cellStyle name="Uwaga 2" xfId="43017" hidden="1"/>
    <cellStyle name="Uwaga 2" xfId="43095" hidden="1"/>
    <cellStyle name="Uwaga 2" xfId="43174" hidden="1"/>
    <cellStyle name="Uwaga 2" xfId="43476" hidden="1"/>
    <cellStyle name="Uwaga 2" xfId="43531" hidden="1"/>
    <cellStyle name="Uwaga 2" xfId="43609" hidden="1"/>
    <cellStyle name="Uwaga 2" xfId="43688" hidden="1"/>
    <cellStyle name="Uwaga 2" xfId="43768" hidden="1"/>
    <cellStyle name="Uwaga 2" xfId="43846" hidden="1"/>
    <cellStyle name="Uwaga 2" xfId="43925" hidden="1"/>
    <cellStyle name="Uwaga 2" xfId="44305" hidden="1"/>
    <cellStyle name="Uwaga 2" xfId="44360" hidden="1"/>
    <cellStyle name="Uwaga 2" xfId="44438" hidden="1"/>
    <cellStyle name="Uwaga 2" xfId="44517" hidden="1"/>
    <cellStyle name="Uwaga 2" xfId="44597" hidden="1"/>
    <cellStyle name="Uwaga 2" xfId="44675" hidden="1"/>
    <cellStyle name="Uwaga 2" xfId="44754" hidden="1"/>
    <cellStyle name="Uwaga 2" xfId="45056" hidden="1"/>
    <cellStyle name="Uwaga 2" xfId="45111" hidden="1"/>
    <cellStyle name="Uwaga 2" xfId="45189" hidden="1"/>
    <cellStyle name="Uwaga 2" xfId="45268" hidden="1"/>
    <cellStyle name="Uwaga 2" xfId="45348" hidden="1"/>
    <cellStyle name="Uwaga 2" xfId="45426" hidden="1"/>
    <cellStyle name="Uwaga 2" xfId="45505" hidden="1"/>
    <cellStyle name="Uwaga 3" xfId="515" hidden="1"/>
    <cellStyle name="Uwaga 3" xfId="594" hidden="1"/>
    <cellStyle name="Uwaga 3" xfId="673" hidden="1"/>
    <cellStyle name="Uwaga 3" xfId="1424" hidden="1"/>
    <cellStyle name="Uwaga 3" xfId="1503" hidden="1"/>
    <cellStyle name="Uwaga 3" xfId="1583" hidden="1"/>
    <cellStyle name="Uwaga 3" xfId="2169" hidden="1"/>
    <cellStyle name="Uwaga 3" xfId="2248" hidden="1"/>
    <cellStyle name="Uwaga 3" xfId="2327" hidden="1"/>
    <cellStyle name="Uwaga 3" xfId="2885" hidden="1"/>
    <cellStyle name="Uwaga 3" xfId="2964" hidden="1"/>
    <cellStyle name="Uwaga 3" xfId="3043" hidden="1"/>
    <cellStyle name="Uwaga 3" xfId="3836" hidden="1"/>
    <cellStyle name="Uwaga 3" xfId="3915" hidden="1"/>
    <cellStyle name="Uwaga 3" xfId="3995" hidden="1"/>
    <cellStyle name="Uwaga 3" xfId="4772" hidden="1"/>
    <cellStyle name="Uwaga 3" xfId="4851" hidden="1"/>
    <cellStyle name="Uwaga 3" xfId="4931" hidden="1"/>
    <cellStyle name="Uwaga 3" xfId="5517" hidden="1"/>
    <cellStyle name="Uwaga 3" xfId="5596" hidden="1"/>
    <cellStyle name="Uwaga 3" xfId="5675" hidden="1"/>
    <cellStyle name="Uwaga 3" xfId="6233" hidden="1"/>
    <cellStyle name="Uwaga 3" xfId="6312" hidden="1"/>
    <cellStyle name="Uwaga 3" xfId="6391" hidden="1"/>
    <cellStyle name="Uwaga 3" xfId="6961" hidden="1"/>
    <cellStyle name="Uwaga 3" xfId="7040" hidden="1"/>
    <cellStyle name="Uwaga 3" xfId="7120" hidden="1"/>
    <cellStyle name="Uwaga 3" xfId="7886" hidden="1"/>
    <cellStyle name="Uwaga 3" xfId="7965" hidden="1"/>
    <cellStyle name="Uwaga 3" xfId="8045" hidden="1"/>
    <cellStyle name="Uwaga 3" xfId="8631" hidden="1"/>
    <cellStyle name="Uwaga 3" xfId="8710" hidden="1"/>
    <cellStyle name="Uwaga 3" xfId="8789" hidden="1"/>
    <cellStyle name="Uwaga 3" xfId="9347" hidden="1"/>
    <cellStyle name="Uwaga 3" xfId="9426" hidden="1"/>
    <cellStyle name="Uwaga 3" xfId="9505" hidden="1"/>
    <cellStyle name="Uwaga 3" xfId="10099" hidden="1"/>
    <cellStyle name="Uwaga 3" xfId="10178" hidden="1"/>
    <cellStyle name="Uwaga 3" xfId="10257" hidden="1"/>
    <cellStyle name="Uwaga 3" xfId="11008" hidden="1"/>
    <cellStyle name="Uwaga 3" xfId="11087" hidden="1"/>
    <cellStyle name="Uwaga 3" xfId="11167" hidden="1"/>
    <cellStyle name="Uwaga 3" xfId="11753" hidden="1"/>
    <cellStyle name="Uwaga 3" xfId="11832" hidden="1"/>
    <cellStyle name="Uwaga 3" xfId="11911" hidden="1"/>
    <cellStyle name="Uwaga 3" xfId="12469" hidden="1"/>
    <cellStyle name="Uwaga 3" xfId="12548" hidden="1"/>
    <cellStyle name="Uwaga 3" xfId="12627" hidden="1"/>
    <cellStyle name="Uwaga 3" xfId="13259" hidden="1"/>
    <cellStyle name="Uwaga 3" xfId="13338" hidden="1"/>
    <cellStyle name="Uwaga 3" xfId="13417" hidden="1"/>
    <cellStyle name="Uwaga 3" xfId="14168" hidden="1"/>
    <cellStyle name="Uwaga 3" xfId="14247" hidden="1"/>
    <cellStyle name="Uwaga 3" xfId="14327" hidden="1"/>
    <cellStyle name="Uwaga 3" xfId="14913" hidden="1"/>
    <cellStyle name="Uwaga 3" xfId="14992" hidden="1"/>
    <cellStyle name="Uwaga 3" xfId="15071" hidden="1"/>
    <cellStyle name="Uwaga 3" xfId="15629" hidden="1"/>
    <cellStyle name="Uwaga 3" xfId="15708" hidden="1"/>
    <cellStyle name="Uwaga 3" xfId="15787" hidden="1"/>
    <cellStyle name="Uwaga 3" xfId="16353" hidden="1"/>
    <cellStyle name="Uwaga 3" xfId="16432" hidden="1"/>
    <cellStyle name="Uwaga 3" xfId="16511" hidden="1"/>
    <cellStyle name="Uwaga 3" xfId="17262" hidden="1"/>
    <cellStyle name="Uwaga 3" xfId="17341" hidden="1"/>
    <cellStyle name="Uwaga 3" xfId="17421" hidden="1"/>
    <cellStyle name="Uwaga 3" xfId="18007" hidden="1"/>
    <cellStyle name="Uwaga 3" xfId="18086" hidden="1"/>
    <cellStyle name="Uwaga 3" xfId="18165" hidden="1"/>
    <cellStyle name="Uwaga 3" xfId="18723" hidden="1"/>
    <cellStyle name="Uwaga 3" xfId="18802" hidden="1"/>
    <cellStyle name="Uwaga 3" xfId="18881" hidden="1"/>
    <cellStyle name="Uwaga 3" xfId="19556" hidden="1"/>
    <cellStyle name="Uwaga 3" xfId="19635" hidden="1"/>
    <cellStyle name="Uwaga 3" xfId="19714" hidden="1"/>
    <cellStyle name="Uwaga 3" xfId="20477" hidden="1"/>
    <cellStyle name="Uwaga 3" xfId="20556" hidden="1"/>
    <cellStyle name="Uwaga 3" xfId="20636" hidden="1"/>
    <cellStyle name="Uwaga 3" xfId="21222" hidden="1"/>
    <cellStyle name="Uwaga 3" xfId="21301" hidden="1"/>
    <cellStyle name="Uwaga 3" xfId="21380" hidden="1"/>
    <cellStyle name="Uwaga 3" xfId="21938" hidden="1"/>
    <cellStyle name="Uwaga 3" xfId="22017" hidden="1"/>
    <cellStyle name="Uwaga 3" xfId="22096" hidden="1"/>
    <cellStyle name="Uwaga 3" xfId="22728" hidden="1"/>
    <cellStyle name="Uwaga 3" xfId="22807" hidden="1"/>
    <cellStyle name="Uwaga 3" xfId="22886" hidden="1"/>
    <cellStyle name="Uwaga 3" xfId="23637" hidden="1"/>
    <cellStyle name="Uwaga 3" xfId="23716" hidden="1"/>
    <cellStyle name="Uwaga 3" xfId="23796" hidden="1"/>
    <cellStyle name="Uwaga 3" xfId="24382" hidden="1"/>
    <cellStyle name="Uwaga 3" xfId="24461" hidden="1"/>
    <cellStyle name="Uwaga 3" xfId="24540" hidden="1"/>
    <cellStyle name="Uwaga 3" xfId="25098" hidden="1"/>
    <cellStyle name="Uwaga 3" xfId="25177" hidden="1"/>
    <cellStyle name="Uwaga 3" xfId="25256" hidden="1"/>
    <cellStyle name="Uwaga 3" xfId="25795" hidden="1"/>
    <cellStyle name="Uwaga 3" xfId="25874" hidden="1"/>
    <cellStyle name="Uwaga 3" xfId="25953" hidden="1"/>
    <cellStyle name="Uwaga 3" xfId="26704" hidden="1"/>
    <cellStyle name="Uwaga 3" xfId="26783" hidden="1"/>
    <cellStyle name="Uwaga 3" xfId="26863" hidden="1"/>
    <cellStyle name="Uwaga 3" xfId="27449" hidden="1"/>
    <cellStyle name="Uwaga 3" xfId="27528" hidden="1"/>
    <cellStyle name="Uwaga 3" xfId="27607" hidden="1"/>
    <cellStyle name="Uwaga 3" xfId="28165" hidden="1"/>
    <cellStyle name="Uwaga 3" xfId="28244" hidden="1"/>
    <cellStyle name="Uwaga 3" xfId="28323" hidden="1"/>
    <cellStyle name="Uwaga 3" xfId="29043" hidden="1"/>
    <cellStyle name="Uwaga 3" xfId="29122" hidden="1"/>
    <cellStyle name="Uwaga 3" xfId="29202" hidden="1"/>
    <cellStyle name="Uwaga 3" xfId="29968" hidden="1"/>
    <cellStyle name="Uwaga 3" xfId="30047" hidden="1"/>
    <cellStyle name="Uwaga 3" xfId="30127" hidden="1"/>
    <cellStyle name="Uwaga 3" xfId="30713" hidden="1"/>
    <cellStyle name="Uwaga 3" xfId="30792" hidden="1"/>
    <cellStyle name="Uwaga 3" xfId="30871" hidden="1"/>
    <cellStyle name="Uwaga 3" xfId="31429" hidden="1"/>
    <cellStyle name="Uwaga 3" xfId="31508" hidden="1"/>
    <cellStyle name="Uwaga 3" xfId="31587" hidden="1"/>
    <cellStyle name="Uwaga 3" xfId="32153" hidden="1"/>
    <cellStyle name="Uwaga 3" xfId="32232" hidden="1"/>
    <cellStyle name="Uwaga 3" xfId="32311" hidden="1"/>
    <cellStyle name="Uwaga 3" xfId="33062" hidden="1"/>
    <cellStyle name="Uwaga 3" xfId="33141" hidden="1"/>
    <cellStyle name="Uwaga 3" xfId="33221" hidden="1"/>
    <cellStyle name="Uwaga 3" xfId="33807" hidden="1"/>
    <cellStyle name="Uwaga 3" xfId="33886" hidden="1"/>
    <cellStyle name="Uwaga 3" xfId="33965" hidden="1"/>
    <cellStyle name="Uwaga 3" xfId="34523" hidden="1"/>
    <cellStyle name="Uwaga 3" xfId="34602" hidden="1"/>
    <cellStyle name="Uwaga 3" xfId="34681" hidden="1"/>
    <cellStyle name="Uwaga 3" xfId="35275" hidden="1"/>
    <cellStyle name="Uwaga 3" xfId="35354" hidden="1"/>
    <cellStyle name="Uwaga 3" xfId="35433" hidden="1"/>
    <cellStyle name="Uwaga 3" xfId="36184" hidden="1"/>
    <cellStyle name="Uwaga 3" xfId="36263" hidden="1"/>
    <cellStyle name="Uwaga 3" xfId="36343" hidden="1"/>
    <cellStyle name="Uwaga 3" xfId="36929" hidden="1"/>
    <cellStyle name="Uwaga 3" xfId="37008" hidden="1"/>
    <cellStyle name="Uwaga 3" xfId="37087" hidden="1"/>
    <cellStyle name="Uwaga 3" xfId="37645" hidden="1"/>
    <cellStyle name="Uwaga 3" xfId="37724" hidden="1"/>
    <cellStyle name="Uwaga 3" xfId="37803" hidden="1"/>
    <cellStyle name="Uwaga 3" xfId="38435" hidden="1"/>
    <cellStyle name="Uwaga 3" xfId="38514" hidden="1"/>
    <cellStyle name="Uwaga 3" xfId="38593" hidden="1"/>
    <cellStyle name="Uwaga 3" xfId="39344" hidden="1"/>
    <cellStyle name="Uwaga 3" xfId="39423" hidden="1"/>
    <cellStyle name="Uwaga 3" xfId="39503" hidden="1"/>
    <cellStyle name="Uwaga 3" xfId="40089" hidden="1"/>
    <cellStyle name="Uwaga 3" xfId="40168" hidden="1"/>
    <cellStyle name="Uwaga 3" xfId="40247" hidden="1"/>
    <cellStyle name="Uwaga 3" xfId="40805" hidden="1"/>
    <cellStyle name="Uwaga 3" xfId="40884" hidden="1"/>
    <cellStyle name="Uwaga 3" xfId="40963" hidden="1"/>
    <cellStyle name="Uwaga 3" xfId="41634" hidden="1"/>
    <cellStyle name="Uwaga 3" xfId="41713" hidden="1"/>
    <cellStyle name="Uwaga 3" xfId="41792" hidden="1"/>
    <cellStyle name="Uwaga 3" xfId="42385" hidden="1"/>
    <cellStyle name="Uwaga 3" xfId="42464" hidden="1"/>
    <cellStyle name="Uwaga 3" xfId="42543" hidden="1"/>
    <cellStyle name="Uwaga 3" xfId="43214" hidden="1"/>
    <cellStyle name="Uwaga 3" xfId="43293" hidden="1"/>
    <cellStyle name="Uwaga 3" xfId="43372" hidden="1"/>
    <cellStyle name="Uwaga 3" xfId="43965" hidden="1"/>
    <cellStyle name="Uwaga 3" xfId="44044" hidden="1"/>
    <cellStyle name="Uwaga 3" xfId="44123" hidden="1"/>
    <cellStyle name="Uwaga 3" xfId="44794" hidden="1"/>
    <cellStyle name="Uwaga 3" xfId="44873" hidden="1"/>
    <cellStyle name="Uwaga 3" xfId="44952" hidden="1"/>
    <cellStyle name="Uwaga 3" xfId="45545" hidden="1"/>
    <cellStyle name="Uwaga 3" xfId="45624" hidden="1"/>
    <cellStyle name="Uwaga 3" xfId="45703" hidden="1"/>
    <cellStyle name="Zły" xfId="191" builtinId="27" hidden="1"/>
    <cellStyle name="Zły" xfId="230" builtinId="27" hidden="1"/>
    <cellStyle name="Zły" xfId="270" builtinId="27" hidden="1"/>
    <cellStyle name="Zły" xfId="310" builtinId="27" hidden="1"/>
    <cellStyle name="Zły" xfId="350" builtinId="27" hidden="1"/>
    <cellStyle name="Zły" xfId="388" builtinId="27" hidden="1"/>
    <cellStyle name="Zły" xfId="428" builtinId="27" hidden="1"/>
    <cellStyle name="Zły" xfId="467" builtinId="27" hidden="1"/>
    <cellStyle name="Zły" xfId="507" builtinId="27" hidden="1"/>
    <cellStyle name="Zły" xfId="547" builtinId="27" hidden="1"/>
    <cellStyle name="Zły" xfId="586" builtinId="27" hidden="1"/>
    <cellStyle name="Zły" xfId="626" builtinId="27" hidden="1"/>
    <cellStyle name="Zły" xfId="665" builtinId="27" hidden="1"/>
    <cellStyle name="Zły" xfId="705" builtinId="27" hidden="1"/>
    <cellStyle name="Zły" xfId="744" builtinId="27" hidden="1"/>
    <cellStyle name="Zły" xfId="783" builtinId="27" hidden="1"/>
    <cellStyle name="Zły" xfId="942" builtinId="27" hidden="1"/>
    <cellStyle name="Zły" xfId="982" builtinId="27" hidden="1"/>
    <cellStyle name="Zły" xfId="1022" builtinId="27" hidden="1"/>
    <cellStyle name="Zły" xfId="1060" builtinId="27" hidden="1"/>
    <cellStyle name="Zły" xfId="1100" builtinId="27" hidden="1"/>
    <cellStyle name="Zły" xfId="1139" builtinId="27" hidden="1"/>
    <cellStyle name="Zły" xfId="1179" builtinId="27" hidden="1"/>
    <cellStyle name="Zły" xfId="1219" builtinId="27" hidden="1"/>
    <cellStyle name="Zły" xfId="1259" builtinId="27" hidden="1"/>
    <cellStyle name="Zły" xfId="1297" builtinId="27" hidden="1"/>
    <cellStyle name="Zły" xfId="1337" builtinId="27" hidden="1"/>
    <cellStyle name="Zły" xfId="1376" builtinId="27" hidden="1"/>
    <cellStyle name="Zły" xfId="1416" builtinId="27" hidden="1"/>
    <cellStyle name="Zły" xfId="1456" builtinId="27" hidden="1"/>
    <cellStyle name="Zły" xfId="1495" builtinId="27" hidden="1"/>
    <cellStyle name="Zły" xfId="1536" builtinId="27" hidden="1"/>
    <cellStyle name="Zły" xfId="1575" builtinId="27" hidden="1"/>
    <cellStyle name="Zły" xfId="1615" builtinId="27" hidden="1"/>
    <cellStyle name="Zły" xfId="1654" builtinId="27" hidden="1"/>
    <cellStyle name="Zły" xfId="929" builtinId="27" hidden="1"/>
    <cellStyle name="Zły" xfId="825" builtinId="27" hidden="1"/>
    <cellStyle name="Zły" xfId="1727" builtinId="27" hidden="1"/>
    <cellStyle name="Zły" xfId="1767" builtinId="27" hidden="1"/>
    <cellStyle name="Zły" xfId="1805" builtinId="27" hidden="1"/>
    <cellStyle name="Zły" xfId="1845" builtinId="27" hidden="1"/>
    <cellStyle name="Zły" xfId="1884" builtinId="27" hidden="1"/>
    <cellStyle name="Zły" xfId="1924" builtinId="27" hidden="1"/>
    <cellStyle name="Zły" xfId="1964" builtinId="27" hidden="1"/>
    <cellStyle name="Zły" xfId="2004" builtinId="27" hidden="1"/>
    <cellStyle name="Zły" xfId="2042" builtinId="27" hidden="1"/>
    <cellStyle name="Zły" xfId="2082" builtinId="27" hidden="1"/>
    <cellStyle name="Zły" xfId="2121" builtinId="27" hidden="1"/>
    <cellStyle name="Zły" xfId="2161" builtinId="27" hidden="1"/>
    <cellStyle name="Zły" xfId="2201" builtinId="27" hidden="1"/>
    <cellStyle name="Zły" xfId="2240" builtinId="27" hidden="1"/>
    <cellStyle name="Zły" xfId="2280" builtinId="27" hidden="1"/>
    <cellStyle name="Zły" xfId="2319" builtinId="27" hidden="1"/>
    <cellStyle name="Zły" xfId="2359" builtinId="27" hidden="1"/>
    <cellStyle name="Zły" xfId="2398" builtinId="27" hidden="1"/>
    <cellStyle name="Zły" xfId="838" builtinId="27" hidden="1"/>
    <cellStyle name="Zły" xfId="874" builtinId="27" hidden="1"/>
    <cellStyle name="Zły" xfId="2443" builtinId="27" hidden="1"/>
    <cellStyle name="Zły" xfId="2483" builtinId="27" hidden="1"/>
    <cellStyle name="Zły" xfId="2521" builtinId="27" hidden="1"/>
    <cellStyle name="Zły" xfId="2561" builtinId="27" hidden="1"/>
    <cellStyle name="Zły" xfId="2600" builtinId="27" hidden="1"/>
    <cellStyle name="Zły" xfId="2640" builtinId="27" hidden="1"/>
    <cellStyle name="Zły" xfId="2680" builtinId="27" hidden="1"/>
    <cellStyle name="Zły" xfId="2720" builtinId="27" hidden="1"/>
    <cellStyle name="Zły" xfId="2758" builtinId="27" hidden="1"/>
    <cellStyle name="Zły" xfId="2798" builtinId="27" hidden="1"/>
    <cellStyle name="Zły" xfId="2837" builtinId="27" hidden="1"/>
    <cellStyle name="Zły" xfId="2877" builtinId="27" hidden="1"/>
    <cellStyle name="Zły" xfId="2917" builtinId="27" hidden="1"/>
    <cellStyle name="Zły" xfId="2956" builtinId="27" hidden="1"/>
    <cellStyle name="Zły" xfId="2996" builtinId="27" hidden="1"/>
    <cellStyle name="Zły" xfId="3035" builtinId="27" hidden="1"/>
    <cellStyle name="Zły" xfId="3075" builtinId="27" hidden="1"/>
    <cellStyle name="Zły" xfId="3114" builtinId="27" hidden="1"/>
    <cellStyle name="Zły" xfId="3153" builtinId="27" hidden="1"/>
    <cellStyle name="Zły" xfId="3346" builtinId="27" hidden="1"/>
    <cellStyle name="Zły" xfId="3390" builtinId="27" hidden="1"/>
    <cellStyle name="Zły" xfId="3430" builtinId="27" hidden="1"/>
    <cellStyle name="Zły" xfId="3468" builtinId="27" hidden="1"/>
    <cellStyle name="Zły" xfId="3508" builtinId="27" hidden="1"/>
    <cellStyle name="Zły" xfId="3547" builtinId="27" hidden="1"/>
    <cellStyle name="Zły" xfId="3587" builtinId="27" hidden="1"/>
    <cellStyle name="Zły" xfId="3627" builtinId="27" hidden="1"/>
    <cellStyle name="Zły" xfId="3667" builtinId="27" hidden="1"/>
    <cellStyle name="Zły" xfId="3705" builtinId="27" hidden="1"/>
    <cellStyle name="Zły" xfId="3745" builtinId="27" hidden="1"/>
    <cellStyle name="Zły" xfId="3788" builtinId="27" hidden="1"/>
    <cellStyle name="Zły" xfId="3828" builtinId="27" hidden="1"/>
    <cellStyle name="Zły" xfId="3868" builtinId="27" hidden="1"/>
    <cellStyle name="Zły" xfId="3907" builtinId="27" hidden="1"/>
    <cellStyle name="Zły" xfId="3948" builtinId="27" hidden="1"/>
    <cellStyle name="Zły" xfId="3987" builtinId="27" hidden="1"/>
    <cellStyle name="Zły" xfId="4027" builtinId="27" hidden="1"/>
    <cellStyle name="Zły" xfId="4066" builtinId="27" hidden="1"/>
    <cellStyle name="Zły" xfId="4123" builtinId="27" hidden="1"/>
    <cellStyle name="Zły" xfId="4282" builtinId="27" hidden="1"/>
    <cellStyle name="Zły" xfId="4326" builtinId="27" hidden="1"/>
    <cellStyle name="Zły" xfId="4366" builtinId="27" hidden="1"/>
    <cellStyle name="Zły" xfId="4404" builtinId="27" hidden="1"/>
    <cellStyle name="Zły" xfId="4444" builtinId="27" hidden="1"/>
    <cellStyle name="Zły" xfId="4483" builtinId="27" hidden="1"/>
    <cellStyle name="Zły" xfId="4523" builtinId="27" hidden="1"/>
    <cellStyle name="Zły" xfId="4563" builtinId="27" hidden="1"/>
    <cellStyle name="Zły" xfId="4603" builtinId="27" hidden="1"/>
    <cellStyle name="Zły" xfId="4641" builtinId="27" hidden="1"/>
    <cellStyle name="Zły" xfId="4681" builtinId="27" hidden="1"/>
    <cellStyle name="Zły" xfId="4724" builtinId="27" hidden="1"/>
    <cellStyle name="Zły" xfId="4764" builtinId="27" hidden="1"/>
    <cellStyle name="Zły" xfId="4804" builtinId="27" hidden="1"/>
    <cellStyle name="Zły" xfId="4843" builtinId="27" hidden="1"/>
    <cellStyle name="Zły" xfId="4884" builtinId="27" hidden="1"/>
    <cellStyle name="Zły" xfId="4923" builtinId="27" hidden="1"/>
    <cellStyle name="Zły" xfId="4963" builtinId="27" hidden="1"/>
    <cellStyle name="Zły" xfId="5002" builtinId="27" hidden="1"/>
    <cellStyle name="Zły" xfId="4269" builtinId="27" hidden="1"/>
    <cellStyle name="Zły" xfId="4165" builtinId="27" hidden="1"/>
    <cellStyle name="Zły" xfId="5075" builtinId="27" hidden="1"/>
    <cellStyle name="Zły" xfId="5115" builtinId="27" hidden="1"/>
    <cellStyle name="Zły" xfId="5153" builtinId="27" hidden="1"/>
    <cellStyle name="Zły" xfId="5193" builtinId="27" hidden="1"/>
    <cellStyle name="Zły" xfId="5232" builtinId="27" hidden="1"/>
    <cellStyle name="Zły" xfId="5272" builtinId="27" hidden="1"/>
    <cellStyle name="Zły" xfId="5312" builtinId="27" hidden="1"/>
    <cellStyle name="Zły" xfId="5352" builtinId="27" hidden="1"/>
    <cellStyle name="Zły" xfId="5390" builtinId="27" hidden="1"/>
    <cellStyle name="Zły" xfId="5430" builtinId="27" hidden="1"/>
    <cellStyle name="Zły" xfId="5469" builtinId="27" hidden="1"/>
    <cellStyle name="Zły" xfId="5509" builtinId="27" hidden="1"/>
    <cellStyle name="Zły" xfId="5549" builtinId="27" hidden="1"/>
    <cellStyle name="Zły" xfId="5588" builtinId="27" hidden="1"/>
    <cellStyle name="Zły" xfId="5628" builtinId="27" hidden="1"/>
    <cellStyle name="Zły" xfId="5667" builtinId="27" hidden="1"/>
    <cellStyle name="Zły" xfId="5707" builtinId="27" hidden="1"/>
    <cellStyle name="Zły" xfId="5746" builtinId="27" hidden="1"/>
    <cellStyle name="Zły" xfId="4178" builtinId="27" hidden="1"/>
    <cellStyle name="Zły" xfId="4214" builtinId="27" hidden="1"/>
    <cellStyle name="Zły" xfId="5791" builtinId="27" hidden="1"/>
    <cellStyle name="Zły" xfId="5831" builtinId="27" hidden="1"/>
    <cellStyle name="Zły" xfId="5869" builtinId="27" hidden="1"/>
    <cellStyle name="Zły" xfId="5909" builtinId="27" hidden="1"/>
    <cellStyle name="Zły" xfId="5948" builtinId="27" hidden="1"/>
    <cellStyle name="Zły" xfId="5988" builtinId="27" hidden="1"/>
    <cellStyle name="Zły" xfId="6028" builtinId="27" hidden="1"/>
    <cellStyle name="Zły" xfId="6068" builtinId="27" hidden="1"/>
    <cellStyle name="Zły" xfId="6106" builtinId="27" hidden="1"/>
    <cellStyle name="Zły" xfId="6146" builtinId="27" hidden="1"/>
    <cellStyle name="Zły" xfId="6185" builtinId="27" hidden="1"/>
    <cellStyle name="Zły" xfId="6225" builtinId="27" hidden="1"/>
    <cellStyle name="Zły" xfId="6265" builtinId="27" hidden="1"/>
    <cellStyle name="Zły" xfId="6304" builtinId="27" hidden="1"/>
    <cellStyle name="Zły" xfId="6344" builtinId="27" hidden="1"/>
    <cellStyle name="Zły" xfId="6383" builtinId="27" hidden="1"/>
    <cellStyle name="Zły" xfId="6423" builtinId="27" hidden="1"/>
    <cellStyle name="Zły" xfId="6462" builtinId="27" hidden="1"/>
    <cellStyle name="Zły" xfId="3333" builtinId="27" hidden="1"/>
    <cellStyle name="Zły" xfId="3205" builtinId="27" hidden="1"/>
    <cellStyle name="Zły" xfId="6517" builtinId="27" hidden="1"/>
    <cellStyle name="Zły" xfId="6557" builtinId="27" hidden="1"/>
    <cellStyle name="Zły" xfId="6595" builtinId="27" hidden="1"/>
    <cellStyle name="Zły" xfId="6635" builtinId="27" hidden="1"/>
    <cellStyle name="Zły" xfId="6674" builtinId="27" hidden="1"/>
    <cellStyle name="Zły" xfId="6714" builtinId="27" hidden="1"/>
    <cellStyle name="Zły" xfId="6754" builtinId="27" hidden="1"/>
    <cellStyle name="Zły" xfId="6794" builtinId="27" hidden="1"/>
    <cellStyle name="Zły" xfId="6832" builtinId="27" hidden="1"/>
    <cellStyle name="Zły" xfId="6872" builtinId="27" hidden="1"/>
    <cellStyle name="Zły" xfId="6913" builtinId="27" hidden="1"/>
    <cellStyle name="Zły" xfId="6953" builtinId="27" hidden="1"/>
    <cellStyle name="Zły" xfId="6993" builtinId="27" hidden="1"/>
    <cellStyle name="Zły" xfId="7032" builtinId="27" hidden="1"/>
    <cellStyle name="Zły" xfId="7073" builtinId="27" hidden="1"/>
    <cellStyle name="Zły" xfId="7112" builtinId="27" hidden="1"/>
    <cellStyle name="Zły" xfId="7152" builtinId="27" hidden="1"/>
    <cellStyle name="Zły" xfId="7191" builtinId="27" hidden="1"/>
    <cellStyle name="Zły" xfId="7241" builtinId="27" hidden="1"/>
    <cellStyle name="Zły" xfId="7400" builtinId="27" hidden="1"/>
    <cellStyle name="Zły" xfId="7442" builtinId="27" hidden="1"/>
    <cellStyle name="Zły" xfId="7482" builtinId="27" hidden="1"/>
    <cellStyle name="Zły" xfId="7520" builtinId="27" hidden="1"/>
    <cellStyle name="Zły" xfId="7560" builtinId="27" hidden="1"/>
    <cellStyle name="Zły" xfId="7599" builtinId="27" hidden="1"/>
    <cellStyle name="Zły" xfId="7639" builtinId="27" hidden="1"/>
    <cellStyle name="Zły" xfId="7679" builtinId="27" hidden="1"/>
    <cellStyle name="Zły" xfId="7719" builtinId="27" hidden="1"/>
    <cellStyle name="Zły" xfId="7757" builtinId="27" hidden="1"/>
    <cellStyle name="Zły" xfId="7797" builtinId="27" hidden="1"/>
    <cellStyle name="Zły" xfId="7838" builtinId="27" hidden="1"/>
    <cellStyle name="Zły" xfId="7878" builtinId="27" hidden="1"/>
    <cellStyle name="Zły" xfId="7918" builtinId="27" hidden="1"/>
    <cellStyle name="Zły" xfId="7957" builtinId="27" hidden="1"/>
    <cellStyle name="Zły" xfId="7998" builtinId="27" hidden="1"/>
    <cellStyle name="Zły" xfId="8037" builtinId="27" hidden="1"/>
    <cellStyle name="Zły" xfId="8077" builtinId="27" hidden="1"/>
    <cellStyle name="Zły" xfId="8116" builtinId="27" hidden="1"/>
    <cellStyle name="Zły" xfId="7387" builtinId="27" hidden="1"/>
    <cellStyle name="Zły" xfId="7283" builtinId="27" hidden="1"/>
    <cellStyle name="Zły" xfId="8189" builtinId="27" hidden="1"/>
    <cellStyle name="Zły" xfId="8229" builtinId="27" hidden="1"/>
    <cellStyle name="Zły" xfId="8267" builtinId="27" hidden="1"/>
    <cellStyle name="Zły" xfId="8307" builtinId="27" hidden="1"/>
    <cellStyle name="Zły" xfId="8346" builtinId="27" hidden="1"/>
    <cellStyle name="Zły" xfId="8386" builtinId="27" hidden="1"/>
    <cellStyle name="Zły" xfId="8426" builtinId="27" hidden="1"/>
    <cellStyle name="Zły" xfId="8466" builtinId="27" hidden="1"/>
    <cellStyle name="Zły" xfId="8504" builtinId="27" hidden="1"/>
    <cellStyle name="Zły" xfId="8544" builtinId="27" hidden="1"/>
    <cellStyle name="Zły" xfId="8583" builtinId="27" hidden="1"/>
    <cellStyle name="Zły" xfId="8623" builtinId="27" hidden="1"/>
    <cellStyle name="Zły" xfId="8663" builtinId="27" hidden="1"/>
    <cellStyle name="Zły" xfId="8702" builtinId="27" hidden="1"/>
    <cellStyle name="Zły" xfId="8742" builtinId="27" hidden="1"/>
    <cellStyle name="Zły" xfId="8781" builtinId="27" hidden="1"/>
    <cellStyle name="Zły" xfId="8821" builtinId="27" hidden="1"/>
    <cellStyle name="Zły" xfId="8860" builtinId="27" hidden="1"/>
    <cellStyle name="Zły" xfId="7296" builtinId="27" hidden="1"/>
    <cellStyle name="Zły" xfId="7332" builtinId="27" hidden="1"/>
    <cellStyle name="Zły" xfId="8905" builtinId="27" hidden="1"/>
    <cellStyle name="Zły" xfId="8945" builtinId="27" hidden="1"/>
    <cellStyle name="Zły" xfId="8983" builtinId="27" hidden="1"/>
    <cellStyle name="Zły" xfId="9023" builtinId="27" hidden="1"/>
    <cellStyle name="Zły" xfId="9062" builtinId="27" hidden="1"/>
    <cellStyle name="Zły" xfId="9102" builtinId="27" hidden="1"/>
    <cellStyle name="Zły" xfId="9142" builtinId="27" hidden="1"/>
    <cellStyle name="Zły" xfId="9182" builtinId="27" hidden="1"/>
    <cellStyle name="Zły" xfId="9220" builtinId="27" hidden="1"/>
    <cellStyle name="Zły" xfId="9260" builtinId="27" hidden="1"/>
    <cellStyle name="Zły" xfId="9299" builtinId="27" hidden="1"/>
    <cellStyle name="Zły" xfId="9339" builtinId="27" hidden="1"/>
    <cellStyle name="Zły" xfId="9379" builtinId="27" hidden="1"/>
    <cellStyle name="Zły" xfId="9418" builtinId="27" hidden="1"/>
    <cellStyle name="Zły" xfId="9458" builtinId="27" hidden="1"/>
    <cellStyle name="Zły" xfId="9497" builtinId="27" hidden="1"/>
    <cellStyle name="Zły" xfId="9537" builtinId="27" hidden="1"/>
    <cellStyle name="Zły" xfId="9576" builtinId="27" hidden="1"/>
    <cellStyle name="Zły" xfId="3302" builtinId="27" hidden="1"/>
    <cellStyle name="Zły" xfId="9617" builtinId="27" hidden="1"/>
    <cellStyle name="Zły" xfId="9657" builtinId="27" hidden="1"/>
    <cellStyle name="Zły" xfId="9697" builtinId="27" hidden="1"/>
    <cellStyle name="Zły" xfId="9735" builtinId="27" hidden="1"/>
    <cellStyle name="Zły" xfId="9775" builtinId="27" hidden="1"/>
    <cellStyle name="Zły" xfId="9814" builtinId="27" hidden="1"/>
    <cellStyle name="Zły" xfId="9854" builtinId="27" hidden="1"/>
    <cellStyle name="Zły" xfId="9894" builtinId="27" hidden="1"/>
    <cellStyle name="Zły" xfId="9934" builtinId="27" hidden="1"/>
    <cellStyle name="Zły" xfId="9972" builtinId="27" hidden="1"/>
    <cellStyle name="Zły" xfId="10012" builtinId="27" hidden="1"/>
    <cellStyle name="Zły" xfId="10051" builtinId="27" hidden="1"/>
    <cellStyle name="Zły" xfId="10091" builtinId="27" hidden="1"/>
    <cellStyle name="Zły" xfId="10131" builtinId="27" hidden="1"/>
    <cellStyle name="Zły" xfId="10170" builtinId="27" hidden="1"/>
    <cellStyle name="Zły" xfId="10210" builtinId="27" hidden="1"/>
    <cellStyle name="Zły" xfId="10249" builtinId="27" hidden="1"/>
    <cellStyle name="Zły" xfId="10289" builtinId="27" hidden="1"/>
    <cellStyle name="Zły" xfId="10328" builtinId="27" hidden="1"/>
    <cellStyle name="Zły" xfId="10367" builtinId="27" hidden="1"/>
    <cellStyle name="Zły" xfId="10526" builtinId="27" hidden="1"/>
    <cellStyle name="Zły" xfId="10566" builtinId="27" hidden="1"/>
    <cellStyle name="Zły" xfId="10606" builtinId="27" hidden="1"/>
    <cellStyle name="Zły" xfId="10644" builtinId="27" hidden="1"/>
    <cellStyle name="Zły" xfId="10684" builtinId="27" hidden="1"/>
    <cellStyle name="Zły" xfId="10723" builtinId="27" hidden="1"/>
    <cellStyle name="Zły" xfId="10763" builtinId="27" hidden="1"/>
    <cellStyle name="Zły" xfId="10803" builtinId="27" hidden="1"/>
    <cellStyle name="Zły" xfId="10843" builtinId="27" hidden="1"/>
    <cellStyle name="Zły" xfId="10881" builtinId="27" hidden="1"/>
    <cellStyle name="Zły" xfId="10921" builtinId="27" hidden="1"/>
    <cellStyle name="Zły" xfId="10960" builtinId="27" hidden="1"/>
    <cellStyle name="Zły" xfId="11000" builtinId="27" hidden="1"/>
    <cellStyle name="Zły" xfId="11040" builtinId="27" hidden="1"/>
    <cellStyle name="Zły" xfId="11079" builtinId="27" hidden="1"/>
    <cellStyle name="Zły" xfId="11120" builtinId="27" hidden="1"/>
    <cellStyle name="Zły" xfId="11159" builtinId="27" hidden="1"/>
    <cellStyle name="Zły" xfId="11199" builtinId="27" hidden="1"/>
    <cellStyle name="Zły" xfId="11238" builtinId="27" hidden="1"/>
    <cellStyle name="Zły" xfId="10513" builtinId="27" hidden="1"/>
    <cellStyle name="Zły" xfId="10409" builtinId="27" hidden="1"/>
    <cellStyle name="Zły" xfId="11311" builtinId="27" hidden="1"/>
    <cellStyle name="Zły" xfId="11351" builtinId="27" hidden="1"/>
    <cellStyle name="Zły" xfId="11389" builtinId="27" hidden="1"/>
    <cellStyle name="Zły" xfId="11429" builtinId="27" hidden="1"/>
    <cellStyle name="Zły" xfId="11468" builtinId="27" hidden="1"/>
    <cellStyle name="Zły" xfId="11508" builtinId="27" hidden="1"/>
    <cellStyle name="Zły" xfId="11548" builtinId="27" hidden="1"/>
    <cellStyle name="Zły" xfId="11588" builtinId="27" hidden="1"/>
    <cellStyle name="Zły" xfId="11626" builtinId="27" hidden="1"/>
    <cellStyle name="Zły" xfId="11666" builtinId="27" hidden="1"/>
    <cellStyle name="Zły" xfId="11705" builtinId="27" hidden="1"/>
    <cellStyle name="Zły" xfId="11745" builtinId="27" hidden="1"/>
    <cellStyle name="Zły" xfId="11785" builtinId="27" hidden="1"/>
    <cellStyle name="Zły" xfId="11824" builtinId="27" hidden="1"/>
    <cellStyle name="Zły" xfId="11864" builtinId="27" hidden="1"/>
    <cellStyle name="Zły" xfId="11903" builtinId="27" hidden="1"/>
    <cellStyle name="Zły" xfId="11943" builtinId="27" hidden="1"/>
    <cellStyle name="Zły" xfId="11982" builtinId="27" hidden="1"/>
    <cellStyle name="Zły" xfId="10422" builtinId="27" hidden="1"/>
    <cellStyle name="Zły" xfId="10458" builtinId="27" hidden="1"/>
    <cellStyle name="Zły" xfId="12027" builtinId="27" hidden="1"/>
    <cellStyle name="Zły" xfId="12067" builtinId="27" hidden="1"/>
    <cellStyle name="Zły" xfId="12105" builtinId="27" hidden="1"/>
    <cellStyle name="Zły" xfId="12145" builtinId="27" hidden="1"/>
    <cellStyle name="Zły" xfId="12184" builtinId="27" hidden="1"/>
    <cellStyle name="Zły" xfId="12224" builtinId="27" hidden="1"/>
    <cellStyle name="Zły" xfId="12264" builtinId="27" hidden="1"/>
    <cellStyle name="Zły" xfId="12304" builtinId="27" hidden="1"/>
    <cellStyle name="Zły" xfId="12342" builtinId="27" hidden="1"/>
    <cellStyle name="Zły" xfId="12382" builtinId="27" hidden="1"/>
    <cellStyle name="Zły" xfId="12421" builtinId="27" hidden="1"/>
    <cellStyle name="Zły" xfId="12461" builtinId="27" hidden="1"/>
    <cellStyle name="Zły" xfId="12501" builtinId="27" hidden="1"/>
    <cellStyle name="Zły" xfId="12540" builtinId="27" hidden="1"/>
    <cellStyle name="Zły" xfId="12580" builtinId="27" hidden="1"/>
    <cellStyle name="Zły" xfId="12619" builtinId="27" hidden="1"/>
    <cellStyle name="Zły" xfId="12659" builtinId="27" hidden="1"/>
    <cellStyle name="Zły" xfId="12698" builtinId="27" hidden="1"/>
    <cellStyle name="Zły" xfId="12737" builtinId="27" hidden="1"/>
    <cellStyle name="Zły" xfId="12777" builtinId="27" hidden="1"/>
    <cellStyle name="Zły" xfId="12817" builtinId="27" hidden="1"/>
    <cellStyle name="Zły" xfId="12857" builtinId="27" hidden="1"/>
    <cellStyle name="Zły" xfId="12895" builtinId="27" hidden="1"/>
    <cellStyle name="Zły" xfId="12935" builtinId="27" hidden="1"/>
    <cellStyle name="Zły" xfId="12974" builtinId="27" hidden="1"/>
    <cellStyle name="Zły" xfId="13014" builtinId="27" hidden="1"/>
    <cellStyle name="Zły" xfId="13054" builtinId="27" hidden="1"/>
    <cellStyle name="Zły" xfId="13094" builtinId="27" hidden="1"/>
    <cellStyle name="Zły" xfId="13132" builtinId="27" hidden="1"/>
    <cellStyle name="Zły" xfId="13172" builtinId="27" hidden="1"/>
    <cellStyle name="Zły" xfId="13211" builtinId="27" hidden="1"/>
    <cellStyle name="Zły" xfId="13251" builtinId="27" hidden="1"/>
    <cellStyle name="Zły" xfId="13291" builtinId="27" hidden="1"/>
    <cellStyle name="Zły" xfId="13330" builtinId="27" hidden="1"/>
    <cellStyle name="Zły" xfId="13370" builtinId="27" hidden="1"/>
    <cellStyle name="Zły" xfId="13409" builtinId="27" hidden="1"/>
    <cellStyle name="Zły" xfId="13449" builtinId="27" hidden="1"/>
    <cellStyle name="Zły" xfId="13488" builtinId="27" hidden="1"/>
    <cellStyle name="Zły" xfId="13527" builtinId="27" hidden="1"/>
    <cellStyle name="Zły" xfId="13686" builtinId="27" hidden="1"/>
    <cellStyle name="Zły" xfId="13726" builtinId="27" hidden="1"/>
    <cellStyle name="Zły" xfId="13766" builtinId="27" hidden="1"/>
    <cellStyle name="Zły" xfId="13804" builtinId="27" hidden="1"/>
    <cellStyle name="Zły" xfId="13844" builtinId="27" hidden="1"/>
    <cellStyle name="Zły" xfId="13883" builtinId="27" hidden="1"/>
    <cellStyle name="Zły" xfId="13923" builtinId="27" hidden="1"/>
    <cellStyle name="Zły" xfId="13963" builtinId="27" hidden="1"/>
    <cellStyle name="Zły" xfId="14003" builtinId="27" hidden="1"/>
    <cellStyle name="Zły" xfId="14041" builtinId="27" hidden="1"/>
    <cellStyle name="Zły" xfId="14081" builtinId="27" hidden="1"/>
    <cellStyle name="Zły" xfId="14120" builtinId="27" hidden="1"/>
    <cellStyle name="Zły" xfId="14160" builtinId="27" hidden="1"/>
    <cellStyle name="Zły" xfId="14200" builtinId="27" hidden="1"/>
    <cellStyle name="Zły" xfId="14239" builtinId="27" hidden="1"/>
    <cellStyle name="Zły" xfId="14280" builtinId="27" hidden="1"/>
    <cellStyle name="Zły" xfId="14319" builtinId="27" hidden="1"/>
    <cellStyle name="Zły" xfId="14359" builtinId="27" hidden="1"/>
    <cellStyle name="Zły" xfId="14398" builtinId="27" hidden="1"/>
    <cellStyle name="Zły" xfId="13673" builtinId="27" hidden="1"/>
    <cellStyle name="Zły" xfId="13569" builtinId="27" hidden="1"/>
    <cellStyle name="Zły" xfId="14471" builtinId="27" hidden="1"/>
    <cellStyle name="Zły" xfId="14511" builtinId="27" hidden="1"/>
    <cellStyle name="Zły" xfId="14549" builtinId="27" hidden="1"/>
    <cellStyle name="Zły" xfId="14589" builtinId="27" hidden="1"/>
    <cellStyle name="Zły" xfId="14628" builtinId="27" hidden="1"/>
    <cellStyle name="Zły" xfId="14668" builtinId="27" hidden="1"/>
    <cellStyle name="Zły" xfId="14708" builtinId="27" hidden="1"/>
    <cellStyle name="Zły" xfId="14748" builtinId="27" hidden="1"/>
    <cellStyle name="Zły" xfId="14786" builtinId="27" hidden="1"/>
    <cellStyle name="Zły" xfId="14826" builtinId="27" hidden="1"/>
    <cellStyle name="Zły" xfId="14865" builtinId="27" hidden="1"/>
    <cellStyle name="Zły" xfId="14905" builtinId="27" hidden="1"/>
    <cellStyle name="Zły" xfId="14945" builtinId="27" hidden="1"/>
    <cellStyle name="Zły" xfId="14984" builtinId="27" hidden="1"/>
    <cellStyle name="Zły" xfId="15024" builtinId="27" hidden="1"/>
    <cellStyle name="Zły" xfId="15063" builtinId="27" hidden="1"/>
    <cellStyle name="Zły" xfId="15103" builtinId="27" hidden="1"/>
    <cellStyle name="Zły" xfId="15142" builtinId="27" hidden="1"/>
    <cellStyle name="Zły" xfId="13582" builtinId="27" hidden="1"/>
    <cellStyle name="Zły" xfId="13618" builtinId="27" hidden="1"/>
    <cellStyle name="Zły" xfId="15187" builtinId="27" hidden="1"/>
    <cellStyle name="Zły" xfId="15227" builtinId="27" hidden="1"/>
    <cellStyle name="Zły" xfId="15265" builtinId="27" hidden="1"/>
    <cellStyle name="Zły" xfId="15305" builtinId="27" hidden="1"/>
    <cellStyle name="Zły" xfId="15344" builtinId="27" hidden="1"/>
    <cellStyle name="Zły" xfId="15384" builtinId="27" hidden="1"/>
    <cellStyle name="Zły" xfId="15424" builtinId="27" hidden="1"/>
    <cellStyle name="Zły" xfId="15464" builtinId="27" hidden="1"/>
    <cellStyle name="Zły" xfId="15502" builtinId="27" hidden="1"/>
    <cellStyle name="Zły" xfId="15542" builtinId="27" hidden="1"/>
    <cellStyle name="Zły" xfId="15581" builtinId="27" hidden="1"/>
    <cellStyle name="Zły" xfId="15621" builtinId="27" hidden="1"/>
    <cellStyle name="Zły" xfId="15661" builtinId="27" hidden="1"/>
    <cellStyle name="Zły" xfId="15700" builtinId="27" hidden="1"/>
    <cellStyle name="Zły" xfId="15740" builtinId="27" hidden="1"/>
    <cellStyle name="Zły" xfId="15779" builtinId="27" hidden="1"/>
    <cellStyle name="Zły" xfId="15819" builtinId="27" hidden="1"/>
    <cellStyle name="Zły" xfId="15858" builtinId="27" hidden="1"/>
    <cellStyle name="Zły" xfId="3218" builtinId="27" hidden="1"/>
    <cellStyle name="Zły" xfId="3270" builtinId="27" hidden="1"/>
    <cellStyle name="Zły" xfId="15911" builtinId="27" hidden="1"/>
    <cellStyle name="Zły" xfId="15951" builtinId="27" hidden="1"/>
    <cellStyle name="Zły" xfId="15989" builtinId="27" hidden="1"/>
    <cellStyle name="Zły" xfId="16029" builtinId="27" hidden="1"/>
    <cellStyle name="Zły" xfId="16068" builtinId="27" hidden="1"/>
    <cellStyle name="Zły" xfId="16108" builtinId="27" hidden="1"/>
    <cellStyle name="Zły" xfId="16148" builtinId="27" hidden="1"/>
    <cellStyle name="Zły" xfId="16188" builtinId="27" hidden="1"/>
    <cellStyle name="Zły" xfId="16226" builtinId="27" hidden="1"/>
    <cellStyle name="Zły" xfId="16266" builtinId="27" hidden="1"/>
    <cellStyle name="Zły" xfId="16305" builtinId="27" hidden="1"/>
    <cellStyle name="Zły" xfId="16345" builtinId="27" hidden="1"/>
    <cellStyle name="Zły" xfId="16385" builtinId="27" hidden="1"/>
    <cellStyle name="Zły" xfId="16424" builtinId="27" hidden="1"/>
    <cellStyle name="Zły" xfId="16464" builtinId="27" hidden="1"/>
    <cellStyle name="Zły" xfId="16503" builtinId="27" hidden="1"/>
    <cellStyle name="Zły" xfId="16543" builtinId="27" hidden="1"/>
    <cellStyle name="Zły" xfId="16582" builtinId="27" hidden="1"/>
    <cellStyle name="Zły" xfId="16621" builtinId="27" hidden="1"/>
    <cellStyle name="Zły" xfId="16780" builtinId="27" hidden="1"/>
    <cellStyle name="Zły" xfId="16820" builtinId="27" hidden="1"/>
    <cellStyle name="Zły" xfId="16860" builtinId="27" hidden="1"/>
    <cellStyle name="Zły" xfId="16898" builtinId="27" hidden="1"/>
    <cellStyle name="Zły" xfId="16938" builtinId="27" hidden="1"/>
    <cellStyle name="Zły" xfId="16977" builtinId="27" hidden="1"/>
    <cellStyle name="Zły" xfId="17017" builtinId="27" hidden="1"/>
    <cellStyle name="Zły" xfId="17057" builtinId="27" hidden="1"/>
    <cellStyle name="Zły" xfId="17097" builtinId="27" hidden="1"/>
    <cellStyle name="Zły" xfId="17135" builtinId="27" hidden="1"/>
    <cellStyle name="Zły" xfId="17175" builtinId="27" hidden="1"/>
    <cellStyle name="Zły" xfId="17214" builtinId="27" hidden="1"/>
    <cellStyle name="Zły" xfId="17254" builtinId="27" hidden="1"/>
    <cellStyle name="Zły" xfId="17294" builtinId="27" hidden="1"/>
    <cellStyle name="Zły" xfId="17333" builtinId="27" hidden="1"/>
    <cellStyle name="Zły" xfId="17374" builtinId="27" hidden="1"/>
    <cellStyle name="Zły" xfId="17413" builtinId="27" hidden="1"/>
    <cellStyle name="Zły" xfId="17453" builtinId="27" hidden="1"/>
    <cellStyle name="Zły" xfId="17492" builtinId="27" hidden="1"/>
    <cellStyle name="Zły" xfId="16767" builtinId="27" hidden="1"/>
    <cellStyle name="Zły" xfId="16663" builtinId="27" hidden="1"/>
    <cellStyle name="Zły" xfId="17565" builtinId="27" hidden="1"/>
    <cellStyle name="Zły" xfId="17605" builtinId="27" hidden="1"/>
    <cellStyle name="Zły" xfId="17643" builtinId="27" hidden="1"/>
    <cellStyle name="Zły" xfId="17683" builtinId="27" hidden="1"/>
    <cellStyle name="Zły" xfId="17722" builtinId="27" hidden="1"/>
    <cellStyle name="Zły" xfId="17762" builtinId="27" hidden="1"/>
    <cellStyle name="Zły" xfId="17802" builtinId="27" hidden="1"/>
    <cellStyle name="Zły" xfId="17842" builtinId="27" hidden="1"/>
    <cellStyle name="Zły" xfId="17880" builtinId="27" hidden="1"/>
    <cellStyle name="Zły" xfId="17920" builtinId="27" hidden="1"/>
    <cellStyle name="Zły" xfId="17959" builtinId="27" hidden="1"/>
    <cellStyle name="Zły" xfId="17999" builtinId="27" hidden="1"/>
    <cellStyle name="Zły" xfId="18039" builtinId="27" hidden="1"/>
    <cellStyle name="Zły" xfId="18078" builtinId="27" hidden="1"/>
    <cellStyle name="Zły" xfId="18118" builtinId="27" hidden="1"/>
    <cellStyle name="Zły" xfId="18157" builtinId="27" hidden="1"/>
    <cellStyle name="Zły" xfId="18197" builtinId="27" hidden="1"/>
    <cellStyle name="Zły" xfId="18236" builtinId="27" hidden="1"/>
    <cellStyle name="Zły" xfId="16676" builtinId="27" hidden="1"/>
    <cellStyle name="Zły" xfId="16712" builtinId="27" hidden="1"/>
    <cellStyle name="Zły" xfId="18281" builtinId="27" hidden="1"/>
    <cellStyle name="Zły" xfId="18321" builtinId="27" hidden="1"/>
    <cellStyle name="Zły" xfId="18359" builtinId="27" hidden="1"/>
    <cellStyle name="Zły" xfId="18399" builtinId="27" hidden="1"/>
    <cellStyle name="Zły" xfId="18438" builtinId="27" hidden="1"/>
    <cellStyle name="Zły" xfId="18478" builtinId="27" hidden="1"/>
    <cellStyle name="Zły" xfId="18518" builtinId="27" hidden="1"/>
    <cellStyle name="Zły" xfId="18558" builtinId="27" hidden="1"/>
    <cellStyle name="Zły" xfId="18596" builtinId="27" hidden="1"/>
    <cellStyle name="Zły" xfId="18636" builtinId="27" hidden="1"/>
    <cellStyle name="Zły" xfId="18675" builtinId="27" hidden="1"/>
    <cellStyle name="Zły" xfId="18715" builtinId="27" hidden="1"/>
    <cellStyle name="Zły" xfId="18755" builtinId="27" hidden="1"/>
    <cellStyle name="Zły" xfId="18794" builtinId="27" hidden="1"/>
    <cellStyle name="Zły" xfId="18834" builtinId="27" hidden="1"/>
    <cellStyle name="Zły" xfId="18873" builtinId="27" hidden="1"/>
    <cellStyle name="Zły" xfId="18913" builtinId="27" hidden="1"/>
    <cellStyle name="Zły" xfId="18952" builtinId="27" hidden="1"/>
    <cellStyle name="Zły" xfId="3243" builtinId="27" hidden="1"/>
    <cellStyle name="Zły" xfId="19074" builtinId="27" hidden="1"/>
    <cellStyle name="Zły" xfId="19114" builtinId="27" hidden="1"/>
    <cellStyle name="Zły" xfId="19154" builtinId="27" hidden="1"/>
    <cellStyle name="Zły" xfId="19192" builtinId="27" hidden="1"/>
    <cellStyle name="Zły" xfId="19232" builtinId="27" hidden="1"/>
    <cellStyle name="Zły" xfId="19271" builtinId="27" hidden="1"/>
    <cellStyle name="Zły" xfId="19311" builtinId="27" hidden="1"/>
    <cellStyle name="Zły" xfId="19351" builtinId="27" hidden="1"/>
    <cellStyle name="Zły" xfId="19391" builtinId="27" hidden="1"/>
    <cellStyle name="Zły" xfId="19429" builtinId="27" hidden="1"/>
    <cellStyle name="Zły" xfId="19469" builtinId="27" hidden="1"/>
    <cellStyle name="Zły" xfId="19508" builtinId="27" hidden="1"/>
    <cellStyle name="Zły" xfId="19548" builtinId="27" hidden="1"/>
    <cellStyle name="Zły" xfId="19588" builtinId="27" hidden="1"/>
    <cellStyle name="Zły" xfId="19627" builtinId="27" hidden="1"/>
    <cellStyle name="Zły" xfId="19667" builtinId="27" hidden="1"/>
    <cellStyle name="Zły" xfId="19706" builtinId="27" hidden="1"/>
    <cellStyle name="Zły" xfId="19746" builtinId="27" hidden="1"/>
    <cellStyle name="Zły" xfId="19785" builtinId="27" hidden="1"/>
    <cellStyle name="Zły" xfId="19836" builtinId="27" hidden="1"/>
    <cellStyle name="Zły" xfId="19995" builtinId="27" hidden="1"/>
    <cellStyle name="Zły" xfId="20035" builtinId="27" hidden="1"/>
    <cellStyle name="Zły" xfId="20075" builtinId="27" hidden="1"/>
    <cellStyle name="Zły" xfId="20113" builtinId="27" hidden="1"/>
    <cellStyle name="Zły" xfId="20153" builtinId="27" hidden="1"/>
    <cellStyle name="Zły" xfId="20192" builtinId="27" hidden="1"/>
    <cellStyle name="Zły" xfId="20232" builtinId="27" hidden="1"/>
    <cellStyle name="Zły" xfId="20272" builtinId="27" hidden="1"/>
    <cellStyle name="Zły" xfId="20312" builtinId="27" hidden="1"/>
    <cellStyle name="Zły" xfId="20350" builtinId="27" hidden="1"/>
    <cellStyle name="Zły" xfId="20390" builtinId="27" hidden="1"/>
    <cellStyle name="Zły" xfId="20429" builtinId="27" hidden="1"/>
    <cellStyle name="Zły" xfId="20469" builtinId="27" hidden="1"/>
    <cellStyle name="Zły" xfId="20509" builtinId="27" hidden="1"/>
    <cellStyle name="Zły" xfId="20548" builtinId="27" hidden="1"/>
    <cellStyle name="Zły" xfId="20589" builtinId="27" hidden="1"/>
    <cellStyle name="Zły" xfId="20628" builtinId="27" hidden="1"/>
    <cellStyle name="Zły" xfId="20668" builtinId="27" hidden="1"/>
    <cellStyle name="Zły" xfId="20707" builtinId="27" hidden="1"/>
    <cellStyle name="Zły" xfId="19982" builtinId="27" hidden="1"/>
    <cellStyle name="Zły" xfId="19878" builtinId="27" hidden="1"/>
    <cellStyle name="Zły" xfId="20780" builtinId="27" hidden="1"/>
    <cellStyle name="Zły" xfId="20820" builtinId="27" hidden="1"/>
    <cellStyle name="Zły" xfId="20858" builtinId="27" hidden="1"/>
    <cellStyle name="Zły" xfId="20898" builtinId="27" hidden="1"/>
    <cellStyle name="Zły" xfId="20937" builtinId="27" hidden="1"/>
    <cellStyle name="Zły" xfId="20977" builtinId="27" hidden="1"/>
    <cellStyle name="Zły" xfId="21017" builtinId="27" hidden="1"/>
    <cellStyle name="Zły" xfId="21057" builtinId="27" hidden="1"/>
    <cellStyle name="Zły" xfId="21095" builtinId="27" hidden="1"/>
    <cellStyle name="Zły" xfId="21135" builtinId="27" hidden="1"/>
    <cellStyle name="Zły" xfId="21174" builtinId="27" hidden="1"/>
    <cellStyle name="Zły" xfId="21214" builtinId="27" hidden="1"/>
    <cellStyle name="Zły" xfId="21254" builtinId="27" hidden="1"/>
    <cellStyle name="Zły" xfId="21293" builtinId="27" hidden="1"/>
    <cellStyle name="Zły" xfId="21333" builtinId="27" hidden="1"/>
    <cellStyle name="Zły" xfId="21372" builtinId="27" hidden="1"/>
    <cellStyle name="Zły" xfId="21412" builtinId="27" hidden="1"/>
    <cellStyle name="Zły" xfId="21451" builtinId="27" hidden="1"/>
    <cellStyle name="Zły" xfId="19891" builtinId="27" hidden="1"/>
    <cellStyle name="Zły" xfId="19927" builtinId="27" hidden="1"/>
    <cellStyle name="Zły" xfId="21496" builtinId="27" hidden="1"/>
    <cellStyle name="Zły" xfId="21536" builtinId="27" hidden="1"/>
    <cellStyle name="Zły" xfId="21574" builtinId="27" hidden="1"/>
    <cellStyle name="Zły" xfId="21614" builtinId="27" hidden="1"/>
    <cellStyle name="Zły" xfId="21653" builtinId="27" hidden="1"/>
    <cellStyle name="Zły" xfId="21693" builtinId="27" hidden="1"/>
    <cellStyle name="Zły" xfId="21733" builtinId="27" hidden="1"/>
    <cellStyle name="Zły" xfId="21773" builtinId="27" hidden="1"/>
    <cellStyle name="Zły" xfId="21811" builtinId="27" hidden="1"/>
    <cellStyle name="Zły" xfId="21851" builtinId="27" hidden="1"/>
    <cellStyle name="Zły" xfId="21890" builtinId="27" hidden="1"/>
    <cellStyle name="Zły" xfId="21930" builtinId="27" hidden="1"/>
    <cellStyle name="Zły" xfId="21970" builtinId="27" hidden="1"/>
    <cellStyle name="Zły" xfId="22009" builtinId="27" hidden="1"/>
    <cellStyle name="Zły" xfId="22049" builtinId="27" hidden="1"/>
    <cellStyle name="Zły" xfId="22088" builtinId="27" hidden="1"/>
    <cellStyle name="Zły" xfId="22128" builtinId="27" hidden="1"/>
    <cellStyle name="Zły" xfId="22167" builtinId="27" hidden="1"/>
    <cellStyle name="Zły" xfId="22206" builtinId="27" hidden="1"/>
    <cellStyle name="Zły" xfId="22246" builtinId="27" hidden="1"/>
    <cellStyle name="Zły" xfId="22286" builtinId="27" hidden="1"/>
    <cellStyle name="Zły" xfId="22326" builtinId="27" hidden="1"/>
    <cellStyle name="Zły" xfId="22364" builtinId="27" hidden="1"/>
    <cellStyle name="Zły" xfId="22404" builtinId="27" hidden="1"/>
    <cellStyle name="Zły" xfId="22443" builtinId="27" hidden="1"/>
    <cellStyle name="Zły" xfId="22483" builtinId="27" hidden="1"/>
    <cellStyle name="Zły" xfId="22523" builtinId="27" hidden="1"/>
    <cellStyle name="Zły" xfId="22563" builtinId="27" hidden="1"/>
    <cellStyle name="Zły" xfId="22601" builtinId="27" hidden="1"/>
    <cellStyle name="Zły" xfId="22641" builtinId="27" hidden="1"/>
    <cellStyle name="Zły" xfId="22680" builtinId="27" hidden="1"/>
    <cellStyle name="Zły" xfId="22720" builtinId="27" hidden="1"/>
    <cellStyle name="Zły" xfId="22760" builtinId="27" hidden="1"/>
    <cellStyle name="Zły" xfId="22799" builtinId="27" hidden="1"/>
    <cellStyle name="Zły" xfId="22839" builtinId="27" hidden="1"/>
    <cellStyle name="Zły" xfId="22878" builtinId="27" hidden="1"/>
    <cellStyle name="Zły" xfId="22918" builtinId="27" hidden="1"/>
    <cellStyle name="Zły" xfId="22957" builtinId="27" hidden="1"/>
    <cellStyle name="Zły" xfId="22996" builtinId="27" hidden="1"/>
    <cellStyle name="Zły" xfId="23155" builtinId="27" hidden="1"/>
    <cellStyle name="Zły" xfId="23195" builtinId="27" hidden="1"/>
    <cellStyle name="Zły" xfId="23235" builtinId="27" hidden="1"/>
    <cellStyle name="Zły" xfId="23273" builtinId="27" hidden="1"/>
    <cellStyle name="Zły" xfId="23313" builtinId="27" hidden="1"/>
    <cellStyle name="Zły" xfId="23352" builtinId="27" hidden="1"/>
    <cellStyle name="Zły" xfId="23392" builtinId="27" hidden="1"/>
    <cellStyle name="Zły" xfId="23432" builtinId="27" hidden="1"/>
    <cellStyle name="Zły" xfId="23472" builtinId="27" hidden="1"/>
    <cellStyle name="Zły" xfId="23510" builtinId="27" hidden="1"/>
    <cellStyle name="Zły" xfId="23550" builtinId="27" hidden="1"/>
    <cellStyle name="Zły" xfId="23589" builtinId="27" hidden="1"/>
    <cellStyle name="Zły" xfId="23629" builtinId="27" hidden="1"/>
    <cellStyle name="Zły" xfId="23669" builtinId="27" hidden="1"/>
    <cellStyle name="Zły" xfId="23708" builtinId="27" hidden="1"/>
    <cellStyle name="Zły" xfId="23749" builtinId="27" hidden="1"/>
    <cellStyle name="Zły" xfId="23788" builtinId="27" hidden="1"/>
    <cellStyle name="Zły" xfId="23828" builtinId="27" hidden="1"/>
    <cellStyle name="Zły" xfId="23867" builtinId="27" hidden="1"/>
    <cellStyle name="Zły" xfId="23142" builtinId="27" hidden="1"/>
    <cellStyle name="Zły" xfId="23038" builtinId="27" hidden="1"/>
    <cellStyle name="Zły" xfId="23940" builtinId="27" hidden="1"/>
    <cellStyle name="Zły" xfId="23980" builtinId="27" hidden="1"/>
    <cellStyle name="Zły" xfId="24018" builtinId="27" hidden="1"/>
    <cellStyle name="Zły" xfId="24058" builtinId="27" hidden="1"/>
    <cellStyle name="Zły" xfId="24097" builtinId="27" hidden="1"/>
    <cellStyle name="Zły" xfId="24137" builtinId="27" hidden="1"/>
    <cellStyle name="Zły" xfId="24177" builtinId="27" hidden="1"/>
    <cellStyle name="Zły" xfId="24217" builtinId="27" hidden="1"/>
    <cellStyle name="Zły" xfId="24255" builtinId="27" hidden="1"/>
    <cellStyle name="Zły" xfId="24295" builtinId="27" hidden="1"/>
    <cellStyle name="Zły" xfId="24334" builtinId="27" hidden="1"/>
    <cellStyle name="Zły" xfId="24374" builtinId="27" hidden="1"/>
    <cellStyle name="Zły" xfId="24414" builtinId="27" hidden="1"/>
    <cellStyle name="Zły" xfId="24453" builtinId="27" hidden="1"/>
    <cellStyle name="Zły" xfId="24493" builtinId="27" hidden="1"/>
    <cellStyle name="Zły" xfId="24532" builtinId="27" hidden="1"/>
    <cellStyle name="Zły" xfId="24572" builtinId="27" hidden="1"/>
    <cellStyle name="Zły" xfId="24611" builtinId="27" hidden="1"/>
    <cellStyle name="Zły" xfId="23051" builtinId="27" hidden="1"/>
    <cellStyle name="Zły" xfId="23087" builtinId="27" hidden="1"/>
    <cellStyle name="Zły" xfId="24656" builtinId="27" hidden="1"/>
    <cellStyle name="Zły" xfId="24696" builtinId="27" hidden="1"/>
    <cellStyle name="Zły" xfId="24734" builtinId="27" hidden="1"/>
    <cellStyle name="Zły" xfId="24774" builtinId="27" hidden="1"/>
    <cellStyle name="Zły" xfId="24813" builtinId="27" hidden="1"/>
    <cellStyle name="Zły" xfId="24853" builtinId="27" hidden="1"/>
    <cellStyle name="Zły" xfId="24893" builtinId="27" hidden="1"/>
    <cellStyle name="Zły" xfId="24933" builtinId="27" hidden="1"/>
    <cellStyle name="Zły" xfId="24971" builtinId="27" hidden="1"/>
    <cellStyle name="Zły" xfId="25011" builtinId="27" hidden="1"/>
    <cellStyle name="Zły" xfId="25050" builtinId="27" hidden="1"/>
    <cellStyle name="Zły" xfId="25090" builtinId="27" hidden="1"/>
    <cellStyle name="Zły" xfId="25130" builtinId="27" hidden="1"/>
    <cellStyle name="Zły" xfId="25169" builtinId="27" hidden="1"/>
    <cellStyle name="Zły" xfId="25209" builtinId="27" hidden="1"/>
    <cellStyle name="Zły" xfId="25248" builtinId="27" hidden="1"/>
    <cellStyle name="Zły" xfId="25288" builtinId="27" hidden="1"/>
    <cellStyle name="Zły" xfId="25327" builtinId="27" hidden="1"/>
    <cellStyle name="Zły" xfId="19061" builtinId="27" hidden="1"/>
    <cellStyle name="Zły" xfId="19823" builtinId="27" hidden="1"/>
    <cellStyle name="Zły" xfId="18992" builtinId="27" hidden="1"/>
    <cellStyle name="Zły" xfId="25393" builtinId="27" hidden="1"/>
    <cellStyle name="Zły" xfId="25431" builtinId="27" hidden="1"/>
    <cellStyle name="Zły" xfId="25471" builtinId="27" hidden="1"/>
    <cellStyle name="Zły" xfId="25510" builtinId="27" hidden="1"/>
    <cellStyle name="Zły" xfId="25550" builtinId="27" hidden="1"/>
    <cellStyle name="Zły" xfId="25590" builtinId="27" hidden="1"/>
    <cellStyle name="Zły" xfId="25630" builtinId="27" hidden="1"/>
    <cellStyle name="Zły" xfId="25668" builtinId="27" hidden="1"/>
    <cellStyle name="Zły" xfId="25708" builtinId="27" hidden="1"/>
    <cellStyle name="Zły" xfId="25747" builtinId="27" hidden="1"/>
    <cellStyle name="Zły" xfId="25787" builtinId="27" hidden="1"/>
    <cellStyle name="Zły" xfId="25827" builtinId="27" hidden="1"/>
    <cellStyle name="Zły" xfId="25866" builtinId="27" hidden="1"/>
    <cellStyle name="Zły" xfId="25906" builtinId="27" hidden="1"/>
    <cellStyle name="Zły" xfId="25945" builtinId="27" hidden="1"/>
    <cellStyle name="Zły" xfId="25985" builtinId="27" hidden="1"/>
    <cellStyle name="Zły" xfId="26024" builtinId="27" hidden="1"/>
    <cellStyle name="Zły" xfId="26063" builtinId="27" hidden="1"/>
    <cellStyle name="Zły" xfId="26222" builtinId="27" hidden="1"/>
    <cellStyle name="Zły" xfId="26262" builtinId="27" hidden="1"/>
    <cellStyle name="Zły" xfId="26302" builtinId="27" hidden="1"/>
    <cellStyle name="Zły" xfId="26340" builtinId="27" hidden="1"/>
    <cellStyle name="Zły" xfId="26380" builtinId="27" hidden="1"/>
    <cellStyle name="Zły" xfId="26419" builtinId="27" hidden="1"/>
    <cellStyle name="Zły" xfId="26459" builtinId="27" hidden="1"/>
    <cellStyle name="Zły" xfId="26499" builtinId="27" hidden="1"/>
    <cellStyle name="Zły" xfId="26539" builtinId="27" hidden="1"/>
    <cellStyle name="Zły" xfId="26577" builtinId="27" hidden="1"/>
    <cellStyle name="Zły" xfId="26617" builtinId="27" hidden="1"/>
    <cellStyle name="Zły" xfId="26656" builtinId="27" hidden="1"/>
    <cellStyle name="Zły" xfId="26696" builtinId="27" hidden="1"/>
    <cellStyle name="Zły" xfId="26736" builtinId="27" hidden="1"/>
    <cellStyle name="Zły" xfId="26775" builtinId="27" hidden="1"/>
    <cellStyle name="Zły" xfId="26816" builtinId="27" hidden="1"/>
    <cellStyle name="Zły" xfId="26855" builtinId="27" hidden="1"/>
    <cellStyle name="Zły" xfId="26895" builtinId="27" hidden="1"/>
    <cellStyle name="Zły" xfId="26934" builtinId="27" hidden="1"/>
    <cellStyle name="Zły" xfId="26209" builtinId="27" hidden="1"/>
    <cellStyle name="Zły" xfId="26105" builtinId="27" hidden="1"/>
    <cellStyle name="Zły" xfId="27007" builtinId="27" hidden="1"/>
    <cellStyle name="Zły" xfId="27047" builtinId="27" hidden="1"/>
    <cellStyle name="Zły" xfId="27085" builtinId="27" hidden="1"/>
    <cellStyle name="Zły" xfId="27125" builtinId="27" hidden="1"/>
    <cellStyle name="Zły" xfId="27164" builtinId="27" hidden="1"/>
    <cellStyle name="Zły" xfId="27204" builtinId="27" hidden="1"/>
    <cellStyle name="Zły" xfId="27244" builtinId="27" hidden="1"/>
    <cellStyle name="Zły" xfId="27284" builtinId="27" hidden="1"/>
    <cellStyle name="Zły" xfId="27322" builtinId="27" hidden="1"/>
    <cellStyle name="Zły" xfId="27362" builtinId="27" hidden="1"/>
    <cellStyle name="Zły" xfId="27401" builtinId="27" hidden="1"/>
    <cellStyle name="Zły" xfId="27441" builtinId="27" hidden="1"/>
    <cellStyle name="Zły" xfId="27481" builtinId="27" hidden="1"/>
    <cellStyle name="Zły" xfId="27520" builtinId="27" hidden="1"/>
    <cellStyle name="Zły" xfId="27560" builtinId="27" hidden="1"/>
    <cellStyle name="Zły" xfId="27599" builtinId="27" hidden="1"/>
    <cellStyle name="Zły" xfId="27639" builtinId="27" hidden="1"/>
    <cellStyle name="Zły" xfId="27678" builtinId="27" hidden="1"/>
    <cellStyle name="Zły" xfId="26118" builtinId="27" hidden="1"/>
    <cellStyle name="Zły" xfId="26154" builtinId="27" hidden="1"/>
    <cellStyle name="Zły" xfId="27723" builtinId="27" hidden="1"/>
    <cellStyle name="Zły" xfId="27763" builtinId="27" hidden="1"/>
    <cellStyle name="Zły" xfId="27801" builtinId="27" hidden="1"/>
    <cellStyle name="Zły" xfId="27841" builtinId="27" hidden="1"/>
    <cellStyle name="Zły" xfId="27880" builtinId="27" hidden="1"/>
    <cellStyle name="Zły" xfId="27920" builtinId="27" hidden="1"/>
    <cellStyle name="Zły" xfId="27960" builtinId="27" hidden="1"/>
    <cellStyle name="Zły" xfId="28000" builtinId="27" hidden="1"/>
    <cellStyle name="Zły" xfId="28038" builtinId="27" hidden="1"/>
    <cellStyle name="Zły" xfId="28078" builtinId="27" hidden="1"/>
    <cellStyle name="Zły" xfId="28117" builtinId="27" hidden="1"/>
    <cellStyle name="Zły" xfId="28157" builtinId="27" hidden="1"/>
    <cellStyle name="Zły" xfId="28197" builtinId="27" hidden="1"/>
    <cellStyle name="Zły" xfId="28236" builtinId="27" hidden="1"/>
    <cellStyle name="Zły" xfId="28276" builtinId="27" hidden="1"/>
    <cellStyle name="Zły" xfId="28315" builtinId="27" hidden="1"/>
    <cellStyle name="Zły" xfId="28355" builtinId="27" hidden="1"/>
    <cellStyle name="Zły" xfId="28394" builtinId="27" hidden="1"/>
    <cellStyle name="Zły" xfId="28433" builtinId="27" hidden="1"/>
    <cellStyle name="Zły" xfId="28557" builtinId="27" hidden="1"/>
    <cellStyle name="Zły" xfId="28599" builtinId="27" hidden="1"/>
    <cellStyle name="Zły" xfId="28639" builtinId="27" hidden="1"/>
    <cellStyle name="Zły" xfId="28677" builtinId="27" hidden="1"/>
    <cellStyle name="Zły" xfId="28717" builtinId="27" hidden="1"/>
    <cellStyle name="Zły" xfId="28756" builtinId="27" hidden="1"/>
    <cellStyle name="Zły" xfId="28796" builtinId="27" hidden="1"/>
    <cellStyle name="Zły" xfId="28836" builtinId="27" hidden="1"/>
    <cellStyle name="Zły" xfId="28876" builtinId="27" hidden="1"/>
    <cellStyle name="Zły" xfId="28914" builtinId="27" hidden="1"/>
    <cellStyle name="Zły" xfId="28954" builtinId="27" hidden="1"/>
    <cellStyle name="Zły" xfId="28995" builtinId="27" hidden="1"/>
    <cellStyle name="Zły" xfId="29035" builtinId="27" hidden="1"/>
    <cellStyle name="Zły" xfId="29075" builtinId="27" hidden="1"/>
    <cellStyle name="Zły" xfId="29114" builtinId="27" hidden="1"/>
    <cellStyle name="Zły" xfId="29155" builtinId="27" hidden="1"/>
    <cellStyle name="Zły" xfId="29194" builtinId="27" hidden="1"/>
    <cellStyle name="Zły" xfId="29234" builtinId="27" hidden="1"/>
    <cellStyle name="Zły" xfId="29273" builtinId="27" hidden="1"/>
    <cellStyle name="Zły" xfId="29323" builtinId="27" hidden="1"/>
    <cellStyle name="Zły" xfId="29482" builtinId="27" hidden="1"/>
    <cellStyle name="Zły" xfId="29524" builtinId="27" hidden="1"/>
    <cellStyle name="Zły" xfId="29564" builtinId="27" hidden="1"/>
    <cellStyle name="Zły" xfId="29602" builtinId="27" hidden="1"/>
    <cellStyle name="Zły" xfId="29642" builtinId="27" hidden="1"/>
    <cellStyle name="Zły" xfId="29681" builtinId="27" hidden="1"/>
    <cellStyle name="Zły" xfId="29721" builtinId="27" hidden="1"/>
    <cellStyle name="Zły" xfId="29761" builtinId="27" hidden="1"/>
    <cellStyle name="Zły" xfId="29801" builtinId="27" hidden="1"/>
    <cellStyle name="Zły" xfId="29839" builtinId="27" hidden="1"/>
    <cellStyle name="Zły" xfId="29879" builtinId="27" hidden="1"/>
    <cellStyle name="Zły" xfId="29920" builtinId="27" hidden="1"/>
    <cellStyle name="Zły" xfId="29960" builtinId="27" hidden="1"/>
    <cellStyle name="Zły" xfId="30000" builtinId="27" hidden="1"/>
    <cellStyle name="Zły" xfId="30039" builtinId="27" hidden="1"/>
    <cellStyle name="Zły" xfId="30080" builtinId="27" hidden="1"/>
    <cellStyle name="Zły" xfId="30119" builtinId="27" hidden="1"/>
    <cellStyle name="Zły" xfId="30159" builtinId="27" hidden="1"/>
    <cellStyle name="Zły" xfId="30198" builtinId="27" hidden="1"/>
    <cellStyle name="Zły" xfId="29469" builtinId="27" hidden="1"/>
    <cellStyle name="Zły" xfId="29365" builtinId="27" hidden="1"/>
    <cellStyle name="Zły" xfId="30271" builtinId="27" hidden="1"/>
    <cellStyle name="Zły" xfId="30311" builtinId="27" hidden="1"/>
    <cellStyle name="Zły" xfId="30349" builtinId="27" hidden="1"/>
    <cellStyle name="Zły" xfId="30389" builtinId="27" hidden="1"/>
    <cellStyle name="Zły" xfId="30428" builtinId="27" hidden="1"/>
    <cellStyle name="Zły" xfId="30468" builtinId="27" hidden="1"/>
    <cellStyle name="Zły" xfId="30508" builtinId="27" hidden="1"/>
    <cellStyle name="Zły" xfId="30548" builtinId="27" hidden="1"/>
    <cellStyle name="Zły" xfId="30586" builtinId="27" hidden="1"/>
    <cellStyle name="Zły" xfId="30626" builtinId="27" hidden="1"/>
    <cellStyle name="Zły" xfId="30665" builtinId="27" hidden="1"/>
    <cellStyle name="Zły" xfId="30705" builtinId="27" hidden="1"/>
    <cellStyle name="Zły" xfId="30745" builtinId="27" hidden="1"/>
    <cellStyle name="Zły" xfId="30784" builtinId="27" hidden="1"/>
    <cellStyle name="Zły" xfId="30824" builtinId="27" hidden="1"/>
    <cellStyle name="Zły" xfId="30863" builtinId="27" hidden="1"/>
    <cellStyle name="Zły" xfId="30903" builtinId="27" hidden="1"/>
    <cellStyle name="Zły" xfId="30942" builtinId="27" hidden="1"/>
    <cellStyle name="Zły" xfId="29378" builtinId="27" hidden="1"/>
    <cellStyle name="Zły" xfId="29414" builtinId="27" hidden="1"/>
    <cellStyle name="Zły" xfId="30987" builtinId="27" hidden="1"/>
    <cellStyle name="Zły" xfId="31027" builtinId="27" hidden="1"/>
    <cellStyle name="Zły" xfId="31065" builtinId="27" hidden="1"/>
    <cellStyle name="Zły" xfId="31105" builtinId="27" hidden="1"/>
    <cellStyle name="Zły" xfId="31144" builtinId="27" hidden="1"/>
    <cellStyle name="Zły" xfId="31184" builtinId="27" hidden="1"/>
    <cellStyle name="Zły" xfId="31224" builtinId="27" hidden="1"/>
    <cellStyle name="Zły" xfId="31264" builtinId="27" hidden="1"/>
    <cellStyle name="Zły" xfId="31302" builtinId="27" hidden="1"/>
    <cellStyle name="Zły" xfId="31342" builtinId="27" hidden="1"/>
    <cellStyle name="Zły" xfId="31381" builtinId="27" hidden="1"/>
    <cellStyle name="Zły" xfId="31421" builtinId="27" hidden="1"/>
    <cellStyle name="Zły" xfId="31461" builtinId="27" hidden="1"/>
    <cellStyle name="Zły" xfId="31500" builtinId="27" hidden="1"/>
    <cellStyle name="Zły" xfId="31540" builtinId="27" hidden="1"/>
    <cellStyle name="Zły" xfId="31579" builtinId="27" hidden="1"/>
    <cellStyle name="Zły" xfId="31619" builtinId="27" hidden="1"/>
    <cellStyle name="Zły" xfId="31658" builtinId="27" hidden="1"/>
    <cellStyle name="Zły" xfId="28544" builtinId="27" hidden="1"/>
    <cellStyle name="Zły" xfId="28485" builtinId="27" hidden="1"/>
    <cellStyle name="Zły" xfId="31711" builtinId="27" hidden="1"/>
    <cellStyle name="Zły" xfId="31751" builtinId="27" hidden="1"/>
    <cellStyle name="Zły" xfId="31789" builtinId="27" hidden="1"/>
    <cellStyle name="Zły" xfId="31829" builtinId="27" hidden="1"/>
    <cellStyle name="Zły" xfId="31868" builtinId="27" hidden="1"/>
    <cellStyle name="Zły" xfId="31908" builtinId="27" hidden="1"/>
    <cellStyle name="Zły" xfId="31948" builtinId="27" hidden="1"/>
    <cellStyle name="Zły" xfId="31988" builtinId="27" hidden="1"/>
    <cellStyle name="Zły" xfId="32026" builtinId="27" hidden="1"/>
    <cellStyle name="Zły" xfId="32066" builtinId="27" hidden="1"/>
    <cellStyle name="Zły" xfId="32105" builtinId="27" hidden="1"/>
    <cellStyle name="Zły" xfId="32145" builtinId="27" hidden="1"/>
    <cellStyle name="Zły" xfId="32185" builtinId="27" hidden="1"/>
    <cellStyle name="Zły" xfId="32224" builtinId="27" hidden="1"/>
    <cellStyle name="Zły" xfId="32264" builtinId="27" hidden="1"/>
    <cellStyle name="Zły" xfId="32303" builtinId="27" hidden="1"/>
    <cellStyle name="Zły" xfId="32343" builtinId="27" hidden="1"/>
    <cellStyle name="Zły" xfId="32382" builtinId="27" hidden="1"/>
    <cellStyle name="Zły" xfId="32421" builtinId="27" hidden="1"/>
    <cellStyle name="Zły" xfId="32580" builtinId="27" hidden="1"/>
    <cellStyle name="Zły" xfId="32620" builtinId="27" hidden="1"/>
    <cellStyle name="Zły" xfId="32660" builtinId="27" hidden="1"/>
    <cellStyle name="Zły" xfId="32698" builtinId="27" hidden="1"/>
    <cellStyle name="Zły" xfId="32738" builtinId="27" hidden="1"/>
    <cellStyle name="Zły" xfId="32777" builtinId="27" hidden="1"/>
    <cellStyle name="Zły" xfId="32817" builtinId="27" hidden="1"/>
    <cellStyle name="Zły" xfId="32857" builtinId="27" hidden="1"/>
    <cellStyle name="Zły" xfId="32897" builtinId="27" hidden="1"/>
    <cellStyle name="Zły" xfId="32935" builtinId="27" hidden="1"/>
    <cellStyle name="Zły" xfId="32975" builtinId="27" hidden="1"/>
    <cellStyle name="Zły" xfId="33014" builtinId="27" hidden="1"/>
    <cellStyle name="Zły" xfId="33054" builtinId="27" hidden="1"/>
    <cellStyle name="Zły" xfId="33094" builtinId="27" hidden="1"/>
    <cellStyle name="Zły" xfId="33133" builtinId="27" hidden="1"/>
    <cellStyle name="Zły" xfId="33174" builtinId="27" hidden="1"/>
    <cellStyle name="Zły" xfId="33213" builtinId="27" hidden="1"/>
    <cellStyle name="Zły" xfId="33253" builtinId="27" hidden="1"/>
    <cellStyle name="Zły" xfId="33292" builtinId="27" hidden="1"/>
    <cellStyle name="Zły" xfId="32567" builtinId="27" hidden="1"/>
    <cellStyle name="Zły" xfId="32463" builtinId="27" hidden="1"/>
    <cellStyle name="Zły" xfId="33365" builtinId="27" hidden="1"/>
    <cellStyle name="Zły" xfId="33405" builtinId="27" hidden="1"/>
    <cellStyle name="Zły" xfId="33443" builtinId="27" hidden="1"/>
    <cellStyle name="Zły" xfId="33483" builtinId="27" hidden="1"/>
    <cellStyle name="Zły" xfId="33522" builtinId="27" hidden="1"/>
    <cellStyle name="Zły" xfId="33562" builtinId="27" hidden="1"/>
    <cellStyle name="Zły" xfId="33602" builtinId="27" hidden="1"/>
    <cellStyle name="Zły" xfId="33642" builtinId="27" hidden="1"/>
    <cellStyle name="Zły" xfId="33680" builtinId="27" hidden="1"/>
    <cellStyle name="Zły" xfId="33720" builtinId="27" hidden="1"/>
    <cellStyle name="Zły" xfId="33759" builtinId="27" hidden="1"/>
    <cellStyle name="Zły" xfId="33799" builtinId="27" hidden="1"/>
    <cellStyle name="Zły" xfId="33839" builtinId="27" hidden="1"/>
    <cellStyle name="Zły" xfId="33878" builtinId="27" hidden="1"/>
    <cellStyle name="Zły" xfId="33918" builtinId="27" hidden="1"/>
    <cellStyle name="Zły" xfId="33957" builtinId="27" hidden="1"/>
    <cellStyle name="Zły" xfId="33997" builtinId="27" hidden="1"/>
    <cellStyle name="Zły" xfId="34036" builtinId="27" hidden="1"/>
    <cellStyle name="Zły" xfId="32476" builtinId="27" hidden="1"/>
    <cellStyle name="Zły" xfId="32512" builtinId="27" hidden="1"/>
    <cellStyle name="Zły" xfId="34081" builtinId="27" hidden="1"/>
    <cellStyle name="Zły" xfId="34121" builtinId="27" hidden="1"/>
    <cellStyle name="Zły" xfId="34159" builtinId="27" hidden="1"/>
    <cellStyle name="Zły" xfId="34199" builtinId="27" hidden="1"/>
    <cellStyle name="Zły" xfId="34238" builtinId="27" hidden="1"/>
    <cellStyle name="Zły" xfId="34278" builtinId="27" hidden="1"/>
    <cellStyle name="Zły" xfId="34318" builtinId="27" hidden="1"/>
    <cellStyle name="Zły" xfId="34358" builtinId="27" hidden="1"/>
    <cellStyle name="Zły" xfId="34396" builtinId="27" hidden="1"/>
    <cellStyle name="Zły" xfId="34436" builtinId="27" hidden="1"/>
    <cellStyle name="Zły" xfId="34475" builtinId="27" hidden="1"/>
    <cellStyle name="Zły" xfId="34515" builtinId="27" hidden="1"/>
    <cellStyle name="Zły" xfId="34555" builtinId="27" hidden="1"/>
    <cellStyle name="Zły" xfId="34594" builtinId="27" hidden="1"/>
    <cellStyle name="Zły" xfId="34634" builtinId="27" hidden="1"/>
    <cellStyle name="Zły" xfId="34673" builtinId="27" hidden="1"/>
    <cellStyle name="Zły" xfId="34713" builtinId="27" hidden="1"/>
    <cellStyle name="Zły" xfId="34752" builtinId="27" hidden="1"/>
    <cellStyle name="Zły" xfId="28513" builtinId="27" hidden="1"/>
    <cellStyle name="Zły" xfId="34793" builtinId="27" hidden="1"/>
    <cellStyle name="Zły" xfId="34833" builtinId="27" hidden="1"/>
    <cellStyle name="Zły" xfId="34873" builtinId="27" hidden="1"/>
    <cellStyle name="Zły" xfId="34911" builtinId="27" hidden="1"/>
    <cellStyle name="Zły" xfId="34951" builtinId="27" hidden="1"/>
    <cellStyle name="Zły" xfId="34990" builtinId="27" hidden="1"/>
    <cellStyle name="Zły" xfId="35030" builtinId="27" hidden="1"/>
    <cellStyle name="Zły" xfId="35070" builtinId="27" hidden="1"/>
    <cellStyle name="Zły" xfId="35110" builtinId="27" hidden="1"/>
    <cellStyle name="Zły" xfId="35148" builtinId="27" hidden="1"/>
    <cellStyle name="Zły" xfId="35188" builtinId="27" hidden="1"/>
    <cellStyle name="Zły" xfId="35227" builtinId="27" hidden="1"/>
    <cellStyle name="Zły" xfId="35267" builtinId="27" hidden="1"/>
    <cellStyle name="Zły" xfId="35307" builtinId="27" hidden="1"/>
    <cellStyle name="Zły" xfId="35346" builtinId="27" hidden="1"/>
    <cellStyle name="Zły" xfId="35386" builtinId="27" hidden="1"/>
    <cellStyle name="Zły" xfId="35425" builtinId="27" hidden="1"/>
    <cellStyle name="Zły" xfId="35465" builtinId="27" hidden="1"/>
    <cellStyle name="Zły" xfId="35504" builtinId="27" hidden="1"/>
    <cellStyle name="Zły" xfId="35543" builtinId="27" hidden="1"/>
    <cellStyle name="Zły" xfId="35702" builtinId="27" hidden="1"/>
    <cellStyle name="Zły" xfId="35742" builtinId="27" hidden="1"/>
    <cellStyle name="Zły" xfId="35782" builtinId="27" hidden="1"/>
    <cellStyle name="Zły" xfId="35820" builtinId="27" hidden="1"/>
    <cellStyle name="Zły" xfId="35860" builtinId="27" hidden="1"/>
    <cellStyle name="Zły" xfId="35899" builtinId="27" hidden="1"/>
    <cellStyle name="Zły" xfId="35939" builtinId="27" hidden="1"/>
    <cellStyle name="Zły" xfId="35979" builtinId="27" hidden="1"/>
    <cellStyle name="Zły" xfId="36019" builtinId="27" hidden="1"/>
    <cellStyle name="Zły" xfId="36057" builtinId="27" hidden="1"/>
    <cellStyle name="Zły" xfId="36097" builtinId="27" hidden="1"/>
    <cellStyle name="Zły" xfId="36136" builtinId="27" hidden="1"/>
    <cellStyle name="Zły" xfId="36176" builtinId="27" hidden="1"/>
    <cellStyle name="Zły" xfId="36216" builtinId="27" hidden="1"/>
    <cellStyle name="Zły" xfId="36255" builtinId="27" hidden="1"/>
    <cellStyle name="Zły" xfId="36296" builtinId="27" hidden="1"/>
    <cellStyle name="Zły" xfId="36335" builtinId="27" hidden="1"/>
    <cellStyle name="Zły" xfId="36375" builtinId="27" hidden="1"/>
    <cellStyle name="Zły" xfId="36414" builtinId="27" hidden="1"/>
    <cellStyle name="Zły" xfId="35689" builtinId="27" hidden="1"/>
    <cellStyle name="Zły" xfId="35585" builtinId="27" hidden="1"/>
    <cellStyle name="Zły" xfId="36487" builtinId="27" hidden="1"/>
    <cellStyle name="Zły" xfId="36527" builtinId="27" hidden="1"/>
    <cellStyle name="Zły" xfId="36565" builtinId="27" hidden="1"/>
    <cellStyle name="Zły" xfId="36605" builtinId="27" hidden="1"/>
    <cellStyle name="Zły" xfId="36644" builtinId="27" hidden="1"/>
    <cellStyle name="Zły" xfId="36684" builtinId="27" hidden="1"/>
    <cellStyle name="Zły" xfId="36724" builtinId="27" hidden="1"/>
    <cellStyle name="Zły" xfId="36764" builtinId="27" hidden="1"/>
    <cellStyle name="Zły" xfId="36802" builtinId="27" hidden="1"/>
    <cellStyle name="Zły" xfId="36842" builtinId="27" hidden="1"/>
    <cellStyle name="Zły" xfId="36881" builtinId="27" hidden="1"/>
    <cellStyle name="Zły" xfId="36921" builtinId="27" hidden="1"/>
    <cellStyle name="Zły" xfId="36961" builtinId="27" hidden="1"/>
    <cellStyle name="Zły" xfId="37000" builtinId="27" hidden="1"/>
    <cellStyle name="Zły" xfId="37040" builtinId="27" hidden="1"/>
    <cellStyle name="Zły" xfId="37079" builtinId="27" hidden="1"/>
    <cellStyle name="Zły" xfId="37119" builtinId="27" hidden="1"/>
    <cellStyle name="Zły" xfId="37158" builtinId="27" hidden="1"/>
    <cellStyle name="Zły" xfId="35598" builtinId="27" hidden="1"/>
    <cellStyle name="Zły" xfId="35634" builtinId="27" hidden="1"/>
    <cellStyle name="Zły" xfId="37203" builtinId="27" hidden="1"/>
    <cellStyle name="Zły" xfId="37243" builtinId="27" hidden="1"/>
    <cellStyle name="Zły" xfId="37281" builtinId="27" hidden="1"/>
    <cellStyle name="Zły" xfId="37321" builtinId="27" hidden="1"/>
    <cellStyle name="Zły" xfId="37360" builtinId="27" hidden="1"/>
    <cellStyle name="Zły" xfId="37400" builtinId="27" hidden="1"/>
    <cellStyle name="Zły" xfId="37440" builtinId="27" hidden="1"/>
    <cellStyle name="Zły" xfId="37480" builtinId="27" hidden="1"/>
    <cellStyle name="Zły" xfId="37518" builtinId="27" hidden="1"/>
    <cellStyle name="Zły" xfId="37558" builtinId="27" hidden="1"/>
    <cellStyle name="Zły" xfId="37597" builtinId="27" hidden="1"/>
    <cellStyle name="Zły" xfId="37637" builtinId="27" hidden="1"/>
    <cellStyle name="Zły" xfId="37677" builtinId="27" hidden="1"/>
    <cellStyle name="Zły" xfId="37716" builtinId="27" hidden="1"/>
    <cellStyle name="Zły" xfId="37756" builtinId="27" hidden="1"/>
    <cellStyle name="Zły" xfId="37795" builtinId="27" hidden="1"/>
    <cellStyle name="Zły" xfId="37835" builtinId="27" hidden="1"/>
    <cellStyle name="Zły" xfId="37874" builtinId="27" hidden="1"/>
    <cellStyle name="Zły" xfId="37913" builtinId="27" hidden="1"/>
    <cellStyle name="Zły" xfId="37953" builtinId="27" hidden="1"/>
    <cellStyle name="Zły" xfId="37993" builtinId="27" hidden="1"/>
    <cellStyle name="Zły" xfId="38033" builtinId="27" hidden="1"/>
    <cellStyle name="Zły" xfId="38071" builtinId="27" hidden="1"/>
    <cellStyle name="Zły" xfId="38111" builtinId="27" hidden="1"/>
    <cellStyle name="Zły" xfId="38150" builtinId="27" hidden="1"/>
    <cellStyle name="Zły" xfId="38190" builtinId="27" hidden="1"/>
    <cellStyle name="Zły" xfId="38230" builtinId="27" hidden="1"/>
    <cellStyle name="Zły" xfId="38270" builtinId="27" hidden="1"/>
    <cellStyle name="Zły" xfId="38308" builtinId="27" hidden="1"/>
    <cellStyle name="Zły" xfId="38348" builtinId="27" hidden="1"/>
    <cellStyle name="Zły" xfId="38387" builtinId="27" hidden="1"/>
    <cellStyle name="Zły" xfId="38427" builtinId="27" hidden="1"/>
    <cellStyle name="Zły" xfId="38467" builtinId="27" hidden="1"/>
    <cellStyle name="Zły" xfId="38506" builtinId="27" hidden="1"/>
    <cellStyle name="Zły" xfId="38546" builtinId="27" hidden="1"/>
    <cellStyle name="Zły" xfId="38585" builtinId="27" hidden="1"/>
    <cellStyle name="Zły" xfId="38625" builtinId="27" hidden="1"/>
    <cellStyle name="Zły" xfId="38664" builtinId="27" hidden="1"/>
    <cellStyle name="Zły" xfId="38703" builtinId="27" hidden="1"/>
    <cellStyle name="Zły" xfId="38862" builtinId="27" hidden="1"/>
    <cellStyle name="Zły" xfId="38902" builtinId="27" hidden="1"/>
    <cellStyle name="Zły" xfId="38942" builtinId="27" hidden="1"/>
    <cellStyle name="Zły" xfId="38980" builtinId="27" hidden="1"/>
    <cellStyle name="Zły" xfId="39020" builtinId="27" hidden="1"/>
    <cellStyle name="Zły" xfId="39059" builtinId="27" hidden="1"/>
    <cellStyle name="Zły" xfId="39099" builtinId="27" hidden="1"/>
    <cellStyle name="Zły" xfId="39139" builtinId="27" hidden="1"/>
    <cellStyle name="Zły" xfId="39179" builtinId="27" hidden="1"/>
    <cellStyle name="Zły" xfId="39217" builtinId="27" hidden="1"/>
    <cellStyle name="Zły" xfId="39257" builtinId="27" hidden="1"/>
    <cellStyle name="Zły" xfId="39296" builtinId="27" hidden="1"/>
    <cellStyle name="Zły" xfId="39336" builtinId="27" hidden="1"/>
    <cellStyle name="Zły" xfId="39376" builtinId="27" hidden="1"/>
    <cellStyle name="Zły" xfId="39415" builtinId="27" hidden="1"/>
    <cellStyle name="Zły" xfId="39456" builtinId="27" hidden="1"/>
    <cellStyle name="Zły" xfId="39495" builtinId="27" hidden="1"/>
    <cellStyle name="Zły" xfId="39535" builtinId="27" hidden="1"/>
    <cellStyle name="Zły" xfId="39574" builtinId="27" hidden="1"/>
    <cellStyle name="Zły" xfId="38849" builtinId="27" hidden="1"/>
    <cellStyle name="Zły" xfId="38745" builtinId="27" hidden="1"/>
    <cellStyle name="Zły" xfId="39647" builtinId="27" hidden="1"/>
    <cellStyle name="Zły" xfId="39687" builtinId="27" hidden="1"/>
    <cellStyle name="Zły" xfId="39725" builtinId="27" hidden="1"/>
    <cellStyle name="Zły" xfId="39765" builtinId="27" hidden="1"/>
    <cellStyle name="Zły" xfId="39804" builtinId="27" hidden="1"/>
    <cellStyle name="Zły" xfId="39844" builtinId="27" hidden="1"/>
    <cellStyle name="Zły" xfId="39884" builtinId="27" hidden="1"/>
    <cellStyle name="Zły" xfId="39924" builtinId="27" hidden="1"/>
    <cellStyle name="Zły" xfId="39962" builtinId="27" hidden="1"/>
    <cellStyle name="Zły" xfId="40002" builtinId="27" hidden="1"/>
    <cellStyle name="Zły" xfId="40041" builtinId="27" hidden="1"/>
    <cellStyle name="Zły" xfId="40081" builtinId="27" hidden="1"/>
    <cellStyle name="Zły" xfId="40121" builtinId="27" hidden="1"/>
    <cellStyle name="Zły" xfId="40160" builtinId="27" hidden="1"/>
    <cellStyle name="Zły" xfId="40200" builtinId="27" hidden="1"/>
    <cellStyle name="Zły" xfId="40239" builtinId="27" hidden="1"/>
    <cellStyle name="Zły" xfId="40279" builtinId="27" hidden="1"/>
    <cellStyle name="Zły" xfId="40318" builtinId="27" hidden="1"/>
    <cellStyle name="Zły" xfId="38758" builtinId="27" hidden="1"/>
    <cellStyle name="Zły" xfId="38794" builtinId="27" hidden="1"/>
    <cellStyle name="Zły" xfId="40363" builtinId="27" hidden="1"/>
    <cellStyle name="Zły" xfId="40403" builtinId="27" hidden="1"/>
    <cellStyle name="Zły" xfId="40441" builtinId="27" hidden="1"/>
    <cellStyle name="Zły" xfId="40481" builtinId="27" hidden="1"/>
    <cellStyle name="Zły" xfId="40520" builtinId="27" hidden="1"/>
    <cellStyle name="Zły" xfId="40560" builtinId="27" hidden="1"/>
    <cellStyle name="Zły" xfId="40600" builtinId="27" hidden="1"/>
    <cellStyle name="Zły" xfId="40640" builtinId="27" hidden="1"/>
    <cellStyle name="Zły" xfId="40678" builtinId="27" hidden="1"/>
    <cellStyle name="Zły" xfId="40718" builtinId="27" hidden="1"/>
    <cellStyle name="Zły" xfId="40757" builtinId="27" hidden="1"/>
    <cellStyle name="Zły" xfId="40797" builtinId="27" hidden="1"/>
    <cellStyle name="Zły" xfId="40837" builtinId="27" hidden="1"/>
    <cellStyle name="Zły" xfId="40876" builtinId="27" hidden="1"/>
    <cellStyle name="Zły" xfId="40916" builtinId="27" hidden="1"/>
    <cellStyle name="Zły" xfId="40955" builtinId="27" hidden="1"/>
    <cellStyle name="Zły" xfId="40995" builtinId="27" hidden="1"/>
    <cellStyle name="Zły" xfId="41034" builtinId="27" hidden="1"/>
    <cellStyle name="Zły" xfId="41094" builtinId="27" hidden="1"/>
    <cellStyle name="Zły" xfId="41152" builtinId="27" hidden="1"/>
    <cellStyle name="Zły" xfId="41192" builtinId="27" hidden="1"/>
    <cellStyle name="Zły" xfId="41232" builtinId="27" hidden="1"/>
    <cellStyle name="Zły" xfId="41270" builtinId="27" hidden="1"/>
    <cellStyle name="Zły" xfId="41310" builtinId="27" hidden="1"/>
    <cellStyle name="Zły" xfId="41349" builtinId="27" hidden="1"/>
    <cellStyle name="Zły" xfId="41389" builtinId="27" hidden="1"/>
    <cellStyle name="Zły" xfId="41429" builtinId="27" hidden="1"/>
    <cellStyle name="Zły" xfId="41469" builtinId="27" hidden="1"/>
    <cellStyle name="Zły" xfId="41507" builtinId="27" hidden="1"/>
    <cellStyle name="Zły" xfId="41547" builtinId="27" hidden="1"/>
    <cellStyle name="Zły" xfId="41586" builtinId="27" hidden="1"/>
    <cellStyle name="Zły" xfId="41626" builtinId="27" hidden="1"/>
    <cellStyle name="Zły" xfId="41666" builtinId="27" hidden="1"/>
    <cellStyle name="Zły" xfId="41705" builtinId="27" hidden="1"/>
    <cellStyle name="Zły" xfId="41745" builtinId="27" hidden="1"/>
    <cellStyle name="Zły" xfId="41784" builtinId="27" hidden="1"/>
    <cellStyle name="Zły" xfId="41824" builtinId="27" hidden="1"/>
    <cellStyle name="Zły" xfId="41863" builtinId="27" hidden="1"/>
    <cellStyle name="Zły" xfId="41142" builtinId="27" hidden="1"/>
    <cellStyle name="Zły" xfId="41903" builtinId="27" hidden="1"/>
    <cellStyle name="Zły" xfId="41943" builtinId="27" hidden="1"/>
    <cellStyle name="Zły" xfId="41983" builtinId="27" hidden="1"/>
    <cellStyle name="Zły" xfId="42021" builtinId="27" hidden="1"/>
    <cellStyle name="Zły" xfId="42061" builtinId="27" hidden="1"/>
    <cellStyle name="Zły" xfId="42100" builtinId="27" hidden="1"/>
    <cellStyle name="Zły" xfId="42140" builtinId="27" hidden="1"/>
    <cellStyle name="Zły" xfId="42180" builtinId="27" hidden="1"/>
    <cellStyle name="Zły" xfId="42220" builtinId="27" hidden="1"/>
    <cellStyle name="Zły" xfId="42258" builtinId="27" hidden="1"/>
    <cellStyle name="Zły" xfId="42298" builtinId="27" hidden="1"/>
    <cellStyle name="Zły" xfId="42337" builtinId="27" hidden="1"/>
    <cellStyle name="Zły" xfId="42377" builtinId="27" hidden="1"/>
    <cellStyle name="Zły" xfId="42417" builtinId="27" hidden="1"/>
    <cellStyle name="Zły" xfId="42456" builtinId="27" hidden="1"/>
    <cellStyle name="Zły" xfId="42496" builtinId="27" hidden="1"/>
    <cellStyle name="Zły" xfId="42535" builtinId="27" hidden="1"/>
    <cellStyle name="Zły" xfId="42575" builtinId="27" hidden="1"/>
    <cellStyle name="Zły" xfId="42614" builtinId="27" hidden="1"/>
    <cellStyle name="Zły" xfId="42678" builtinId="27" hidden="1"/>
    <cellStyle name="Zły" xfId="42732" builtinId="27" hidden="1"/>
    <cellStyle name="Zły" xfId="42772" builtinId="27" hidden="1"/>
    <cellStyle name="Zły" xfId="42812" builtinId="27" hidden="1"/>
    <cellStyle name="Zły" xfId="42850" builtinId="27" hidden="1"/>
    <cellStyle name="Zły" xfId="42890" builtinId="27" hidden="1"/>
    <cellStyle name="Zły" xfId="42929" builtinId="27" hidden="1"/>
    <cellStyle name="Zły" xfId="42969" builtinId="27" hidden="1"/>
    <cellStyle name="Zły" xfId="43009" builtinId="27" hidden="1"/>
    <cellStyle name="Zły" xfId="43049" builtinId="27" hidden="1"/>
    <cellStyle name="Zły" xfId="43087" builtinId="27" hidden="1"/>
    <cellStyle name="Zły" xfId="43127" builtinId="27" hidden="1"/>
    <cellStyle name="Zły" xfId="43166" builtinId="27" hidden="1"/>
    <cellStyle name="Zły" xfId="43206" builtinId="27" hidden="1"/>
    <cellStyle name="Zły" xfId="43246" builtinId="27" hidden="1"/>
    <cellStyle name="Zły" xfId="43285" builtinId="27" hidden="1"/>
    <cellStyle name="Zły" xfId="43325" builtinId="27" hidden="1"/>
    <cellStyle name="Zły" xfId="43364" builtinId="27" hidden="1"/>
    <cellStyle name="Zły" xfId="43404" builtinId="27" hidden="1"/>
    <cellStyle name="Zły" xfId="43443" builtinId="27" hidden="1"/>
    <cellStyle name="Zły" xfId="42721" builtinId="27" hidden="1"/>
    <cellStyle name="Zły" xfId="43483" builtinId="27" hidden="1"/>
    <cellStyle name="Zły" xfId="43523" builtinId="27" hidden="1"/>
    <cellStyle name="Zły" xfId="43563" builtinId="27" hidden="1"/>
    <cellStyle name="Zły" xfId="43601" builtinId="27" hidden="1"/>
    <cellStyle name="Zły" xfId="43641" builtinId="27" hidden="1"/>
    <cellStyle name="Zły" xfId="43680" builtinId="27" hidden="1"/>
    <cellStyle name="Zły" xfId="43720" builtinId="27" hidden="1"/>
    <cellStyle name="Zły" xfId="43760" builtinId="27" hidden="1"/>
    <cellStyle name="Zły" xfId="43800" builtinId="27" hidden="1"/>
    <cellStyle name="Zły" xfId="43838" builtinId="27" hidden="1"/>
    <cellStyle name="Zły" xfId="43878" builtinId="27" hidden="1"/>
    <cellStyle name="Zły" xfId="43917" builtinId="27" hidden="1"/>
    <cellStyle name="Zły" xfId="43957" builtinId="27" hidden="1"/>
    <cellStyle name="Zły" xfId="43997" builtinId="27" hidden="1"/>
    <cellStyle name="Zły" xfId="44036" builtinId="27" hidden="1"/>
    <cellStyle name="Zły" xfId="44076" builtinId="27" hidden="1"/>
    <cellStyle name="Zły" xfId="44115" builtinId="27" hidden="1"/>
    <cellStyle name="Zły" xfId="44155" builtinId="27" hidden="1"/>
    <cellStyle name="Zły" xfId="44194" builtinId="27" hidden="1"/>
    <cellStyle name="Zły" xfId="44258" builtinId="27" hidden="1"/>
    <cellStyle name="Zły" xfId="44312" builtinId="27" hidden="1"/>
    <cellStyle name="Zły" xfId="44352" builtinId="27" hidden="1"/>
    <cellStyle name="Zły" xfId="44392" builtinId="27" hidden="1"/>
    <cellStyle name="Zły" xfId="44430" builtinId="27" hidden="1"/>
    <cellStyle name="Zły" xfId="44470" builtinId="27" hidden="1"/>
    <cellStyle name="Zły" xfId="44509" builtinId="27" hidden="1"/>
    <cellStyle name="Zły" xfId="44549" builtinId="27" hidden="1"/>
    <cellStyle name="Zły" xfId="44589" builtinId="27" hidden="1"/>
    <cellStyle name="Zły" xfId="44629" builtinId="27" hidden="1"/>
    <cellStyle name="Zły" xfId="44667" builtinId="27" hidden="1"/>
    <cellStyle name="Zły" xfId="44707" builtinId="27" hidden="1"/>
    <cellStyle name="Zły" xfId="44746" builtinId="27" hidden="1"/>
    <cellStyle name="Zły" xfId="44786" builtinId="27" hidden="1"/>
    <cellStyle name="Zły" xfId="44826" builtinId="27" hidden="1"/>
    <cellStyle name="Zły" xfId="44865" builtinId="27" hidden="1"/>
    <cellStyle name="Zły" xfId="44905" builtinId="27" hidden="1"/>
    <cellStyle name="Zły" xfId="44944" builtinId="27" hidden="1"/>
    <cellStyle name="Zły" xfId="44984" builtinId="27" hidden="1"/>
    <cellStyle name="Zły" xfId="45023" builtinId="27" hidden="1"/>
    <cellStyle name="Zły" xfId="44301" builtinId="27" hidden="1"/>
    <cellStyle name="Zły" xfId="45063" builtinId="27" hidden="1"/>
    <cellStyle name="Zły" xfId="45103" builtinId="27" hidden="1"/>
    <cellStyle name="Zły" xfId="45143" builtinId="27" hidden="1"/>
    <cellStyle name="Zły" xfId="45181" builtinId="27" hidden="1"/>
    <cellStyle name="Zły" xfId="45221" builtinId="27" hidden="1"/>
    <cellStyle name="Zły" xfId="45260" builtinId="27" hidden="1"/>
    <cellStyle name="Zły" xfId="45300" builtinId="27" hidden="1"/>
    <cellStyle name="Zły" xfId="45340" builtinId="27" hidden="1"/>
    <cellStyle name="Zły" xfId="45380" builtinId="27" hidden="1"/>
    <cellStyle name="Zły" xfId="45418" builtinId="27" hidden="1"/>
    <cellStyle name="Zły" xfId="45458" builtinId="27" hidden="1"/>
    <cellStyle name="Zły" xfId="45497" builtinId="27" hidden="1"/>
    <cellStyle name="Zły" xfId="45537" builtinId="27" hidden="1"/>
    <cellStyle name="Zły" xfId="45577" builtinId="27" hidden="1"/>
    <cellStyle name="Zły" xfId="45616" builtinId="27" hidden="1"/>
    <cellStyle name="Zły" xfId="45656" builtinId="27" hidden="1"/>
    <cellStyle name="Zły" xfId="45695" builtinId="27" hidden="1"/>
    <cellStyle name="Zły" xfId="45735" builtinId="27" hidden="1"/>
    <cellStyle name="Zły" xfId="45774" builtinId="27"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85" zoomScaleNormal="85" workbookViewId="0"/>
  </sheetViews>
  <sheetFormatPr defaultRowHeight="15" x14ac:dyDescent="0.25"/>
  <cols>
    <col min="1" max="1" width="7" bestFit="1" customWidth="1"/>
    <col min="2" max="2" width="15.85546875" bestFit="1" customWidth="1"/>
    <col min="3" max="3" width="16.5703125" bestFit="1" customWidth="1"/>
    <col min="4" max="4" width="15" bestFit="1" customWidth="1"/>
    <col min="5" max="5" width="15.7109375" bestFit="1" customWidth="1"/>
    <col min="6" max="6" width="7.85546875" bestFit="1" customWidth="1"/>
    <col min="7" max="7" width="15.7109375" bestFit="1" customWidth="1"/>
  </cols>
  <sheetData>
    <row r="1" spans="1:7" x14ac:dyDescent="0.25">
      <c r="A1" s="491" t="s">
        <v>5268</v>
      </c>
      <c r="B1" s="491" t="s">
        <v>5261</v>
      </c>
      <c r="C1" s="491" t="s">
        <v>5262</v>
      </c>
      <c r="D1" s="491" t="s">
        <v>5264</v>
      </c>
      <c r="E1" s="491" t="s">
        <v>5266</v>
      </c>
      <c r="F1" s="491" t="s">
        <v>5254</v>
      </c>
      <c r="G1" s="491" t="s">
        <v>5255</v>
      </c>
    </row>
    <row r="2" spans="1:7" x14ac:dyDescent="0.25">
      <c r="A2" s="492" t="s">
        <v>5269</v>
      </c>
      <c r="B2" s="492" t="s">
        <v>5260</v>
      </c>
      <c r="C2" s="492" t="s">
        <v>5263</v>
      </c>
      <c r="D2" s="492" t="s">
        <v>5265</v>
      </c>
      <c r="E2" s="492" t="s">
        <v>5267</v>
      </c>
      <c r="F2" s="492" t="s">
        <v>5853</v>
      </c>
      <c r="G2" s="493">
        <v>42063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22"/>
  <dimension ref="A1:AT103"/>
  <sheetViews>
    <sheetView zoomScale="85" zoomScaleNormal="85" workbookViewId="0"/>
  </sheetViews>
  <sheetFormatPr defaultColWidth="11.42578125" defaultRowHeight="12.75" x14ac:dyDescent="0.2"/>
  <cols>
    <col min="1" max="1" width="77.28515625" style="10" customWidth="1"/>
    <col min="2" max="2" width="13.42578125" style="36" bestFit="1" customWidth="1"/>
    <col min="3" max="3" width="11.140625" style="10" customWidth="1"/>
    <col min="4" max="4" width="11.28515625" style="10" customWidth="1"/>
    <col min="5" max="5" width="30.85546875" style="33" customWidth="1"/>
    <col min="6" max="6" width="20.85546875" style="33" customWidth="1"/>
    <col min="7" max="7" width="13" style="10" customWidth="1"/>
    <col min="8" max="8" width="11" style="10" customWidth="1"/>
    <col min="9" max="9" width="11.42578125" style="10" customWidth="1"/>
    <col min="10" max="10" width="14.140625" style="10" customWidth="1"/>
    <col min="11" max="11" width="14.7109375" style="10" customWidth="1"/>
    <col min="12" max="12" width="24.42578125" style="10" customWidth="1"/>
    <col min="13" max="16384" width="11.42578125" style="10"/>
  </cols>
  <sheetData>
    <row r="1" spans="1:8" x14ac:dyDescent="0.2">
      <c r="A1" s="288" t="s">
        <v>3282</v>
      </c>
      <c r="B1" s="487" t="str">
        <f>HYPERLINK("#List!$A$1", "Preparatory")</f>
        <v>Preparatory</v>
      </c>
    </row>
    <row r="2" spans="1:8" x14ac:dyDescent="0.2">
      <c r="A2" s="288" t="s">
        <v>3283</v>
      </c>
      <c r="B2" s="487" t="str">
        <f>HYPERLINK("#List!$A$1", "Preparatory")</f>
        <v>Preparatory</v>
      </c>
    </row>
    <row r="3" spans="1:8" x14ac:dyDescent="0.2">
      <c r="A3" s="17"/>
      <c r="B3" s="45"/>
    </row>
    <row r="4" spans="1:8" x14ac:dyDescent="0.2">
      <c r="A4" s="293" t="s">
        <v>206</v>
      </c>
      <c r="B4" s="45"/>
    </row>
    <row r="5" spans="1:8" x14ac:dyDescent="0.2">
      <c r="A5" s="17"/>
      <c r="B5" s="45"/>
    </row>
    <row r="6" spans="1:8" x14ac:dyDescent="0.2">
      <c r="A6" s="289" t="s">
        <v>4736</v>
      </c>
      <c r="B6" s="45"/>
    </row>
    <row r="7" spans="1:8" x14ac:dyDescent="0.2">
      <c r="A7" s="294" t="s">
        <v>48</v>
      </c>
      <c r="F7" s="10"/>
    </row>
    <row r="8" spans="1:8" x14ac:dyDescent="0.2">
      <c r="A8" s="290" t="s">
        <v>2954</v>
      </c>
      <c r="F8" s="10"/>
    </row>
    <row r="10" spans="1:8" x14ac:dyDescent="0.2">
      <c r="A10" s="289" t="s">
        <v>4737</v>
      </c>
    </row>
    <row r="11" spans="1:8" x14ac:dyDescent="0.2">
      <c r="A11" s="294" t="s">
        <v>48</v>
      </c>
      <c r="E11" s="10"/>
      <c r="F11" s="10"/>
    </row>
    <row r="12" spans="1:8" x14ac:dyDescent="0.2">
      <c r="A12" s="290" t="s">
        <v>2956</v>
      </c>
      <c r="E12" s="10"/>
      <c r="F12" s="10"/>
    </row>
    <row r="13" spans="1:8" x14ac:dyDescent="0.2">
      <c r="E13" s="10"/>
      <c r="F13" s="10"/>
    </row>
    <row r="14" spans="1:8" ht="38.25" x14ac:dyDescent="0.2">
      <c r="A14" s="83"/>
      <c r="B14" s="44"/>
      <c r="C14" s="295" t="s">
        <v>54</v>
      </c>
      <c r="D14" s="296" t="s">
        <v>174</v>
      </c>
      <c r="E14" s="39"/>
    </row>
    <row r="15" spans="1:8" x14ac:dyDescent="0.2">
      <c r="A15" s="83"/>
      <c r="B15" s="44"/>
      <c r="C15" s="119" t="s">
        <v>5276</v>
      </c>
      <c r="D15" s="41" t="s">
        <v>5300</v>
      </c>
      <c r="E15" s="313"/>
      <c r="F15" s="313"/>
      <c r="G15" s="311"/>
    </row>
    <row r="16" spans="1:8" x14ac:dyDescent="0.2">
      <c r="A16" s="297" t="s">
        <v>80</v>
      </c>
      <c r="B16" s="30"/>
      <c r="C16" s="307"/>
      <c r="D16" s="307"/>
      <c r="E16" s="314"/>
      <c r="F16" s="315"/>
      <c r="G16" s="311"/>
      <c r="H16" s="13"/>
    </row>
    <row r="17" spans="1:46" x14ac:dyDescent="0.2">
      <c r="A17" s="298" t="s">
        <v>205</v>
      </c>
      <c r="B17" s="30" t="s">
        <v>5272</v>
      </c>
      <c r="C17" s="307"/>
      <c r="D17" s="308" t="s">
        <v>204</v>
      </c>
      <c r="E17" s="316"/>
      <c r="F17" s="290"/>
      <c r="G17" s="312" t="s">
        <v>2058</v>
      </c>
      <c r="H17" s="317" t="s">
        <v>2708</v>
      </c>
      <c r="I17" s="317"/>
      <c r="J17" s="281" t="s">
        <v>2742</v>
      </c>
      <c r="K17" s="281" t="s">
        <v>2874</v>
      </c>
      <c r="L17" s="281"/>
      <c r="M17" s="9"/>
      <c r="N17" s="9"/>
      <c r="O17" s="9"/>
      <c r="P17" s="13"/>
      <c r="Q17" s="13"/>
    </row>
    <row r="18" spans="1:46" x14ac:dyDescent="0.2">
      <c r="A18" s="298" t="s">
        <v>203</v>
      </c>
      <c r="B18" s="30" t="s">
        <v>5273</v>
      </c>
      <c r="C18" s="307"/>
      <c r="D18" s="308" t="s">
        <v>202</v>
      </c>
      <c r="E18" s="316"/>
      <c r="F18" s="290"/>
      <c r="G18" s="312" t="s">
        <v>2058</v>
      </c>
      <c r="H18" s="317" t="s">
        <v>2708</v>
      </c>
      <c r="I18" s="317"/>
      <c r="J18" s="281" t="s">
        <v>3228</v>
      </c>
      <c r="K18" s="281" t="s">
        <v>2874</v>
      </c>
      <c r="L18" s="281"/>
      <c r="M18" s="9"/>
      <c r="N18" s="9"/>
      <c r="O18" s="9"/>
      <c r="P18" s="13"/>
      <c r="Q18" s="13"/>
    </row>
    <row r="19" spans="1:46" x14ac:dyDescent="0.2">
      <c r="A19" s="298" t="s">
        <v>201</v>
      </c>
      <c r="B19" s="30" t="s">
        <v>5274</v>
      </c>
      <c r="C19" s="308" t="s">
        <v>24</v>
      </c>
      <c r="D19" s="308" t="s">
        <v>24</v>
      </c>
      <c r="E19" s="316"/>
      <c r="F19" s="290"/>
      <c r="G19" s="312" t="s">
        <v>2058</v>
      </c>
      <c r="H19" s="317" t="s">
        <v>2708</v>
      </c>
      <c r="I19" s="317"/>
      <c r="J19" s="281" t="s">
        <v>2743</v>
      </c>
      <c r="K19" s="281" t="s">
        <v>2874</v>
      </c>
      <c r="L19" s="281"/>
      <c r="M19" s="9"/>
      <c r="N19" s="9"/>
      <c r="O19" s="9"/>
      <c r="P19" s="13"/>
      <c r="Q19" s="13"/>
    </row>
    <row r="20" spans="1:46" x14ac:dyDescent="0.2">
      <c r="A20" s="298" t="s">
        <v>200</v>
      </c>
      <c r="B20" s="30" t="s">
        <v>5275</v>
      </c>
      <c r="C20" s="308" t="s">
        <v>90</v>
      </c>
      <c r="D20" s="308" t="s">
        <v>90</v>
      </c>
      <c r="E20" s="316"/>
      <c r="F20" s="290"/>
      <c r="G20" s="312" t="s">
        <v>2058</v>
      </c>
      <c r="H20" s="317" t="s">
        <v>2708</v>
      </c>
      <c r="I20" s="317"/>
      <c r="J20" s="317" t="s">
        <v>2744</v>
      </c>
      <c r="K20" s="281" t="s">
        <v>2874</v>
      </c>
      <c r="L20" s="281"/>
      <c r="M20" s="9"/>
      <c r="N20" s="9"/>
      <c r="O20" s="9"/>
      <c r="P20" s="13"/>
      <c r="Q20" s="13"/>
    </row>
    <row r="21" spans="1:46" x14ac:dyDescent="0.2">
      <c r="A21" s="298" t="s">
        <v>199</v>
      </c>
      <c r="B21" s="30" t="s">
        <v>5317</v>
      </c>
      <c r="C21" s="308" t="s">
        <v>198</v>
      </c>
      <c r="D21" s="308" t="s">
        <v>198</v>
      </c>
      <c r="E21" s="316"/>
      <c r="F21" s="290"/>
      <c r="G21" s="312" t="s">
        <v>2058</v>
      </c>
      <c r="H21" s="317" t="s">
        <v>2708</v>
      </c>
      <c r="I21" s="317"/>
      <c r="J21" s="281" t="s">
        <v>2745</v>
      </c>
      <c r="K21" s="281" t="s">
        <v>2874</v>
      </c>
      <c r="L21" s="281"/>
      <c r="M21" s="9"/>
      <c r="N21" s="9"/>
      <c r="O21" s="9"/>
      <c r="P21" s="13"/>
      <c r="Q21" s="13"/>
    </row>
    <row r="22" spans="1:46" x14ac:dyDescent="0.2">
      <c r="A22" s="298" t="s">
        <v>3271</v>
      </c>
      <c r="B22" s="30" t="s">
        <v>5318</v>
      </c>
      <c r="C22" s="308" t="s">
        <v>25</v>
      </c>
      <c r="D22" s="308" t="s">
        <v>25</v>
      </c>
      <c r="E22" s="316"/>
      <c r="F22" s="290"/>
      <c r="G22" s="312" t="s">
        <v>2058</v>
      </c>
      <c r="H22" s="317" t="s">
        <v>2708</v>
      </c>
      <c r="I22" s="317"/>
      <c r="J22" s="317" t="s">
        <v>2729</v>
      </c>
      <c r="K22" s="281" t="s">
        <v>2870</v>
      </c>
      <c r="L22" s="281"/>
      <c r="M22" s="9"/>
      <c r="N22" s="9"/>
      <c r="O22" s="9"/>
      <c r="P22" s="13"/>
      <c r="Q22" s="13"/>
    </row>
    <row r="23" spans="1:46" s="16" customFormat="1" x14ac:dyDescent="0.2">
      <c r="A23" s="299" t="s">
        <v>197</v>
      </c>
      <c r="B23" s="30" t="s">
        <v>5319</v>
      </c>
      <c r="C23" s="308" t="s">
        <v>26</v>
      </c>
      <c r="D23" s="308" t="s">
        <v>26</v>
      </c>
      <c r="E23" s="292" t="s">
        <v>2898</v>
      </c>
      <c r="F23" s="290"/>
      <c r="G23" s="312" t="s">
        <v>2058</v>
      </c>
      <c r="H23" s="317" t="s">
        <v>2708</v>
      </c>
      <c r="I23" s="317"/>
      <c r="J23" s="281" t="s">
        <v>3229</v>
      </c>
      <c r="K23" s="281" t="s">
        <v>2871</v>
      </c>
      <c r="L23" s="281"/>
      <c r="M23" s="9"/>
      <c r="N23" s="9"/>
      <c r="O23" s="9"/>
      <c r="P23" s="13"/>
      <c r="Q23" s="13"/>
      <c r="AF23" s="10"/>
      <c r="AG23" s="10"/>
      <c r="AH23" s="10"/>
      <c r="AI23" s="10"/>
      <c r="AJ23" s="10"/>
      <c r="AK23" s="10"/>
      <c r="AL23" s="10"/>
      <c r="AM23" s="10"/>
      <c r="AN23" s="10"/>
      <c r="AO23" s="10"/>
      <c r="AP23" s="10"/>
      <c r="AQ23" s="10"/>
      <c r="AR23" s="10"/>
      <c r="AS23" s="10"/>
      <c r="AT23" s="10"/>
    </row>
    <row r="24" spans="1:46" x14ac:dyDescent="0.2">
      <c r="A24" s="300" t="s">
        <v>79</v>
      </c>
      <c r="B24" s="30" t="s">
        <v>5355</v>
      </c>
      <c r="C24" s="308" t="s">
        <v>27</v>
      </c>
      <c r="D24" s="308" t="s">
        <v>27</v>
      </c>
      <c r="E24" s="292" t="s">
        <v>2898</v>
      </c>
      <c r="F24" s="290"/>
      <c r="G24" s="312" t="s">
        <v>2058</v>
      </c>
      <c r="H24" s="317" t="s">
        <v>2708</v>
      </c>
      <c r="I24" s="317"/>
      <c r="J24" s="317" t="s">
        <v>2729</v>
      </c>
      <c r="K24" s="281" t="s">
        <v>2871</v>
      </c>
      <c r="L24" s="281"/>
      <c r="M24" s="9"/>
      <c r="N24" s="9"/>
      <c r="O24" s="9"/>
      <c r="P24" s="13"/>
      <c r="Q24" s="13"/>
    </row>
    <row r="25" spans="1:46" x14ac:dyDescent="0.2">
      <c r="A25" s="300" t="s">
        <v>78</v>
      </c>
      <c r="B25" s="30" t="s">
        <v>5356</v>
      </c>
      <c r="C25" s="308" t="s">
        <v>28</v>
      </c>
      <c r="D25" s="308" t="s">
        <v>28</v>
      </c>
      <c r="E25" s="292" t="s">
        <v>2898</v>
      </c>
      <c r="F25" s="290"/>
      <c r="G25" s="312" t="s">
        <v>2058</v>
      </c>
      <c r="H25" s="317" t="s">
        <v>2708</v>
      </c>
      <c r="I25" s="317"/>
      <c r="J25" s="317" t="s">
        <v>2730</v>
      </c>
      <c r="K25" s="281" t="s">
        <v>2872</v>
      </c>
      <c r="L25" s="281"/>
      <c r="M25" s="9"/>
      <c r="N25" s="9"/>
      <c r="O25" s="9"/>
      <c r="P25" s="13"/>
      <c r="Q25" s="13"/>
    </row>
    <row r="26" spans="1:46" x14ac:dyDescent="0.2">
      <c r="A26" s="300" t="s">
        <v>196</v>
      </c>
      <c r="B26" s="30" t="s">
        <v>5277</v>
      </c>
      <c r="C26" s="308" t="s">
        <v>1404</v>
      </c>
      <c r="D26" s="309" t="s">
        <v>1404</v>
      </c>
      <c r="E26" s="292" t="s">
        <v>2898</v>
      </c>
      <c r="F26" s="290"/>
      <c r="G26" s="312" t="s">
        <v>2058</v>
      </c>
      <c r="H26" s="317" t="s">
        <v>2708</v>
      </c>
      <c r="I26" s="317"/>
      <c r="J26" s="317" t="s">
        <v>2736</v>
      </c>
      <c r="K26" s="281" t="s">
        <v>2873</v>
      </c>
      <c r="L26" s="281" t="s">
        <v>3237</v>
      </c>
      <c r="M26" s="9"/>
      <c r="N26" s="9"/>
      <c r="O26" s="9"/>
      <c r="P26" s="13"/>
      <c r="Q26" s="13"/>
    </row>
    <row r="27" spans="1:46" x14ac:dyDescent="0.2">
      <c r="A27" s="301" t="s">
        <v>77</v>
      </c>
      <c r="B27" s="30" t="s">
        <v>5278</v>
      </c>
      <c r="C27" s="308" t="s">
        <v>29</v>
      </c>
      <c r="D27" s="308" t="s">
        <v>29</v>
      </c>
      <c r="E27" s="292" t="s">
        <v>2898</v>
      </c>
      <c r="F27" s="290"/>
      <c r="G27" s="312" t="s">
        <v>2058</v>
      </c>
      <c r="H27" s="317" t="s">
        <v>2708</v>
      </c>
      <c r="I27" s="317"/>
      <c r="J27" s="281" t="s">
        <v>2731</v>
      </c>
      <c r="K27" s="281" t="s">
        <v>2873</v>
      </c>
      <c r="L27" s="281" t="s">
        <v>3237</v>
      </c>
      <c r="M27" s="9"/>
      <c r="N27" s="9"/>
      <c r="O27" s="9"/>
      <c r="P27" s="13"/>
      <c r="Q27" s="13"/>
    </row>
    <row r="28" spans="1:46" x14ac:dyDescent="0.2">
      <c r="A28" s="301" t="s">
        <v>76</v>
      </c>
      <c r="B28" s="30" t="s">
        <v>5279</v>
      </c>
      <c r="C28" s="308" t="s">
        <v>75</v>
      </c>
      <c r="D28" s="308" t="s">
        <v>75</v>
      </c>
      <c r="E28" s="292" t="s">
        <v>2898</v>
      </c>
      <c r="F28" s="290"/>
      <c r="G28" s="312" t="s">
        <v>2058</v>
      </c>
      <c r="H28" s="317" t="s">
        <v>2708</v>
      </c>
      <c r="I28" s="317"/>
      <c r="J28" s="281" t="s">
        <v>2732</v>
      </c>
      <c r="K28" s="281" t="s">
        <v>2873</v>
      </c>
      <c r="L28" s="281" t="s">
        <v>3237</v>
      </c>
      <c r="M28" s="9"/>
      <c r="N28" s="9"/>
      <c r="O28" s="9"/>
      <c r="P28" s="13"/>
      <c r="Q28" s="13"/>
    </row>
    <row r="29" spans="1:46" x14ac:dyDescent="0.2">
      <c r="A29" s="300" t="s">
        <v>195</v>
      </c>
      <c r="B29" s="30" t="s">
        <v>5307</v>
      </c>
      <c r="C29" s="308" t="s">
        <v>2063</v>
      </c>
      <c r="D29" s="309" t="s">
        <v>2063</v>
      </c>
      <c r="E29" s="292" t="s">
        <v>2898</v>
      </c>
      <c r="F29" s="290"/>
      <c r="G29" s="312" t="s">
        <v>2058</v>
      </c>
      <c r="H29" s="317" t="s">
        <v>2708</v>
      </c>
      <c r="I29" s="317"/>
      <c r="J29" s="281" t="s">
        <v>3227</v>
      </c>
      <c r="K29" s="281" t="s">
        <v>2871</v>
      </c>
      <c r="L29" s="281"/>
      <c r="M29" s="9"/>
      <c r="N29" s="9"/>
      <c r="O29" s="9"/>
      <c r="P29" s="13"/>
      <c r="Q29" s="13"/>
    </row>
    <row r="30" spans="1:46" x14ac:dyDescent="0.2">
      <c r="A30" s="301" t="s">
        <v>74</v>
      </c>
      <c r="B30" s="30" t="s">
        <v>5308</v>
      </c>
      <c r="C30" s="308" t="s">
        <v>30</v>
      </c>
      <c r="D30" s="308" t="s">
        <v>30</v>
      </c>
      <c r="E30" s="292" t="s">
        <v>2898</v>
      </c>
      <c r="F30" s="290"/>
      <c r="G30" s="312" t="s">
        <v>2058</v>
      </c>
      <c r="H30" s="317" t="s">
        <v>2708</v>
      </c>
      <c r="I30" s="317"/>
      <c r="J30" s="281" t="s">
        <v>2733</v>
      </c>
      <c r="K30" s="281" t="s">
        <v>2871</v>
      </c>
      <c r="L30" s="281" t="s">
        <v>3238</v>
      </c>
      <c r="M30" s="9"/>
      <c r="N30" s="9"/>
      <c r="O30" s="9"/>
      <c r="P30" s="13"/>
      <c r="Q30" s="13"/>
    </row>
    <row r="31" spans="1:46" x14ac:dyDescent="0.2">
      <c r="A31" s="301" t="s">
        <v>73</v>
      </c>
      <c r="B31" s="30" t="s">
        <v>5309</v>
      </c>
      <c r="C31" s="308" t="s">
        <v>72</v>
      </c>
      <c r="D31" s="308" t="s">
        <v>72</v>
      </c>
      <c r="E31" s="292" t="s">
        <v>2898</v>
      </c>
      <c r="F31" s="290"/>
      <c r="G31" s="312" t="s">
        <v>2058</v>
      </c>
      <c r="H31" s="317" t="s">
        <v>2708</v>
      </c>
      <c r="I31" s="317"/>
      <c r="J31" s="281" t="s">
        <v>2733</v>
      </c>
      <c r="K31" s="281" t="s">
        <v>2871</v>
      </c>
      <c r="L31" s="281" t="s">
        <v>3237</v>
      </c>
      <c r="M31" s="9"/>
      <c r="N31" s="9"/>
      <c r="O31" s="9"/>
      <c r="P31" s="13"/>
      <c r="Q31" s="13"/>
    </row>
    <row r="32" spans="1:46" x14ac:dyDescent="0.2">
      <c r="A32" s="301" t="s">
        <v>71</v>
      </c>
      <c r="B32" s="30" t="s">
        <v>5310</v>
      </c>
      <c r="C32" s="308" t="s">
        <v>70</v>
      </c>
      <c r="D32" s="308" t="s">
        <v>70</v>
      </c>
      <c r="E32" s="292" t="s">
        <v>2898</v>
      </c>
      <c r="F32" s="290"/>
      <c r="G32" s="312" t="s">
        <v>2058</v>
      </c>
      <c r="H32" s="317" t="s">
        <v>2708</v>
      </c>
      <c r="I32" s="317"/>
      <c r="J32" s="281" t="s">
        <v>2734</v>
      </c>
      <c r="K32" s="281" t="s">
        <v>2871</v>
      </c>
      <c r="L32" s="281" t="s">
        <v>3237</v>
      </c>
      <c r="M32" s="9"/>
      <c r="N32" s="9"/>
      <c r="O32" s="9"/>
      <c r="P32" s="13"/>
      <c r="Q32" s="13"/>
    </row>
    <row r="33" spans="1:46" x14ac:dyDescent="0.2">
      <c r="A33" s="301" t="s">
        <v>69</v>
      </c>
      <c r="B33" s="30" t="s">
        <v>5311</v>
      </c>
      <c r="C33" s="308" t="s">
        <v>68</v>
      </c>
      <c r="D33" s="308" t="s">
        <v>68</v>
      </c>
      <c r="E33" s="292" t="s">
        <v>2898</v>
      </c>
      <c r="F33" s="290"/>
      <c r="G33" s="312" t="s">
        <v>2058</v>
      </c>
      <c r="H33" s="317" t="s">
        <v>2708</v>
      </c>
      <c r="I33" s="317"/>
      <c r="J33" s="281" t="s">
        <v>2735</v>
      </c>
      <c r="K33" s="281" t="s">
        <v>2871</v>
      </c>
      <c r="L33" s="281" t="s">
        <v>3237</v>
      </c>
      <c r="M33" s="9"/>
      <c r="N33" s="9"/>
      <c r="O33" s="9"/>
      <c r="P33" s="13"/>
      <c r="Q33" s="13"/>
    </row>
    <row r="34" spans="1:46" x14ac:dyDescent="0.2">
      <c r="A34" s="300" t="s">
        <v>67</v>
      </c>
      <c r="B34" s="30" t="s">
        <v>5312</v>
      </c>
      <c r="C34" s="310" t="s">
        <v>31</v>
      </c>
      <c r="D34" s="308" t="s">
        <v>31</v>
      </c>
      <c r="E34" s="292" t="s">
        <v>2898</v>
      </c>
      <c r="F34" s="290"/>
      <c r="G34" s="312" t="s">
        <v>2058</v>
      </c>
      <c r="H34" s="317" t="s">
        <v>2708</v>
      </c>
      <c r="I34" s="317"/>
      <c r="J34" s="281" t="s">
        <v>2736</v>
      </c>
      <c r="K34" s="281" t="s">
        <v>2871</v>
      </c>
      <c r="L34" s="281" t="s">
        <v>3239</v>
      </c>
      <c r="M34" s="9"/>
      <c r="N34" s="9"/>
      <c r="O34" s="9"/>
      <c r="P34" s="13"/>
      <c r="Q34" s="13"/>
    </row>
    <row r="35" spans="1:46" x14ac:dyDescent="0.2">
      <c r="A35" s="300" t="s">
        <v>53</v>
      </c>
      <c r="B35" s="30" t="s">
        <v>5313</v>
      </c>
      <c r="C35" s="308" t="s">
        <v>65</v>
      </c>
      <c r="D35" s="308" t="s">
        <v>65</v>
      </c>
      <c r="E35" s="292" t="s">
        <v>2898</v>
      </c>
      <c r="F35" s="290"/>
      <c r="G35" s="312" t="s">
        <v>2058</v>
      </c>
      <c r="H35" s="317" t="s">
        <v>2708</v>
      </c>
      <c r="I35" s="317"/>
      <c r="J35" s="281" t="s">
        <v>2737</v>
      </c>
      <c r="K35" s="281" t="s">
        <v>2871</v>
      </c>
      <c r="L35" s="281" t="s">
        <v>3237</v>
      </c>
      <c r="M35" s="9"/>
      <c r="N35" s="9"/>
      <c r="O35" s="9"/>
      <c r="P35" s="13"/>
      <c r="Q35" s="13"/>
    </row>
    <row r="36" spans="1:46" x14ac:dyDescent="0.2">
      <c r="A36" s="300" t="s">
        <v>64</v>
      </c>
      <c r="B36" s="30" t="s">
        <v>5280</v>
      </c>
      <c r="C36" s="308" t="s">
        <v>63</v>
      </c>
      <c r="D36" s="308" t="s">
        <v>63</v>
      </c>
      <c r="E36" s="292" t="s">
        <v>2898</v>
      </c>
      <c r="F36" s="290"/>
      <c r="G36" s="312" t="s">
        <v>2058</v>
      </c>
      <c r="H36" s="317" t="s">
        <v>2708</v>
      </c>
      <c r="I36" s="317"/>
      <c r="J36" s="281" t="s">
        <v>2738</v>
      </c>
      <c r="K36" s="281" t="s">
        <v>2871</v>
      </c>
      <c r="L36" s="281" t="s">
        <v>3237</v>
      </c>
      <c r="M36" s="9"/>
      <c r="N36" s="9"/>
      <c r="O36" s="9"/>
      <c r="P36" s="13"/>
      <c r="Q36" s="13"/>
    </row>
    <row r="37" spans="1:46" x14ac:dyDescent="0.2">
      <c r="A37" s="300" t="s">
        <v>62</v>
      </c>
      <c r="B37" s="30" t="s">
        <v>5281</v>
      </c>
      <c r="C37" s="308" t="s">
        <v>33</v>
      </c>
      <c r="D37" s="308" t="s">
        <v>33</v>
      </c>
      <c r="E37" s="292" t="s">
        <v>2898</v>
      </c>
      <c r="F37" s="290"/>
      <c r="G37" s="312" t="s">
        <v>2058</v>
      </c>
      <c r="H37" s="317" t="s">
        <v>2708</v>
      </c>
      <c r="I37" s="317"/>
      <c r="J37" s="281" t="s">
        <v>3230</v>
      </c>
      <c r="K37" s="281" t="s">
        <v>2871</v>
      </c>
      <c r="L37" s="281" t="s">
        <v>3237</v>
      </c>
      <c r="M37" s="9"/>
      <c r="N37" s="9"/>
      <c r="O37" s="9"/>
      <c r="P37" s="13"/>
      <c r="Q37" s="13"/>
    </row>
    <row r="38" spans="1:46" x14ac:dyDescent="0.2">
      <c r="A38" s="298" t="s">
        <v>194</v>
      </c>
      <c r="B38" s="30" t="s">
        <v>5282</v>
      </c>
      <c r="C38" s="308" t="s">
        <v>34</v>
      </c>
      <c r="D38" s="308" t="s">
        <v>34</v>
      </c>
      <c r="E38" s="292" t="s">
        <v>2922</v>
      </c>
      <c r="F38" s="290"/>
      <c r="G38" s="312" t="s">
        <v>2058</v>
      </c>
      <c r="H38" s="317" t="s">
        <v>2708</v>
      </c>
      <c r="I38" s="317"/>
      <c r="J38" s="281" t="s">
        <v>3229</v>
      </c>
      <c r="K38" s="281" t="s">
        <v>2871</v>
      </c>
      <c r="L38" s="281"/>
      <c r="M38" s="9"/>
      <c r="N38" s="9"/>
      <c r="O38" s="9"/>
      <c r="P38" s="13"/>
      <c r="Q38" s="13"/>
    </row>
    <row r="39" spans="1:46" x14ac:dyDescent="0.2">
      <c r="A39" s="298" t="s">
        <v>2332</v>
      </c>
      <c r="B39" s="30" t="s">
        <v>5283</v>
      </c>
      <c r="C39" s="308" t="s">
        <v>107</v>
      </c>
      <c r="D39" s="309" t="s">
        <v>107</v>
      </c>
      <c r="E39" s="292" t="s">
        <v>2898</v>
      </c>
      <c r="F39" s="290"/>
      <c r="G39" s="312" t="s">
        <v>2058</v>
      </c>
      <c r="H39" s="317" t="s">
        <v>2708</v>
      </c>
      <c r="I39" s="317"/>
      <c r="J39" s="281" t="s">
        <v>2739</v>
      </c>
      <c r="K39" s="281" t="s">
        <v>2874</v>
      </c>
      <c r="L39" s="281"/>
      <c r="M39" s="9"/>
      <c r="N39" s="9"/>
      <c r="O39" s="9"/>
      <c r="P39" s="13"/>
      <c r="Q39" s="13"/>
    </row>
    <row r="40" spans="1:46" x14ac:dyDescent="0.2">
      <c r="A40" s="300" t="s">
        <v>2333</v>
      </c>
      <c r="B40" s="30" t="s">
        <v>5285</v>
      </c>
      <c r="C40" s="308" t="s">
        <v>61</v>
      </c>
      <c r="D40" s="308" t="s">
        <v>61</v>
      </c>
      <c r="E40" s="292" t="s">
        <v>2898</v>
      </c>
      <c r="F40" s="290"/>
      <c r="G40" s="312" t="s">
        <v>2058</v>
      </c>
      <c r="H40" s="317" t="s">
        <v>2708</v>
      </c>
      <c r="I40" s="281" t="s">
        <v>3235</v>
      </c>
      <c r="J40" s="281" t="s">
        <v>2739</v>
      </c>
      <c r="K40" s="281" t="s">
        <v>2874</v>
      </c>
      <c r="L40" s="281" t="s">
        <v>2886</v>
      </c>
      <c r="M40" s="9"/>
      <c r="N40" s="9"/>
      <c r="O40" s="9"/>
      <c r="P40" s="13"/>
      <c r="Q40" s="13"/>
    </row>
    <row r="41" spans="1:46" x14ac:dyDescent="0.2">
      <c r="A41" s="300" t="s">
        <v>2334</v>
      </c>
      <c r="B41" s="30" t="s">
        <v>5286</v>
      </c>
      <c r="C41" s="308" t="s">
        <v>60</v>
      </c>
      <c r="D41" s="308" t="s">
        <v>60</v>
      </c>
      <c r="E41" s="292" t="s">
        <v>2898</v>
      </c>
      <c r="F41" s="290"/>
      <c r="G41" s="312" t="s">
        <v>2058</v>
      </c>
      <c r="H41" s="317" t="s">
        <v>2708</v>
      </c>
      <c r="I41" s="281" t="s">
        <v>3235</v>
      </c>
      <c r="J41" s="281" t="s">
        <v>2739</v>
      </c>
      <c r="K41" s="281" t="s">
        <v>2874</v>
      </c>
      <c r="L41" s="281" t="s">
        <v>2887</v>
      </c>
      <c r="M41" s="9"/>
      <c r="N41" s="9"/>
      <c r="O41" s="9"/>
      <c r="P41" s="13"/>
      <c r="Q41" s="13"/>
    </row>
    <row r="42" spans="1:46" x14ac:dyDescent="0.2">
      <c r="A42" s="300" t="s">
        <v>193</v>
      </c>
      <c r="B42" s="30" t="s">
        <v>5284</v>
      </c>
      <c r="C42" s="308" t="s">
        <v>192</v>
      </c>
      <c r="D42" s="308" t="s">
        <v>192</v>
      </c>
      <c r="E42" s="292" t="s">
        <v>2898</v>
      </c>
      <c r="F42" s="290"/>
      <c r="G42" s="312" t="s">
        <v>2058</v>
      </c>
      <c r="H42" s="317" t="s">
        <v>2708</v>
      </c>
      <c r="I42" s="281" t="s">
        <v>3236</v>
      </c>
      <c r="J42" s="281" t="s">
        <v>2739</v>
      </c>
      <c r="K42" s="281" t="s">
        <v>2874</v>
      </c>
      <c r="L42" s="318"/>
      <c r="M42" s="9"/>
      <c r="N42" s="9"/>
      <c r="O42" s="9"/>
      <c r="P42" s="13"/>
      <c r="Q42" s="13"/>
    </row>
    <row r="43" spans="1:46" x14ac:dyDescent="0.2">
      <c r="A43" s="302" t="s">
        <v>191</v>
      </c>
      <c r="B43" s="30" t="s">
        <v>5287</v>
      </c>
      <c r="C43" s="308" t="s">
        <v>37</v>
      </c>
      <c r="D43" s="308" t="s">
        <v>37</v>
      </c>
      <c r="E43" s="292"/>
      <c r="F43" s="290"/>
      <c r="G43" s="312" t="s">
        <v>2058</v>
      </c>
      <c r="H43" s="317" t="s">
        <v>2708</v>
      </c>
      <c r="I43" s="317"/>
      <c r="J43" s="281" t="s">
        <v>2746</v>
      </c>
      <c r="K43" s="281" t="s">
        <v>2874</v>
      </c>
      <c r="L43" s="317" t="s">
        <v>2868</v>
      </c>
      <c r="M43" s="13"/>
      <c r="N43" s="9"/>
      <c r="O43" s="9"/>
      <c r="P43" s="13"/>
      <c r="Q43" s="13"/>
    </row>
    <row r="44" spans="1:46" x14ac:dyDescent="0.2">
      <c r="A44" s="303" t="s">
        <v>3272</v>
      </c>
      <c r="B44" s="30" t="s">
        <v>5288</v>
      </c>
      <c r="C44" s="308" t="s">
        <v>214</v>
      </c>
      <c r="D44" s="309" t="s">
        <v>214</v>
      </c>
      <c r="E44" s="292" t="s">
        <v>2902</v>
      </c>
      <c r="F44" s="290"/>
      <c r="G44" s="312" t="s">
        <v>2058</v>
      </c>
      <c r="H44" s="317" t="s">
        <v>2708</v>
      </c>
      <c r="I44" s="317"/>
      <c r="J44" s="281" t="s">
        <v>2746</v>
      </c>
      <c r="K44" s="281" t="s">
        <v>2874</v>
      </c>
      <c r="L44" s="317" t="s">
        <v>2868</v>
      </c>
      <c r="M44" s="13"/>
      <c r="N44" s="9"/>
      <c r="O44" s="9"/>
      <c r="P44" s="13"/>
      <c r="Q44" s="13"/>
    </row>
    <row r="45" spans="1:46" x14ac:dyDescent="0.2">
      <c r="A45" s="301" t="s">
        <v>190</v>
      </c>
      <c r="B45" s="30" t="s">
        <v>5733</v>
      </c>
      <c r="C45" s="308" t="s">
        <v>38</v>
      </c>
      <c r="D45" s="308" t="s">
        <v>38</v>
      </c>
      <c r="E45" s="292" t="s">
        <v>2920</v>
      </c>
      <c r="F45" s="290"/>
      <c r="G45" s="312" t="s">
        <v>2058</v>
      </c>
      <c r="H45" s="317" t="s">
        <v>2708</v>
      </c>
      <c r="I45" s="317"/>
      <c r="J45" s="281" t="s">
        <v>2746</v>
      </c>
      <c r="K45" s="281" t="s">
        <v>2874</v>
      </c>
      <c r="L45" s="317" t="s">
        <v>2868</v>
      </c>
      <c r="M45" s="13"/>
      <c r="N45" s="9"/>
      <c r="O45" s="9"/>
      <c r="P45" s="13"/>
      <c r="Q45" s="13"/>
    </row>
    <row r="46" spans="1:46" x14ac:dyDescent="0.2">
      <c r="A46" s="301" t="s">
        <v>189</v>
      </c>
      <c r="B46" s="30" t="s">
        <v>5289</v>
      </c>
      <c r="C46" s="308" t="s">
        <v>39</v>
      </c>
      <c r="D46" s="308" t="s">
        <v>39</v>
      </c>
      <c r="E46" s="292" t="s">
        <v>2907</v>
      </c>
      <c r="F46" s="290"/>
      <c r="G46" s="312" t="s">
        <v>2058</v>
      </c>
      <c r="H46" s="317" t="s">
        <v>2708</v>
      </c>
      <c r="I46" s="317"/>
      <c r="J46" s="281" t="s">
        <v>2746</v>
      </c>
      <c r="K46" s="281" t="s">
        <v>2874</v>
      </c>
      <c r="L46" s="317" t="s">
        <v>2868</v>
      </c>
      <c r="M46" s="13"/>
      <c r="N46" s="9"/>
      <c r="O46" s="9"/>
      <c r="P46" s="13"/>
      <c r="Q46" s="13"/>
    </row>
    <row r="47" spans="1:46" s="114" customFormat="1" x14ac:dyDescent="0.2">
      <c r="A47" s="304" t="s">
        <v>188</v>
      </c>
      <c r="B47" s="30" t="s">
        <v>5314</v>
      </c>
      <c r="C47" s="308" t="s">
        <v>2064</v>
      </c>
      <c r="D47" s="309" t="s">
        <v>2064</v>
      </c>
      <c r="E47" s="292" t="s">
        <v>2921</v>
      </c>
      <c r="F47" s="290"/>
      <c r="G47" s="312" t="s">
        <v>2058</v>
      </c>
      <c r="H47" s="317" t="s">
        <v>2708</v>
      </c>
      <c r="I47" s="317"/>
      <c r="J47" s="281" t="s">
        <v>2746</v>
      </c>
      <c r="K47" s="281" t="s">
        <v>2874</v>
      </c>
      <c r="L47" s="317" t="s">
        <v>2868</v>
      </c>
      <c r="M47" s="34"/>
      <c r="N47" s="9"/>
      <c r="O47" s="9"/>
      <c r="P47" s="34"/>
      <c r="Q47" s="34"/>
      <c r="AF47" s="10"/>
      <c r="AG47" s="10"/>
      <c r="AH47" s="10"/>
      <c r="AI47" s="10"/>
      <c r="AJ47" s="10"/>
      <c r="AK47" s="10"/>
      <c r="AL47" s="10"/>
      <c r="AM47" s="10"/>
      <c r="AN47" s="10"/>
      <c r="AO47" s="10"/>
      <c r="AP47" s="10"/>
      <c r="AQ47" s="10"/>
      <c r="AR47" s="10"/>
      <c r="AS47" s="10"/>
      <c r="AT47" s="10"/>
    </row>
    <row r="48" spans="1:46" x14ac:dyDescent="0.2">
      <c r="A48" s="301" t="s">
        <v>187</v>
      </c>
      <c r="B48" s="30" t="s">
        <v>5315</v>
      </c>
      <c r="C48" s="308" t="s">
        <v>186</v>
      </c>
      <c r="D48" s="308" t="s">
        <v>186</v>
      </c>
      <c r="E48" s="292" t="s">
        <v>3243</v>
      </c>
      <c r="F48" s="290"/>
      <c r="G48" s="312" t="s">
        <v>2058</v>
      </c>
      <c r="H48" s="317" t="s">
        <v>2708</v>
      </c>
      <c r="I48" s="317"/>
      <c r="J48" s="281" t="s">
        <v>2746</v>
      </c>
      <c r="K48" s="281" t="s">
        <v>2874</v>
      </c>
      <c r="L48" s="317" t="s">
        <v>2868</v>
      </c>
      <c r="M48" s="13"/>
      <c r="N48" s="9"/>
      <c r="O48" s="9"/>
      <c r="P48" s="13"/>
      <c r="Q48" s="13"/>
    </row>
    <row r="49" spans="1:17" x14ac:dyDescent="0.2">
      <c r="A49" s="301" t="s">
        <v>185</v>
      </c>
      <c r="B49" s="30" t="s">
        <v>5316</v>
      </c>
      <c r="C49" s="308" t="s">
        <v>92</v>
      </c>
      <c r="D49" s="308" t="s">
        <v>92</v>
      </c>
      <c r="E49" s="292" t="s">
        <v>3244</v>
      </c>
      <c r="F49" s="290"/>
      <c r="G49" s="312" t="s">
        <v>2058</v>
      </c>
      <c r="H49" s="317" t="s">
        <v>2708</v>
      </c>
      <c r="I49" s="317"/>
      <c r="J49" s="281" t="s">
        <v>2746</v>
      </c>
      <c r="K49" s="281" t="s">
        <v>2874</v>
      </c>
      <c r="L49" s="317" t="s">
        <v>2868</v>
      </c>
      <c r="M49" s="13"/>
      <c r="N49" s="9"/>
      <c r="O49" s="9"/>
      <c r="P49" s="13"/>
      <c r="Q49" s="13"/>
    </row>
    <row r="50" spans="1:17" x14ac:dyDescent="0.2">
      <c r="A50" s="300" t="s">
        <v>184</v>
      </c>
      <c r="B50" s="30" t="s">
        <v>5354</v>
      </c>
      <c r="C50" s="308" t="s">
        <v>183</v>
      </c>
      <c r="D50" s="308" t="s">
        <v>183</v>
      </c>
      <c r="E50" s="292" t="s">
        <v>2922</v>
      </c>
      <c r="F50" s="290"/>
      <c r="G50" s="312" t="s">
        <v>2058</v>
      </c>
      <c r="H50" s="317" t="s">
        <v>2708</v>
      </c>
      <c r="I50" s="317"/>
      <c r="J50" s="281" t="s">
        <v>2746</v>
      </c>
      <c r="K50" s="281" t="s">
        <v>2874</v>
      </c>
      <c r="L50" s="317" t="s">
        <v>2868</v>
      </c>
      <c r="M50" s="13"/>
      <c r="N50" s="9"/>
      <c r="O50" s="9"/>
      <c r="P50" s="13"/>
      <c r="Q50" s="13"/>
    </row>
    <row r="51" spans="1:17" x14ac:dyDescent="0.2">
      <c r="A51" s="298" t="s">
        <v>59</v>
      </c>
      <c r="B51" s="30" t="s">
        <v>5734</v>
      </c>
      <c r="C51" s="308" t="s">
        <v>35</v>
      </c>
      <c r="D51" s="308" t="s">
        <v>35</v>
      </c>
      <c r="E51" s="316" t="s">
        <v>2897</v>
      </c>
      <c r="F51" s="290"/>
      <c r="G51" s="312" t="s">
        <v>2058</v>
      </c>
      <c r="H51" s="317" t="s">
        <v>2708</v>
      </c>
      <c r="I51" s="317"/>
      <c r="J51" s="281" t="s">
        <v>2740</v>
      </c>
      <c r="K51" s="281" t="s">
        <v>2874</v>
      </c>
      <c r="L51" s="317"/>
      <c r="M51" s="13"/>
      <c r="N51" s="9"/>
      <c r="O51" s="9"/>
      <c r="P51" s="13"/>
      <c r="Q51" s="13"/>
    </row>
    <row r="52" spans="1:17" x14ac:dyDescent="0.2">
      <c r="A52" s="298" t="s">
        <v>182</v>
      </c>
      <c r="B52" s="30" t="s">
        <v>5735</v>
      </c>
      <c r="C52" s="308" t="s">
        <v>81</v>
      </c>
      <c r="D52" s="308" t="s">
        <v>81</v>
      </c>
      <c r="E52" s="316"/>
      <c r="F52" s="290"/>
      <c r="G52" s="312" t="s">
        <v>2058</v>
      </c>
      <c r="H52" s="317" t="s">
        <v>2708</v>
      </c>
      <c r="I52" s="317"/>
      <c r="J52" s="281" t="s">
        <v>2747</v>
      </c>
      <c r="K52" s="281" t="s">
        <v>2874</v>
      </c>
      <c r="L52" s="317"/>
      <c r="M52" s="13"/>
      <c r="N52" s="9"/>
      <c r="O52" s="9"/>
      <c r="P52" s="13"/>
      <c r="Q52" s="13"/>
    </row>
    <row r="53" spans="1:17" x14ac:dyDescent="0.2">
      <c r="A53" s="298" t="s">
        <v>181</v>
      </c>
      <c r="B53" s="30" t="s">
        <v>5736</v>
      </c>
      <c r="C53" s="308" t="s">
        <v>40</v>
      </c>
      <c r="D53" s="308" t="s">
        <v>40</v>
      </c>
      <c r="E53" s="316"/>
      <c r="F53" s="290"/>
      <c r="G53" s="312" t="s">
        <v>2058</v>
      </c>
      <c r="H53" s="317" t="s">
        <v>2708</v>
      </c>
      <c r="I53" s="317"/>
      <c r="J53" s="281" t="s">
        <v>2748</v>
      </c>
      <c r="K53" s="281" t="s">
        <v>2874</v>
      </c>
      <c r="L53" s="317" t="s">
        <v>2868</v>
      </c>
      <c r="M53" s="13"/>
      <c r="N53" s="9"/>
      <c r="O53" s="9"/>
      <c r="P53" s="13"/>
      <c r="Q53" s="13"/>
    </row>
    <row r="54" spans="1:17" x14ac:dyDescent="0.2">
      <c r="A54" s="298" t="s">
        <v>180</v>
      </c>
      <c r="B54" s="30" t="s">
        <v>5737</v>
      </c>
      <c r="C54" s="308" t="s">
        <v>42</v>
      </c>
      <c r="D54" s="308" t="s">
        <v>42</v>
      </c>
      <c r="E54" s="316"/>
      <c r="F54" s="290"/>
      <c r="G54" s="312" t="s">
        <v>2058</v>
      </c>
      <c r="H54" s="317" t="s">
        <v>2708</v>
      </c>
      <c r="I54" s="317"/>
      <c r="J54" s="281" t="s">
        <v>2749</v>
      </c>
      <c r="K54" s="281" t="s">
        <v>2874</v>
      </c>
      <c r="L54" s="281"/>
      <c r="M54" s="9"/>
      <c r="N54" s="9"/>
      <c r="O54" s="9"/>
      <c r="P54" s="13"/>
      <c r="Q54" s="13"/>
    </row>
    <row r="55" spans="1:17" x14ac:dyDescent="0.2">
      <c r="A55" s="298" t="s">
        <v>179</v>
      </c>
      <c r="B55" s="30" t="s">
        <v>5290</v>
      </c>
      <c r="C55" s="308" t="s">
        <v>178</v>
      </c>
      <c r="D55" s="308" t="s">
        <v>178</v>
      </c>
      <c r="E55" s="316"/>
      <c r="F55" s="290"/>
      <c r="G55" s="312" t="s">
        <v>2058</v>
      </c>
      <c r="H55" s="317" t="s">
        <v>2708</v>
      </c>
      <c r="I55" s="317"/>
      <c r="J55" s="281" t="s">
        <v>2750</v>
      </c>
      <c r="K55" s="281" t="s">
        <v>2876</v>
      </c>
      <c r="L55" s="281"/>
      <c r="M55" s="9"/>
      <c r="N55" s="9"/>
      <c r="O55" s="9"/>
      <c r="P55" s="13"/>
      <c r="Q55" s="13"/>
    </row>
    <row r="56" spans="1:17" x14ac:dyDescent="0.2">
      <c r="A56" s="305" t="s">
        <v>177</v>
      </c>
      <c r="B56" s="30" t="s">
        <v>5291</v>
      </c>
      <c r="C56" s="308" t="s">
        <v>176</v>
      </c>
      <c r="D56" s="308" t="s">
        <v>176</v>
      </c>
      <c r="E56" s="316"/>
      <c r="F56" s="290"/>
      <c r="G56" s="312" t="s">
        <v>2058</v>
      </c>
      <c r="H56" s="317" t="s">
        <v>2708</v>
      </c>
      <c r="I56" s="317"/>
      <c r="J56" s="281" t="s">
        <v>2751</v>
      </c>
      <c r="K56" s="281" t="s">
        <v>2874</v>
      </c>
      <c r="L56" s="281"/>
      <c r="M56" s="9"/>
      <c r="N56" s="9"/>
      <c r="O56" s="9"/>
      <c r="P56" s="13"/>
      <c r="Q56" s="13"/>
    </row>
    <row r="57" spans="1:17" x14ac:dyDescent="0.2">
      <c r="A57" s="298" t="s">
        <v>58</v>
      </c>
      <c r="B57" s="30" t="s">
        <v>5292</v>
      </c>
      <c r="C57" s="308" t="s">
        <v>57</v>
      </c>
      <c r="D57" s="308" t="s">
        <v>57</v>
      </c>
      <c r="E57" s="316"/>
      <c r="F57" s="290"/>
      <c r="G57" s="312" t="s">
        <v>2058</v>
      </c>
      <c r="H57" s="317" t="s">
        <v>2708</v>
      </c>
      <c r="I57" s="317"/>
      <c r="J57" s="281" t="s">
        <v>2730</v>
      </c>
      <c r="K57" s="281" t="s">
        <v>2875</v>
      </c>
      <c r="L57" s="281"/>
      <c r="M57" s="9"/>
      <c r="N57" s="9"/>
      <c r="O57" s="9"/>
      <c r="P57" s="13"/>
      <c r="Q57" s="13"/>
    </row>
    <row r="58" spans="1:17" x14ac:dyDescent="0.2">
      <c r="A58" s="298" t="s">
        <v>175</v>
      </c>
      <c r="B58" s="30" t="s">
        <v>5293</v>
      </c>
      <c r="C58" s="308" t="s">
        <v>108</v>
      </c>
      <c r="D58" s="308" t="s">
        <v>108</v>
      </c>
      <c r="E58" s="316"/>
      <c r="F58" s="290"/>
      <c r="G58" s="312" t="s">
        <v>2058</v>
      </c>
      <c r="H58" s="317" t="s">
        <v>2708</v>
      </c>
      <c r="I58" s="317"/>
      <c r="J58" s="281" t="s">
        <v>3256</v>
      </c>
      <c r="K58" s="281" t="s">
        <v>2874</v>
      </c>
      <c r="L58" s="281"/>
      <c r="M58" s="9"/>
      <c r="N58" s="9"/>
      <c r="O58" s="9"/>
      <c r="P58" s="13"/>
      <c r="Q58" s="13"/>
    </row>
    <row r="59" spans="1:17" x14ac:dyDescent="0.2">
      <c r="A59" s="298" t="s">
        <v>56</v>
      </c>
      <c r="B59" s="30" t="s">
        <v>5296</v>
      </c>
      <c r="C59" s="308" t="s">
        <v>46</v>
      </c>
      <c r="D59" s="308" t="s">
        <v>46</v>
      </c>
      <c r="E59" s="316"/>
      <c r="F59" s="290"/>
      <c r="G59" s="312" t="s">
        <v>2058</v>
      </c>
      <c r="H59" s="317" t="s">
        <v>2708</v>
      </c>
      <c r="I59" s="317"/>
      <c r="J59" s="281"/>
      <c r="K59" s="317"/>
      <c r="L59" s="317"/>
      <c r="M59" s="9"/>
      <c r="N59" s="9"/>
      <c r="O59" s="9"/>
      <c r="P59" s="9"/>
      <c r="Q59" s="13"/>
    </row>
    <row r="60" spans="1:17" x14ac:dyDescent="0.2">
      <c r="A60" s="297" t="s">
        <v>55</v>
      </c>
      <c r="B60" s="30"/>
      <c r="C60" s="307"/>
      <c r="D60" s="307"/>
      <c r="E60" s="292"/>
      <c r="F60" s="292"/>
      <c r="G60" s="282"/>
      <c r="H60" s="281"/>
      <c r="I60" s="281"/>
      <c r="J60" s="281"/>
      <c r="K60" s="281"/>
      <c r="L60" s="281"/>
      <c r="M60" s="9"/>
      <c r="N60" s="32"/>
      <c r="O60" s="32"/>
      <c r="P60" s="32"/>
      <c r="Q60" s="13"/>
    </row>
    <row r="61" spans="1:17" x14ac:dyDescent="0.2">
      <c r="A61" s="298" t="s">
        <v>173</v>
      </c>
      <c r="B61" s="30" t="s">
        <v>5361</v>
      </c>
      <c r="C61" s="308"/>
      <c r="D61" s="309" t="s">
        <v>3355</v>
      </c>
      <c r="E61" s="292" t="s">
        <v>2902</v>
      </c>
      <c r="F61" s="292"/>
      <c r="G61" s="312" t="s">
        <v>2058</v>
      </c>
      <c r="H61" s="281" t="s">
        <v>2709</v>
      </c>
      <c r="I61" s="281"/>
      <c r="J61" s="281" t="s">
        <v>2752</v>
      </c>
      <c r="K61" s="281"/>
      <c r="L61" s="281"/>
      <c r="M61" s="13"/>
      <c r="N61" s="9"/>
      <c r="O61" s="9"/>
      <c r="P61" s="32"/>
      <c r="Q61" s="13"/>
    </row>
    <row r="62" spans="1:17" x14ac:dyDescent="0.2">
      <c r="A62" s="300" t="s">
        <v>172</v>
      </c>
      <c r="B62" s="30" t="s">
        <v>5362</v>
      </c>
      <c r="C62" s="308" t="s">
        <v>243</v>
      </c>
      <c r="D62" s="308" t="s">
        <v>243</v>
      </c>
      <c r="E62" s="292" t="s">
        <v>2920</v>
      </c>
      <c r="F62" s="292"/>
      <c r="G62" s="312" t="s">
        <v>2058</v>
      </c>
      <c r="H62" s="281" t="s">
        <v>2709</v>
      </c>
      <c r="I62" s="281"/>
      <c r="J62" s="281" t="s">
        <v>2752</v>
      </c>
      <c r="K62" s="281"/>
      <c r="L62" s="281"/>
      <c r="M62" s="13"/>
      <c r="N62" s="9"/>
      <c r="O62" s="9"/>
      <c r="P62" s="32"/>
      <c r="Q62" s="13"/>
    </row>
    <row r="63" spans="1:17" x14ac:dyDescent="0.2">
      <c r="A63" s="301" t="s">
        <v>154</v>
      </c>
      <c r="B63" s="30" t="s">
        <v>5363</v>
      </c>
      <c r="C63" s="308" t="s">
        <v>171</v>
      </c>
      <c r="D63" s="307"/>
      <c r="E63" s="292" t="s">
        <v>2920</v>
      </c>
      <c r="F63" s="292" t="s">
        <v>2842</v>
      </c>
      <c r="G63" s="312" t="s">
        <v>2058</v>
      </c>
      <c r="H63" s="281" t="s">
        <v>2709</v>
      </c>
      <c r="I63" s="281"/>
      <c r="J63" s="281" t="s">
        <v>2752</v>
      </c>
      <c r="K63" s="281"/>
      <c r="L63" s="281"/>
      <c r="M63" s="13"/>
      <c r="N63" s="9"/>
      <c r="O63" s="9"/>
      <c r="P63" s="32"/>
      <c r="Q63" s="13"/>
    </row>
    <row r="64" spans="1:17" x14ac:dyDescent="0.2">
      <c r="A64" s="301" t="s">
        <v>152</v>
      </c>
      <c r="B64" s="30" t="s">
        <v>5364</v>
      </c>
      <c r="C64" s="308" t="s">
        <v>170</v>
      </c>
      <c r="D64" s="307"/>
      <c r="E64" s="292" t="s">
        <v>2920</v>
      </c>
      <c r="F64" s="292" t="s">
        <v>2843</v>
      </c>
      <c r="G64" s="312" t="s">
        <v>2058</v>
      </c>
      <c r="H64" s="281" t="s">
        <v>2709</v>
      </c>
      <c r="I64" s="281"/>
      <c r="J64" s="281" t="s">
        <v>2752</v>
      </c>
      <c r="K64" s="281"/>
      <c r="L64" s="281"/>
      <c r="M64" s="13"/>
      <c r="N64" s="9"/>
      <c r="O64" s="9"/>
      <c r="P64" s="32"/>
      <c r="Q64" s="13"/>
    </row>
    <row r="65" spans="1:17" x14ac:dyDescent="0.2">
      <c r="A65" s="301" t="s">
        <v>150</v>
      </c>
      <c r="B65" s="30" t="s">
        <v>5365</v>
      </c>
      <c r="C65" s="308" t="s">
        <v>169</v>
      </c>
      <c r="D65" s="307"/>
      <c r="E65" s="292" t="s">
        <v>2920</v>
      </c>
      <c r="F65" s="292" t="s">
        <v>2844</v>
      </c>
      <c r="G65" s="312" t="s">
        <v>2058</v>
      </c>
      <c r="H65" s="281" t="s">
        <v>2709</v>
      </c>
      <c r="I65" s="281"/>
      <c r="J65" s="281" t="s">
        <v>2752</v>
      </c>
      <c r="K65" s="281"/>
      <c r="L65" s="281"/>
      <c r="M65" s="13"/>
      <c r="N65" s="9"/>
      <c r="O65" s="9"/>
      <c r="P65" s="32"/>
      <c r="Q65" s="13"/>
    </row>
    <row r="66" spans="1:17" x14ac:dyDescent="0.2">
      <c r="A66" s="300" t="s">
        <v>168</v>
      </c>
      <c r="B66" s="30" t="s">
        <v>5366</v>
      </c>
      <c r="C66" s="308" t="s">
        <v>1634</v>
      </c>
      <c r="D66" s="308" t="s">
        <v>1634</v>
      </c>
      <c r="E66" s="292" t="s">
        <v>2907</v>
      </c>
      <c r="F66" s="292"/>
      <c r="G66" s="312" t="s">
        <v>2058</v>
      </c>
      <c r="H66" s="281" t="s">
        <v>2709</v>
      </c>
      <c r="I66" s="281"/>
      <c r="J66" s="281" t="s">
        <v>2752</v>
      </c>
      <c r="K66" s="281"/>
      <c r="L66" s="281"/>
      <c r="M66" s="13"/>
      <c r="N66" s="9"/>
      <c r="O66" s="9"/>
      <c r="P66" s="32"/>
      <c r="Q66" s="13"/>
    </row>
    <row r="67" spans="1:17" x14ac:dyDescent="0.2">
      <c r="A67" s="301" t="s">
        <v>154</v>
      </c>
      <c r="B67" s="66" t="s">
        <v>5367</v>
      </c>
      <c r="C67" s="308" t="s">
        <v>167</v>
      </c>
      <c r="D67" s="307"/>
      <c r="E67" s="292" t="s">
        <v>2907</v>
      </c>
      <c r="F67" s="292" t="s">
        <v>2842</v>
      </c>
      <c r="G67" s="312" t="s">
        <v>2058</v>
      </c>
      <c r="H67" s="281" t="s">
        <v>2709</v>
      </c>
      <c r="I67" s="281"/>
      <c r="J67" s="281" t="s">
        <v>2752</v>
      </c>
      <c r="K67" s="281"/>
      <c r="L67" s="281"/>
      <c r="M67" s="13"/>
      <c r="N67" s="9"/>
      <c r="O67" s="9"/>
      <c r="P67" s="32"/>
      <c r="Q67" s="13"/>
    </row>
    <row r="68" spans="1:17" x14ac:dyDescent="0.2">
      <c r="A68" s="301" t="s">
        <v>152</v>
      </c>
      <c r="B68" s="66" t="s">
        <v>5368</v>
      </c>
      <c r="C68" s="308" t="s">
        <v>166</v>
      </c>
      <c r="D68" s="307"/>
      <c r="E68" s="292" t="s">
        <v>2907</v>
      </c>
      <c r="F68" s="292" t="s">
        <v>2843</v>
      </c>
      <c r="G68" s="312" t="s">
        <v>2058</v>
      </c>
      <c r="H68" s="281" t="s">
        <v>2709</v>
      </c>
      <c r="I68" s="281"/>
      <c r="J68" s="281" t="s">
        <v>2752</v>
      </c>
      <c r="K68" s="281"/>
      <c r="L68" s="281"/>
      <c r="M68" s="13"/>
      <c r="N68" s="9"/>
      <c r="O68" s="9"/>
      <c r="P68" s="32"/>
      <c r="Q68" s="13"/>
    </row>
    <row r="69" spans="1:17" x14ac:dyDescent="0.2">
      <c r="A69" s="301" t="s">
        <v>150</v>
      </c>
      <c r="B69" s="66" t="s">
        <v>5369</v>
      </c>
      <c r="C69" s="308" t="s">
        <v>165</v>
      </c>
      <c r="D69" s="307"/>
      <c r="E69" s="292" t="s">
        <v>2907</v>
      </c>
      <c r="F69" s="292" t="s">
        <v>2844</v>
      </c>
      <c r="G69" s="312" t="s">
        <v>2058</v>
      </c>
      <c r="H69" s="281" t="s">
        <v>2709</v>
      </c>
      <c r="I69" s="281"/>
      <c r="J69" s="281" t="s">
        <v>2752</v>
      </c>
      <c r="K69" s="281"/>
      <c r="L69" s="281"/>
      <c r="M69" s="13"/>
      <c r="N69" s="9"/>
      <c r="O69" s="9"/>
      <c r="P69" s="32"/>
      <c r="Q69" s="13"/>
    </row>
    <row r="70" spans="1:17" x14ac:dyDescent="0.2">
      <c r="A70" s="298" t="s">
        <v>164</v>
      </c>
      <c r="B70" s="30" t="s">
        <v>5297</v>
      </c>
      <c r="C70" s="307"/>
      <c r="D70" s="308" t="s">
        <v>2068</v>
      </c>
      <c r="E70" s="292" t="s">
        <v>2921</v>
      </c>
      <c r="F70" s="292"/>
      <c r="G70" s="312" t="s">
        <v>2058</v>
      </c>
      <c r="H70" s="281" t="s">
        <v>2709</v>
      </c>
      <c r="I70" s="281"/>
      <c r="J70" s="281" t="s">
        <v>2752</v>
      </c>
      <c r="K70" s="281"/>
      <c r="L70" s="281"/>
      <c r="M70" s="13"/>
      <c r="N70" s="9"/>
      <c r="O70" s="9"/>
      <c r="P70" s="32"/>
      <c r="Q70" s="13"/>
    </row>
    <row r="71" spans="1:17" x14ac:dyDescent="0.2">
      <c r="A71" s="300" t="s">
        <v>163</v>
      </c>
      <c r="B71" s="30" t="s">
        <v>5370</v>
      </c>
      <c r="C71" s="308" t="s">
        <v>2065</v>
      </c>
      <c r="D71" s="308" t="s">
        <v>2065</v>
      </c>
      <c r="E71" s="292" t="s">
        <v>3243</v>
      </c>
      <c r="F71" s="292"/>
      <c r="G71" s="312" t="s">
        <v>2058</v>
      </c>
      <c r="H71" s="281" t="s">
        <v>2709</v>
      </c>
      <c r="I71" s="281"/>
      <c r="J71" s="281" t="s">
        <v>2752</v>
      </c>
      <c r="K71" s="281"/>
      <c r="L71" s="281"/>
      <c r="M71" s="13"/>
      <c r="N71" s="9"/>
      <c r="O71" s="9"/>
      <c r="P71" s="32"/>
      <c r="Q71" s="13"/>
    </row>
    <row r="72" spans="1:17" x14ac:dyDescent="0.2">
      <c r="A72" s="301" t="s">
        <v>154</v>
      </c>
      <c r="B72" s="66" t="s">
        <v>5371</v>
      </c>
      <c r="C72" s="308" t="s">
        <v>162</v>
      </c>
      <c r="D72" s="307"/>
      <c r="E72" s="292" t="s">
        <v>3243</v>
      </c>
      <c r="F72" s="292" t="s">
        <v>2842</v>
      </c>
      <c r="G72" s="312" t="s">
        <v>2058</v>
      </c>
      <c r="H72" s="281" t="s">
        <v>2709</v>
      </c>
      <c r="I72" s="281"/>
      <c r="J72" s="281" t="s">
        <v>2752</v>
      </c>
      <c r="K72" s="281"/>
      <c r="L72" s="281"/>
      <c r="M72" s="13"/>
      <c r="N72" s="9"/>
      <c r="O72" s="9"/>
      <c r="P72" s="32"/>
      <c r="Q72" s="13"/>
    </row>
    <row r="73" spans="1:17" x14ac:dyDescent="0.2">
      <c r="A73" s="301" t="s">
        <v>152</v>
      </c>
      <c r="B73" s="66" t="s">
        <v>5372</v>
      </c>
      <c r="C73" s="308" t="s">
        <v>161</v>
      </c>
      <c r="D73" s="307"/>
      <c r="E73" s="292" t="s">
        <v>3243</v>
      </c>
      <c r="F73" s="292" t="s">
        <v>2843</v>
      </c>
      <c r="G73" s="312" t="s">
        <v>2058</v>
      </c>
      <c r="H73" s="281" t="s">
        <v>2709</v>
      </c>
      <c r="I73" s="281"/>
      <c r="J73" s="281" t="s">
        <v>2752</v>
      </c>
      <c r="K73" s="281"/>
      <c r="L73" s="281"/>
      <c r="M73" s="13"/>
      <c r="N73" s="9"/>
      <c r="O73" s="9"/>
      <c r="P73" s="32"/>
      <c r="Q73" s="13"/>
    </row>
    <row r="74" spans="1:17" x14ac:dyDescent="0.2">
      <c r="A74" s="301" t="s">
        <v>150</v>
      </c>
      <c r="B74" s="66" t="s">
        <v>5373</v>
      </c>
      <c r="C74" s="308" t="s">
        <v>160</v>
      </c>
      <c r="D74" s="307"/>
      <c r="E74" s="292" t="s">
        <v>3243</v>
      </c>
      <c r="F74" s="292" t="s">
        <v>2844</v>
      </c>
      <c r="G74" s="312" t="s">
        <v>2058</v>
      </c>
      <c r="H74" s="281" t="s">
        <v>2709</v>
      </c>
      <c r="I74" s="281"/>
      <c r="J74" s="281" t="s">
        <v>2752</v>
      </c>
      <c r="K74" s="281"/>
      <c r="L74" s="281"/>
      <c r="M74" s="13"/>
      <c r="N74" s="9"/>
      <c r="O74" s="9"/>
      <c r="P74" s="32"/>
      <c r="Q74" s="13"/>
    </row>
    <row r="75" spans="1:17" x14ac:dyDescent="0.2">
      <c r="A75" s="304" t="s">
        <v>159</v>
      </c>
      <c r="B75" s="30" t="s">
        <v>5374</v>
      </c>
      <c r="C75" s="308" t="s">
        <v>1628</v>
      </c>
      <c r="D75" s="308" t="s">
        <v>1628</v>
      </c>
      <c r="E75" s="292" t="s">
        <v>3244</v>
      </c>
      <c r="F75" s="292"/>
      <c r="G75" s="312" t="s">
        <v>2058</v>
      </c>
      <c r="H75" s="281" t="s">
        <v>2709</v>
      </c>
      <c r="I75" s="281"/>
      <c r="J75" s="281" t="s">
        <v>2752</v>
      </c>
      <c r="K75" s="281"/>
      <c r="L75" s="281"/>
      <c r="M75" s="13"/>
      <c r="N75" s="9"/>
      <c r="O75" s="9"/>
      <c r="P75" s="32"/>
      <c r="Q75" s="13"/>
    </row>
    <row r="76" spans="1:17" x14ac:dyDescent="0.2">
      <c r="A76" s="301" t="s">
        <v>154</v>
      </c>
      <c r="B76" s="66" t="s">
        <v>5375</v>
      </c>
      <c r="C76" s="308" t="s">
        <v>158</v>
      </c>
      <c r="D76" s="307"/>
      <c r="E76" s="292" t="s">
        <v>3244</v>
      </c>
      <c r="F76" s="292" t="s">
        <v>2842</v>
      </c>
      <c r="G76" s="312" t="s">
        <v>2058</v>
      </c>
      <c r="H76" s="281" t="s">
        <v>2709</v>
      </c>
      <c r="I76" s="281"/>
      <c r="J76" s="281" t="s">
        <v>2752</v>
      </c>
      <c r="K76" s="281"/>
      <c r="L76" s="281"/>
      <c r="M76" s="13"/>
      <c r="N76" s="9"/>
      <c r="O76" s="9"/>
      <c r="P76" s="32"/>
      <c r="Q76" s="13"/>
    </row>
    <row r="77" spans="1:17" x14ac:dyDescent="0.2">
      <c r="A77" s="301" t="s">
        <v>152</v>
      </c>
      <c r="B77" s="66" t="s">
        <v>5376</v>
      </c>
      <c r="C77" s="308" t="s">
        <v>157</v>
      </c>
      <c r="D77" s="307"/>
      <c r="E77" s="292" t="s">
        <v>3244</v>
      </c>
      <c r="F77" s="292" t="s">
        <v>2843</v>
      </c>
      <c r="G77" s="312" t="s">
        <v>2058</v>
      </c>
      <c r="H77" s="281" t="s">
        <v>2709</v>
      </c>
      <c r="I77" s="281"/>
      <c r="J77" s="281" t="s">
        <v>2752</v>
      </c>
      <c r="K77" s="281"/>
      <c r="L77" s="281"/>
      <c r="M77" s="13"/>
      <c r="N77" s="9"/>
      <c r="O77" s="9"/>
      <c r="P77" s="32"/>
      <c r="Q77" s="13"/>
    </row>
    <row r="78" spans="1:17" x14ac:dyDescent="0.2">
      <c r="A78" s="301" t="s">
        <v>150</v>
      </c>
      <c r="B78" s="66" t="s">
        <v>5377</v>
      </c>
      <c r="C78" s="308" t="s">
        <v>156</v>
      </c>
      <c r="D78" s="307"/>
      <c r="E78" s="292" t="s">
        <v>3244</v>
      </c>
      <c r="F78" s="292" t="s">
        <v>2844</v>
      </c>
      <c r="G78" s="312" t="s">
        <v>2058</v>
      </c>
      <c r="H78" s="281" t="s">
        <v>2709</v>
      </c>
      <c r="I78" s="281"/>
      <c r="J78" s="281" t="s">
        <v>2752</v>
      </c>
      <c r="K78" s="281"/>
      <c r="L78" s="281"/>
      <c r="M78" s="13"/>
      <c r="N78" s="9"/>
      <c r="O78" s="9"/>
      <c r="P78" s="32"/>
      <c r="Q78" s="13"/>
    </row>
    <row r="79" spans="1:17" x14ac:dyDescent="0.2">
      <c r="A79" s="298" t="s">
        <v>155</v>
      </c>
      <c r="B79" s="30" t="s">
        <v>5378</v>
      </c>
      <c r="C79" s="308" t="s">
        <v>1615</v>
      </c>
      <c r="D79" s="308" t="s">
        <v>1615</v>
      </c>
      <c r="E79" s="292" t="s">
        <v>2922</v>
      </c>
      <c r="F79" s="292"/>
      <c r="G79" s="312" t="s">
        <v>2058</v>
      </c>
      <c r="H79" s="281" t="s">
        <v>2709</v>
      </c>
      <c r="I79" s="281"/>
      <c r="J79" s="281" t="s">
        <v>2752</v>
      </c>
      <c r="K79" s="281"/>
      <c r="L79" s="281"/>
      <c r="M79" s="13"/>
      <c r="N79" s="9"/>
      <c r="O79" s="9"/>
      <c r="P79" s="32"/>
      <c r="Q79" s="13"/>
    </row>
    <row r="80" spans="1:17" x14ac:dyDescent="0.2">
      <c r="A80" s="300" t="s">
        <v>154</v>
      </c>
      <c r="B80" s="66" t="s">
        <v>5298</v>
      </c>
      <c r="C80" s="308" t="s">
        <v>153</v>
      </c>
      <c r="D80" s="307"/>
      <c r="E80" s="292" t="s">
        <v>2922</v>
      </c>
      <c r="F80" s="292" t="s">
        <v>2842</v>
      </c>
      <c r="G80" s="312" t="s">
        <v>2058</v>
      </c>
      <c r="H80" s="281" t="s">
        <v>2709</v>
      </c>
      <c r="I80" s="281"/>
      <c r="J80" s="281" t="s">
        <v>2752</v>
      </c>
      <c r="K80" s="281"/>
      <c r="L80" s="281"/>
      <c r="M80" s="13"/>
      <c r="N80" s="9"/>
      <c r="O80" s="9"/>
      <c r="P80" s="32"/>
      <c r="Q80" s="13"/>
    </row>
    <row r="81" spans="1:46" x14ac:dyDescent="0.2">
      <c r="A81" s="300" t="s">
        <v>152</v>
      </c>
      <c r="B81" s="66" t="s">
        <v>5379</v>
      </c>
      <c r="C81" s="308" t="s">
        <v>151</v>
      </c>
      <c r="D81" s="307"/>
      <c r="E81" s="292" t="s">
        <v>2922</v>
      </c>
      <c r="F81" s="292" t="s">
        <v>2843</v>
      </c>
      <c r="G81" s="312" t="s">
        <v>2058</v>
      </c>
      <c r="H81" s="281" t="s">
        <v>2709</v>
      </c>
      <c r="I81" s="281"/>
      <c r="J81" s="281" t="s">
        <v>2752</v>
      </c>
      <c r="K81" s="281"/>
      <c r="L81" s="281"/>
      <c r="M81" s="13"/>
      <c r="N81" s="9"/>
      <c r="O81" s="9"/>
      <c r="P81" s="32"/>
      <c r="Q81" s="13"/>
    </row>
    <row r="82" spans="1:46" x14ac:dyDescent="0.2">
      <c r="A82" s="300" t="s">
        <v>150</v>
      </c>
      <c r="B82" s="66" t="s">
        <v>5380</v>
      </c>
      <c r="C82" s="308" t="s">
        <v>149</v>
      </c>
      <c r="D82" s="307"/>
      <c r="E82" s="292" t="s">
        <v>2922</v>
      </c>
      <c r="F82" s="292" t="s">
        <v>2844</v>
      </c>
      <c r="G82" s="312" t="s">
        <v>2058</v>
      </c>
      <c r="H82" s="281" t="s">
        <v>2709</v>
      </c>
      <c r="I82" s="281"/>
      <c r="J82" s="281" t="s">
        <v>2752</v>
      </c>
      <c r="K82" s="281"/>
      <c r="L82" s="281"/>
      <c r="M82" s="13"/>
      <c r="N82" s="9"/>
      <c r="O82" s="9"/>
      <c r="P82" s="32"/>
      <c r="Q82" s="13"/>
    </row>
    <row r="83" spans="1:46" x14ac:dyDescent="0.2">
      <c r="A83" s="298" t="s">
        <v>148</v>
      </c>
      <c r="B83" s="30" t="s">
        <v>5381</v>
      </c>
      <c r="C83" s="307"/>
      <c r="D83" s="308" t="s">
        <v>147</v>
      </c>
      <c r="E83" s="292"/>
      <c r="F83" s="290"/>
      <c r="G83" s="312" t="s">
        <v>2058</v>
      </c>
      <c r="H83" s="281" t="s">
        <v>2709</v>
      </c>
      <c r="I83" s="281"/>
      <c r="J83" s="281" t="s">
        <v>2753</v>
      </c>
      <c r="K83" s="281"/>
      <c r="L83" s="281"/>
      <c r="M83" s="9"/>
      <c r="N83" s="9"/>
      <c r="O83" s="9"/>
      <c r="P83" s="32"/>
      <c r="Q83" s="13"/>
    </row>
    <row r="84" spans="1:46" x14ac:dyDescent="0.2">
      <c r="A84" s="298" t="s">
        <v>146</v>
      </c>
      <c r="B84" s="30" t="s">
        <v>5382</v>
      </c>
      <c r="C84" s="308" t="s">
        <v>145</v>
      </c>
      <c r="D84" s="308" t="s">
        <v>145</v>
      </c>
      <c r="E84" s="292"/>
      <c r="F84" s="290"/>
      <c r="G84" s="312" t="s">
        <v>2058</v>
      </c>
      <c r="H84" s="281" t="s">
        <v>2709</v>
      </c>
      <c r="I84" s="281"/>
      <c r="J84" s="281" t="s">
        <v>2754</v>
      </c>
      <c r="K84" s="281"/>
      <c r="L84" s="281"/>
      <c r="M84" s="9"/>
      <c r="N84" s="9"/>
      <c r="O84" s="9"/>
      <c r="P84" s="32"/>
      <c r="Q84" s="13"/>
    </row>
    <row r="85" spans="1:46" x14ac:dyDescent="0.2">
      <c r="A85" s="298" t="s">
        <v>144</v>
      </c>
      <c r="B85" s="30" t="s">
        <v>5383</v>
      </c>
      <c r="C85" s="308" t="s">
        <v>143</v>
      </c>
      <c r="D85" s="308" t="s">
        <v>143</v>
      </c>
      <c r="E85" s="292"/>
      <c r="F85" s="290"/>
      <c r="G85" s="312" t="s">
        <v>2058</v>
      </c>
      <c r="H85" s="281" t="s">
        <v>2709</v>
      </c>
      <c r="I85" s="281"/>
      <c r="J85" s="281" t="s">
        <v>2755</v>
      </c>
      <c r="K85" s="281"/>
      <c r="L85" s="281"/>
      <c r="M85" s="9"/>
      <c r="N85" s="9"/>
      <c r="O85" s="9"/>
      <c r="P85" s="32"/>
      <c r="Q85" s="13"/>
    </row>
    <row r="86" spans="1:46" x14ac:dyDescent="0.2">
      <c r="A86" s="298" t="s">
        <v>142</v>
      </c>
      <c r="B86" s="30" t="s">
        <v>5384</v>
      </c>
      <c r="C86" s="308" t="s">
        <v>141</v>
      </c>
      <c r="D86" s="308" t="s">
        <v>141</v>
      </c>
      <c r="E86" s="292"/>
      <c r="F86" s="290"/>
      <c r="G86" s="312" t="s">
        <v>2058</v>
      </c>
      <c r="H86" s="281" t="s">
        <v>2709</v>
      </c>
      <c r="I86" s="281"/>
      <c r="J86" s="281" t="s">
        <v>2756</v>
      </c>
      <c r="K86" s="281"/>
      <c r="L86" s="281"/>
      <c r="M86" s="9"/>
      <c r="N86" s="9"/>
      <c r="O86" s="9"/>
      <c r="P86" s="32"/>
      <c r="Q86" s="13"/>
    </row>
    <row r="87" spans="1:46" s="16" customFormat="1" x14ac:dyDescent="0.2">
      <c r="A87" s="298" t="s">
        <v>140</v>
      </c>
      <c r="B87" s="30" t="s">
        <v>5385</v>
      </c>
      <c r="C87" s="308" t="s">
        <v>139</v>
      </c>
      <c r="D87" s="308" t="s">
        <v>139</v>
      </c>
      <c r="E87" s="292"/>
      <c r="F87" s="290"/>
      <c r="G87" s="312" t="s">
        <v>2058</v>
      </c>
      <c r="H87" s="281" t="s">
        <v>2709</v>
      </c>
      <c r="I87" s="281"/>
      <c r="J87" s="281" t="s">
        <v>2757</v>
      </c>
      <c r="K87" s="281" t="s">
        <v>2868</v>
      </c>
      <c r="L87" s="281"/>
      <c r="M87" s="9"/>
      <c r="N87" s="9"/>
      <c r="O87" s="9"/>
      <c r="P87" s="32"/>
      <c r="Q87" s="13"/>
      <c r="AF87" s="10"/>
      <c r="AG87" s="10"/>
      <c r="AH87" s="10"/>
      <c r="AI87" s="10"/>
      <c r="AJ87" s="10"/>
      <c r="AK87" s="10"/>
      <c r="AL87" s="10"/>
      <c r="AM87" s="10"/>
      <c r="AN87" s="10"/>
      <c r="AO87" s="10"/>
      <c r="AP87" s="10"/>
      <c r="AQ87" s="10"/>
      <c r="AR87" s="10"/>
      <c r="AS87" s="10"/>
      <c r="AT87" s="10"/>
    </row>
    <row r="88" spans="1:46" x14ac:dyDescent="0.2">
      <c r="A88" s="298" t="s">
        <v>138</v>
      </c>
      <c r="B88" s="30" t="s">
        <v>5386</v>
      </c>
      <c r="C88" s="308" t="s">
        <v>137</v>
      </c>
      <c r="D88" s="308" t="s">
        <v>137</v>
      </c>
      <c r="E88" s="292"/>
      <c r="F88" s="290"/>
      <c r="G88" s="312" t="s">
        <v>2058</v>
      </c>
      <c r="H88" s="281" t="s">
        <v>2709</v>
      </c>
      <c r="I88" s="281"/>
      <c r="J88" s="281" t="s">
        <v>2758</v>
      </c>
      <c r="K88" s="281"/>
      <c r="L88" s="281"/>
      <c r="M88" s="9"/>
      <c r="N88" s="9"/>
      <c r="O88" s="9"/>
      <c r="P88" s="32"/>
      <c r="Q88" s="13"/>
    </row>
    <row r="89" spans="1:46" x14ac:dyDescent="0.2">
      <c r="A89" s="298" t="s">
        <v>53</v>
      </c>
      <c r="B89" s="66" t="s">
        <v>5738</v>
      </c>
      <c r="C89" s="308" t="s">
        <v>52</v>
      </c>
      <c r="D89" s="308" t="s">
        <v>52</v>
      </c>
      <c r="E89" s="292"/>
      <c r="F89" s="290"/>
      <c r="G89" s="312" t="s">
        <v>2058</v>
      </c>
      <c r="H89" s="281" t="s">
        <v>2709</v>
      </c>
      <c r="I89" s="281"/>
      <c r="J89" s="281" t="s">
        <v>2741</v>
      </c>
      <c r="K89" s="281"/>
      <c r="L89" s="281"/>
      <c r="M89" s="9"/>
      <c r="N89" s="9"/>
      <c r="O89" s="9"/>
      <c r="P89" s="32"/>
      <c r="Q89" s="13"/>
    </row>
    <row r="90" spans="1:46" x14ac:dyDescent="0.2">
      <c r="A90" s="298" t="s">
        <v>136</v>
      </c>
      <c r="B90" s="30" t="s">
        <v>5299</v>
      </c>
      <c r="C90" s="308" t="s">
        <v>135</v>
      </c>
      <c r="D90" s="308" t="s">
        <v>135</v>
      </c>
      <c r="E90" s="292"/>
      <c r="F90" s="290"/>
      <c r="G90" s="312" t="s">
        <v>2058</v>
      </c>
      <c r="H90" s="281" t="s">
        <v>2709</v>
      </c>
      <c r="I90" s="281"/>
      <c r="J90" s="281" t="s">
        <v>2759</v>
      </c>
      <c r="K90" s="281" t="s">
        <v>3242</v>
      </c>
      <c r="L90" s="318"/>
      <c r="M90" s="9"/>
      <c r="N90" s="9"/>
      <c r="O90" s="9"/>
      <c r="P90" s="32"/>
      <c r="Q90" s="13"/>
    </row>
    <row r="91" spans="1:46" x14ac:dyDescent="0.2">
      <c r="A91" s="305" t="s">
        <v>134</v>
      </c>
      <c r="B91" s="30" t="s">
        <v>5387</v>
      </c>
      <c r="C91" s="308" t="s">
        <v>133</v>
      </c>
      <c r="D91" s="308" t="s">
        <v>133</v>
      </c>
      <c r="E91" s="292"/>
      <c r="F91" s="290"/>
      <c r="G91" s="312" t="s">
        <v>2058</v>
      </c>
      <c r="H91" s="281" t="s">
        <v>2709</v>
      </c>
      <c r="I91" s="281"/>
      <c r="J91" s="281" t="s">
        <v>2759</v>
      </c>
      <c r="K91" s="281" t="s">
        <v>2888</v>
      </c>
      <c r="L91" s="318"/>
      <c r="M91" s="9"/>
      <c r="N91" s="9"/>
      <c r="O91" s="9"/>
      <c r="P91" s="32"/>
      <c r="Q91" s="13"/>
    </row>
    <row r="92" spans="1:46" x14ac:dyDescent="0.2">
      <c r="A92" s="298" t="s">
        <v>132</v>
      </c>
      <c r="B92" s="30" t="s">
        <v>5388</v>
      </c>
      <c r="C92" s="308" t="s">
        <v>131</v>
      </c>
      <c r="D92" s="308" t="s">
        <v>131</v>
      </c>
      <c r="E92" s="292"/>
      <c r="F92" s="290"/>
      <c r="G92" s="312" t="s">
        <v>2058</v>
      </c>
      <c r="H92" s="281" t="s">
        <v>2709</v>
      </c>
      <c r="I92" s="281"/>
      <c r="J92" s="281" t="s">
        <v>2760</v>
      </c>
      <c r="K92" s="281"/>
      <c r="L92" s="281"/>
      <c r="M92" s="9"/>
      <c r="N92" s="9"/>
      <c r="O92" s="9"/>
      <c r="P92" s="32"/>
      <c r="Q92" s="13"/>
    </row>
    <row r="93" spans="1:46" x14ac:dyDescent="0.2">
      <c r="A93" s="298" t="s">
        <v>130</v>
      </c>
      <c r="B93" s="30" t="s">
        <v>5389</v>
      </c>
      <c r="C93" s="308" t="s">
        <v>129</v>
      </c>
      <c r="D93" s="308" t="s">
        <v>129</v>
      </c>
      <c r="E93" s="292"/>
      <c r="F93" s="290"/>
      <c r="G93" s="312" t="s">
        <v>2058</v>
      </c>
      <c r="H93" s="281" t="s">
        <v>2709</v>
      </c>
      <c r="I93" s="281"/>
      <c r="J93" s="281" t="s">
        <v>2761</v>
      </c>
      <c r="K93" s="281" t="s">
        <v>2868</v>
      </c>
      <c r="L93" s="281"/>
      <c r="M93" s="9"/>
      <c r="N93" s="9"/>
      <c r="O93" s="9"/>
      <c r="P93" s="32"/>
      <c r="Q93" s="13"/>
    </row>
    <row r="94" spans="1:46" x14ac:dyDescent="0.2">
      <c r="A94" s="298" t="s">
        <v>128</v>
      </c>
      <c r="B94" s="30" t="s">
        <v>5390</v>
      </c>
      <c r="C94" s="308" t="s">
        <v>127</v>
      </c>
      <c r="D94" s="308" t="s">
        <v>127</v>
      </c>
      <c r="E94" s="292"/>
      <c r="F94" s="290"/>
      <c r="G94" s="312" t="s">
        <v>2058</v>
      </c>
      <c r="H94" s="281" t="s">
        <v>2709</v>
      </c>
      <c r="I94" s="281"/>
      <c r="J94" s="281" t="s">
        <v>2762</v>
      </c>
      <c r="K94" s="281"/>
      <c r="L94" s="281"/>
      <c r="M94" s="9"/>
      <c r="N94" s="9"/>
      <c r="O94" s="9"/>
      <c r="P94" s="32"/>
      <c r="Q94" s="13"/>
    </row>
    <row r="95" spans="1:46" s="17" customFormat="1" x14ac:dyDescent="0.2">
      <c r="A95" s="298" t="s">
        <v>126</v>
      </c>
      <c r="B95" s="30" t="s">
        <v>5391</v>
      </c>
      <c r="C95" s="308" t="s">
        <v>2066</v>
      </c>
      <c r="D95" s="309" t="s">
        <v>2066</v>
      </c>
      <c r="E95" s="292"/>
      <c r="F95" s="290"/>
      <c r="G95" s="312" t="s">
        <v>2058</v>
      </c>
      <c r="H95" s="281" t="s">
        <v>2709</v>
      </c>
      <c r="I95" s="281"/>
      <c r="J95" s="281" t="s">
        <v>2763</v>
      </c>
      <c r="K95" s="281"/>
      <c r="L95" s="281"/>
      <c r="M95" s="9"/>
      <c r="N95" s="9"/>
      <c r="O95" s="9"/>
      <c r="P95" s="32"/>
      <c r="Q95" s="13"/>
      <c r="AF95" s="10"/>
      <c r="AG95" s="10"/>
      <c r="AH95" s="10"/>
      <c r="AI95" s="10"/>
      <c r="AJ95" s="10"/>
      <c r="AK95" s="10"/>
      <c r="AL95" s="10"/>
      <c r="AM95" s="10"/>
      <c r="AN95" s="10"/>
      <c r="AO95" s="10"/>
      <c r="AP95" s="10"/>
      <c r="AQ95" s="10"/>
      <c r="AR95" s="10"/>
      <c r="AS95" s="10"/>
      <c r="AT95" s="10"/>
    </row>
    <row r="96" spans="1:46" x14ac:dyDescent="0.2">
      <c r="A96" s="300" t="s">
        <v>125</v>
      </c>
      <c r="B96" s="30" t="s">
        <v>5392</v>
      </c>
      <c r="C96" s="308" t="s">
        <v>124</v>
      </c>
      <c r="D96" s="308" t="s">
        <v>124</v>
      </c>
      <c r="E96" s="292"/>
      <c r="F96" s="290"/>
      <c r="G96" s="312" t="s">
        <v>2058</v>
      </c>
      <c r="H96" s="281" t="s">
        <v>2709</v>
      </c>
      <c r="I96" s="281" t="s">
        <v>2931</v>
      </c>
      <c r="J96" s="281" t="s">
        <v>2763</v>
      </c>
      <c r="K96" s="281"/>
      <c r="L96" s="318"/>
      <c r="M96" s="9"/>
      <c r="N96" s="9"/>
      <c r="O96" s="9"/>
      <c r="P96" s="32"/>
      <c r="Q96" s="13"/>
    </row>
    <row r="97" spans="1:18" x14ac:dyDescent="0.2">
      <c r="A97" s="300" t="s">
        <v>123</v>
      </c>
      <c r="B97" s="30" t="s">
        <v>5393</v>
      </c>
      <c r="C97" s="308" t="s">
        <v>122</v>
      </c>
      <c r="D97" s="308" t="s">
        <v>122</v>
      </c>
      <c r="E97" s="292"/>
      <c r="F97" s="290"/>
      <c r="G97" s="312" t="s">
        <v>2058</v>
      </c>
      <c r="H97" s="281" t="s">
        <v>2709</v>
      </c>
      <c r="I97" s="281" t="s">
        <v>2932</v>
      </c>
      <c r="J97" s="281" t="s">
        <v>2763</v>
      </c>
      <c r="K97" s="281"/>
      <c r="L97" s="318"/>
      <c r="M97" s="9"/>
      <c r="N97" s="9"/>
      <c r="O97" s="9"/>
      <c r="P97" s="32"/>
      <c r="Q97" s="13"/>
    </row>
    <row r="98" spans="1:18" x14ac:dyDescent="0.2">
      <c r="A98" s="298" t="s">
        <v>121</v>
      </c>
      <c r="B98" s="30" t="s">
        <v>5394</v>
      </c>
      <c r="C98" s="308" t="s">
        <v>120</v>
      </c>
      <c r="D98" s="308" t="s">
        <v>120</v>
      </c>
      <c r="E98" s="292"/>
      <c r="F98" s="290"/>
      <c r="G98" s="312" t="s">
        <v>2058</v>
      </c>
      <c r="H98" s="281" t="s">
        <v>2709</v>
      </c>
      <c r="I98" s="281"/>
      <c r="J98" s="281" t="s">
        <v>2764</v>
      </c>
      <c r="K98" s="281"/>
      <c r="L98" s="281"/>
      <c r="M98" s="9"/>
      <c r="N98" s="9"/>
      <c r="O98" s="9"/>
      <c r="P98" s="32"/>
      <c r="Q98" s="13"/>
    </row>
    <row r="99" spans="1:18" x14ac:dyDescent="0.2">
      <c r="A99" s="298" t="s">
        <v>119</v>
      </c>
      <c r="B99" s="30" t="s">
        <v>5320</v>
      </c>
      <c r="C99" s="308" t="s">
        <v>2067</v>
      </c>
      <c r="D99" s="308" t="s">
        <v>2067</v>
      </c>
      <c r="E99" s="292"/>
      <c r="F99" s="290"/>
      <c r="G99" s="312" t="s">
        <v>2058</v>
      </c>
      <c r="H99" s="281" t="s">
        <v>2709</v>
      </c>
      <c r="I99" s="281"/>
      <c r="J99" s="281"/>
      <c r="K99" s="281"/>
      <c r="L99" s="281"/>
      <c r="M99" s="9"/>
      <c r="N99" s="9"/>
      <c r="O99" s="9"/>
      <c r="P99" s="32"/>
      <c r="Q99" s="13"/>
    </row>
    <row r="100" spans="1:18" x14ac:dyDescent="0.2">
      <c r="A100" s="306" t="s">
        <v>118</v>
      </c>
      <c r="B100" s="30" t="s">
        <v>5322</v>
      </c>
      <c r="C100" s="308" t="s">
        <v>1478</v>
      </c>
      <c r="D100" s="308" t="s">
        <v>1478</v>
      </c>
      <c r="E100" s="292"/>
      <c r="F100" s="290"/>
      <c r="G100" s="312" t="s">
        <v>2058</v>
      </c>
      <c r="H100" s="317" t="s">
        <v>2712</v>
      </c>
      <c r="I100" s="317"/>
      <c r="J100" s="281"/>
      <c r="K100" s="281"/>
      <c r="L100" s="281"/>
      <c r="M100" s="9"/>
      <c r="N100" s="9"/>
      <c r="O100" s="9"/>
      <c r="P100" s="32"/>
      <c r="Q100" s="13"/>
    </row>
    <row r="101" spans="1:18" ht="25.5" x14ac:dyDescent="0.2">
      <c r="A101" s="37"/>
      <c r="B101" s="44"/>
      <c r="C101" s="4" t="s">
        <v>2808</v>
      </c>
      <c r="D101" s="4" t="s">
        <v>2816</v>
      </c>
      <c r="E101" s="18"/>
      <c r="F101" s="16"/>
      <c r="G101" s="16"/>
      <c r="H101" s="13"/>
      <c r="I101" s="13"/>
      <c r="J101" s="13"/>
      <c r="K101" s="13"/>
      <c r="L101" s="13"/>
      <c r="M101" s="13"/>
      <c r="N101" s="13"/>
      <c r="O101" s="13"/>
      <c r="P101" s="13"/>
      <c r="Q101" s="13"/>
      <c r="R101" s="13"/>
    </row>
    <row r="102" spans="1:18" x14ac:dyDescent="0.2">
      <c r="A102" s="16"/>
      <c r="B102" s="44"/>
      <c r="C102" s="18" t="s">
        <v>105</v>
      </c>
      <c r="D102" s="18"/>
      <c r="E102" s="18"/>
      <c r="F102" s="10"/>
    </row>
    <row r="103" spans="1:18" x14ac:dyDescent="0.2">
      <c r="C103" s="33"/>
      <c r="D103" s="33"/>
      <c r="F103" s="10"/>
    </row>
  </sheetData>
  <pageMargins left="0.75" right="0.75" top="0.72" bottom="0.71" header="0.5" footer="0.5"/>
  <pageSetup paperSize="9" scale="50" orientation="portrait" cellComments="asDisplayed" r:id="rId1"/>
  <headerFooter alignWithMargins="0">
    <oddHeader>&amp;A</oddHeader>
    <oddFooter>&amp;L&amp;F&amp;CPage &amp;P&amp;R&amp;D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104"/>
  <sheetViews>
    <sheetView zoomScale="85" zoomScaleNormal="85" workbookViewId="0"/>
  </sheetViews>
  <sheetFormatPr defaultColWidth="11.42578125" defaultRowHeight="12.75" x14ac:dyDescent="0.2"/>
  <cols>
    <col min="1" max="1" width="53.85546875" style="10" customWidth="1"/>
    <col min="2" max="2" width="13.42578125" style="36" bestFit="1" customWidth="1"/>
    <col min="3" max="3" width="19.5703125" style="10" customWidth="1"/>
    <col min="4" max="4" width="16.7109375" style="10" customWidth="1"/>
    <col min="5" max="5" width="18.42578125" style="10" customWidth="1"/>
    <col min="6" max="6" width="13.7109375" style="10" customWidth="1"/>
    <col min="7" max="8" width="15.140625" style="10" customWidth="1"/>
    <col min="9" max="9" width="62.85546875" style="33" customWidth="1"/>
    <col min="10" max="10" width="13" style="33" customWidth="1"/>
    <col min="11" max="12" width="11.42578125" style="10" customWidth="1"/>
    <col min="13" max="13" width="14.140625" style="10" customWidth="1"/>
    <col min="14" max="14" width="14.7109375" style="10" customWidth="1"/>
    <col min="15" max="15" width="24.42578125" style="10" customWidth="1"/>
    <col min="16" max="16384" width="11.42578125" style="10"/>
  </cols>
  <sheetData>
    <row r="1" spans="1:11" x14ac:dyDescent="0.2">
      <c r="A1" s="17" t="s">
        <v>3284</v>
      </c>
      <c r="B1" s="487" t="str">
        <f>HYPERLINK("#List!$A$1", "Preparatory")</f>
        <v>Preparatory</v>
      </c>
    </row>
    <row r="2" spans="1:11" x14ac:dyDescent="0.2">
      <c r="A2" s="17" t="s">
        <v>3285</v>
      </c>
      <c r="B2" s="487" t="str">
        <f>HYPERLINK("#List!$A$1", "Preparatory")</f>
        <v>Preparatory</v>
      </c>
    </row>
    <row r="4" spans="1:11" x14ac:dyDescent="0.2">
      <c r="A4" s="12" t="s">
        <v>207</v>
      </c>
    </row>
    <row r="5" spans="1:11" x14ac:dyDescent="0.2">
      <c r="A5" s="12" t="s">
        <v>206</v>
      </c>
    </row>
    <row r="7" spans="1:11" x14ac:dyDescent="0.2">
      <c r="A7" s="17" t="s">
        <v>4738</v>
      </c>
    </row>
    <row r="8" spans="1:11" x14ac:dyDescent="0.2">
      <c r="A8" s="10" t="s">
        <v>48</v>
      </c>
      <c r="J8" s="10"/>
    </row>
    <row r="9" spans="1:11" x14ac:dyDescent="0.2">
      <c r="A9" s="16" t="s">
        <v>2954</v>
      </c>
      <c r="J9" s="10"/>
    </row>
    <row r="10" spans="1:11" x14ac:dyDescent="0.2">
      <c r="I10" s="10"/>
      <c r="J10" s="10"/>
    </row>
    <row r="11" spans="1:11" x14ac:dyDescent="0.2">
      <c r="A11" s="17" t="s">
        <v>4739</v>
      </c>
    </row>
    <row r="12" spans="1:11" x14ac:dyDescent="0.2">
      <c r="A12" s="10" t="s">
        <v>48</v>
      </c>
      <c r="I12" s="10"/>
      <c r="J12" s="10"/>
    </row>
    <row r="13" spans="1:11" x14ac:dyDescent="0.2">
      <c r="A13" s="16" t="s">
        <v>2956</v>
      </c>
      <c r="I13" s="10"/>
      <c r="J13" s="10"/>
    </row>
    <row r="14" spans="1:11" x14ac:dyDescent="0.2">
      <c r="I14" s="10"/>
      <c r="J14" s="10"/>
    </row>
    <row r="15" spans="1:11" x14ac:dyDescent="0.2">
      <c r="A15" s="83"/>
      <c r="B15" s="44"/>
      <c r="C15" s="31" t="s">
        <v>54</v>
      </c>
      <c r="D15" s="39"/>
      <c r="H15" s="16"/>
      <c r="I15" s="16"/>
      <c r="K15" s="33"/>
    </row>
    <row r="16" spans="1:11" x14ac:dyDescent="0.2">
      <c r="A16" s="83"/>
      <c r="B16" s="44"/>
      <c r="C16" s="41" t="s">
        <v>5276</v>
      </c>
      <c r="D16" s="33"/>
      <c r="H16" s="16"/>
      <c r="I16" s="16"/>
      <c r="K16" s="33"/>
    </row>
    <row r="17" spans="1:17" x14ac:dyDescent="0.2">
      <c r="A17" s="84" t="s">
        <v>80</v>
      </c>
      <c r="B17" s="26"/>
      <c r="C17" s="307"/>
      <c r="E17" s="16"/>
      <c r="F17" s="16"/>
      <c r="H17" s="7"/>
      <c r="I17" s="7"/>
      <c r="J17" s="10"/>
    </row>
    <row r="18" spans="1:17" x14ac:dyDescent="0.2">
      <c r="A18" s="22" t="s">
        <v>205</v>
      </c>
      <c r="B18" s="26" t="s">
        <v>5272</v>
      </c>
      <c r="C18" s="307"/>
      <c r="D18" s="14"/>
      <c r="E18" s="16"/>
      <c r="F18" s="8" t="s">
        <v>2058</v>
      </c>
      <c r="G18" s="8" t="s">
        <v>2708</v>
      </c>
      <c r="H18" s="8"/>
      <c r="I18" s="9" t="s">
        <v>2742</v>
      </c>
      <c r="J18" s="9" t="s">
        <v>2874</v>
      </c>
      <c r="K18" s="9"/>
      <c r="L18" s="9"/>
      <c r="M18" s="9"/>
      <c r="N18" s="9"/>
      <c r="O18" s="13"/>
      <c r="P18" s="13"/>
      <c r="Q18" s="9"/>
    </row>
    <row r="19" spans="1:17" x14ac:dyDescent="0.2">
      <c r="A19" s="22" t="s">
        <v>203</v>
      </c>
      <c r="B19" s="26" t="s">
        <v>5273</v>
      </c>
      <c r="C19" s="307"/>
      <c r="D19" s="14"/>
      <c r="E19" s="16"/>
      <c r="F19" s="8" t="s">
        <v>2058</v>
      </c>
      <c r="G19" s="8" t="s">
        <v>2708</v>
      </c>
      <c r="H19" s="8"/>
      <c r="I19" s="9" t="s">
        <v>3228</v>
      </c>
      <c r="J19" s="9" t="s">
        <v>2874</v>
      </c>
      <c r="K19" s="9"/>
      <c r="L19" s="9"/>
      <c r="M19" s="9"/>
      <c r="N19" s="9"/>
      <c r="O19" s="13"/>
      <c r="P19" s="13"/>
      <c r="Q19" s="9"/>
    </row>
    <row r="20" spans="1:17" x14ac:dyDescent="0.2">
      <c r="A20" s="22" t="s">
        <v>201</v>
      </c>
      <c r="B20" s="26" t="s">
        <v>5274</v>
      </c>
      <c r="C20" s="417" t="s">
        <v>24</v>
      </c>
      <c r="D20" s="14"/>
      <c r="E20" s="16"/>
      <c r="F20" s="8" t="s">
        <v>2058</v>
      </c>
      <c r="G20" s="8" t="s">
        <v>2708</v>
      </c>
      <c r="H20" s="8"/>
      <c r="I20" s="9" t="s">
        <v>2743</v>
      </c>
      <c r="J20" s="9" t="s">
        <v>2874</v>
      </c>
      <c r="K20" s="9"/>
      <c r="L20" s="9"/>
      <c r="M20" s="9"/>
      <c r="N20" s="9"/>
      <c r="O20" s="13"/>
      <c r="P20" s="13"/>
      <c r="Q20" s="9"/>
    </row>
    <row r="21" spans="1:17" x14ac:dyDescent="0.2">
      <c r="A21" s="22" t="s">
        <v>200</v>
      </c>
      <c r="B21" s="26" t="s">
        <v>5275</v>
      </c>
      <c r="C21" s="417" t="s">
        <v>90</v>
      </c>
      <c r="D21" s="14"/>
      <c r="E21" s="16"/>
      <c r="F21" s="8" t="s">
        <v>2058</v>
      </c>
      <c r="G21" s="8" t="s">
        <v>2708</v>
      </c>
      <c r="H21" s="8"/>
      <c r="I21" s="8" t="s">
        <v>2744</v>
      </c>
      <c r="J21" s="9" t="s">
        <v>2874</v>
      </c>
      <c r="K21" s="9"/>
      <c r="L21" s="9"/>
      <c r="M21" s="9"/>
      <c r="N21" s="9"/>
      <c r="O21" s="13"/>
      <c r="P21" s="13"/>
      <c r="Q21" s="9"/>
    </row>
    <row r="22" spans="1:17" x14ac:dyDescent="0.2">
      <c r="A22" s="22" t="s">
        <v>199</v>
      </c>
      <c r="B22" s="26" t="s">
        <v>5317</v>
      </c>
      <c r="C22" s="417" t="s">
        <v>198</v>
      </c>
      <c r="D22" s="14"/>
      <c r="E22" s="16"/>
      <c r="F22" s="8" t="s">
        <v>2058</v>
      </c>
      <c r="G22" s="8" t="s">
        <v>2708</v>
      </c>
      <c r="H22" s="8"/>
      <c r="I22" s="9" t="s">
        <v>2745</v>
      </c>
      <c r="J22" s="9" t="s">
        <v>2874</v>
      </c>
      <c r="K22" s="9"/>
      <c r="L22" s="9"/>
      <c r="M22" s="9"/>
      <c r="N22" s="9"/>
      <c r="O22" s="13"/>
      <c r="P22" s="13"/>
      <c r="Q22" s="9"/>
    </row>
    <row r="23" spans="1:17" x14ac:dyDescent="0.2">
      <c r="A23" s="22" t="s">
        <v>3271</v>
      </c>
      <c r="B23" s="26" t="s">
        <v>5318</v>
      </c>
      <c r="C23" s="417" t="s">
        <v>25</v>
      </c>
      <c r="D23" s="14"/>
      <c r="E23" s="16"/>
      <c r="F23" s="8" t="s">
        <v>2058</v>
      </c>
      <c r="G23" s="8" t="s">
        <v>2708</v>
      </c>
      <c r="H23" s="8"/>
      <c r="I23" s="8" t="s">
        <v>2729</v>
      </c>
      <c r="J23" s="9" t="s">
        <v>2870</v>
      </c>
      <c r="K23" s="9"/>
      <c r="L23" s="9"/>
      <c r="M23" s="9"/>
      <c r="N23" s="9"/>
      <c r="O23" s="13"/>
      <c r="P23" s="13"/>
      <c r="Q23" s="9"/>
    </row>
    <row r="24" spans="1:17" s="16" customFormat="1" ht="25.5" x14ac:dyDescent="0.2">
      <c r="A24" s="42" t="s">
        <v>5136</v>
      </c>
      <c r="B24" s="26" t="s">
        <v>5319</v>
      </c>
      <c r="C24" s="417" t="s">
        <v>26</v>
      </c>
      <c r="D24" s="12" t="s">
        <v>2898</v>
      </c>
      <c r="F24" s="8" t="s">
        <v>2058</v>
      </c>
      <c r="G24" s="8" t="s">
        <v>2708</v>
      </c>
      <c r="H24" s="8"/>
      <c r="I24" s="9" t="s">
        <v>3229</v>
      </c>
      <c r="J24" s="9" t="s">
        <v>2871</v>
      </c>
      <c r="K24" s="9"/>
      <c r="L24" s="9"/>
      <c r="M24" s="9"/>
      <c r="N24" s="9"/>
      <c r="O24" s="13"/>
      <c r="P24" s="13"/>
      <c r="Q24" s="9"/>
    </row>
    <row r="25" spans="1:17" x14ac:dyDescent="0.2">
      <c r="A25" s="23" t="s">
        <v>79</v>
      </c>
      <c r="B25" s="26" t="s">
        <v>5355</v>
      </c>
      <c r="C25" s="417" t="s">
        <v>27</v>
      </c>
      <c r="D25" s="12" t="s">
        <v>2898</v>
      </c>
      <c r="E25" s="16"/>
      <c r="F25" s="8" t="s">
        <v>2058</v>
      </c>
      <c r="G25" s="8" t="s">
        <v>2708</v>
      </c>
      <c r="H25" s="8"/>
      <c r="I25" s="8" t="s">
        <v>2729</v>
      </c>
      <c r="J25" s="9" t="s">
        <v>2871</v>
      </c>
      <c r="K25" s="9"/>
      <c r="L25" s="9"/>
      <c r="M25" s="9"/>
      <c r="N25" s="9"/>
      <c r="O25" s="13"/>
      <c r="P25" s="13"/>
      <c r="Q25" s="9"/>
    </row>
    <row r="26" spans="1:17" x14ac:dyDescent="0.2">
      <c r="A26" s="23" t="s">
        <v>78</v>
      </c>
      <c r="B26" s="26" t="s">
        <v>5356</v>
      </c>
      <c r="C26" s="417" t="s">
        <v>28</v>
      </c>
      <c r="D26" s="12" t="s">
        <v>2898</v>
      </c>
      <c r="E26" s="16"/>
      <c r="F26" s="8" t="s">
        <v>2058</v>
      </c>
      <c r="G26" s="8" t="s">
        <v>2708</v>
      </c>
      <c r="H26" s="8"/>
      <c r="I26" s="8" t="s">
        <v>2730</v>
      </c>
      <c r="J26" s="9" t="s">
        <v>2872</v>
      </c>
      <c r="K26" s="9"/>
      <c r="L26" s="9"/>
      <c r="M26" s="9"/>
      <c r="N26" s="9"/>
      <c r="O26" s="13"/>
      <c r="P26" s="13"/>
      <c r="Q26" s="9"/>
    </row>
    <row r="27" spans="1:17" x14ac:dyDescent="0.2">
      <c r="A27" s="23" t="s">
        <v>196</v>
      </c>
      <c r="B27" s="26" t="s">
        <v>5277</v>
      </c>
      <c r="C27" s="417" t="s">
        <v>1404</v>
      </c>
      <c r="D27" s="12" t="s">
        <v>2898</v>
      </c>
      <c r="E27" s="16"/>
      <c r="F27" s="8" t="s">
        <v>2058</v>
      </c>
      <c r="G27" s="8" t="s">
        <v>2708</v>
      </c>
      <c r="H27" s="8"/>
      <c r="I27" s="8" t="s">
        <v>2736</v>
      </c>
      <c r="J27" s="9" t="s">
        <v>2873</v>
      </c>
      <c r="K27" s="9" t="s">
        <v>3237</v>
      </c>
      <c r="L27" s="9"/>
      <c r="M27" s="9"/>
      <c r="N27" s="9"/>
      <c r="O27" s="13"/>
      <c r="P27" s="13"/>
      <c r="Q27" s="9"/>
    </row>
    <row r="28" spans="1:17" x14ac:dyDescent="0.2">
      <c r="A28" s="24" t="s">
        <v>77</v>
      </c>
      <c r="B28" s="26" t="s">
        <v>5278</v>
      </c>
      <c r="C28" s="417" t="s">
        <v>29</v>
      </c>
      <c r="D28" s="12" t="s">
        <v>2898</v>
      </c>
      <c r="E28" s="16"/>
      <c r="F28" s="8" t="s">
        <v>2058</v>
      </c>
      <c r="G28" s="8" t="s">
        <v>2708</v>
      </c>
      <c r="H28" s="8"/>
      <c r="I28" s="9" t="s">
        <v>2731</v>
      </c>
      <c r="J28" s="9" t="s">
        <v>2873</v>
      </c>
      <c r="K28" s="9" t="s">
        <v>3237</v>
      </c>
      <c r="L28" s="9"/>
      <c r="M28" s="9"/>
      <c r="N28" s="9"/>
      <c r="O28" s="13"/>
      <c r="P28" s="13"/>
      <c r="Q28" s="9"/>
    </row>
    <row r="29" spans="1:17" x14ac:dyDescent="0.2">
      <c r="A29" s="24" t="s">
        <v>76</v>
      </c>
      <c r="B29" s="26" t="s">
        <v>5279</v>
      </c>
      <c r="C29" s="417" t="s">
        <v>75</v>
      </c>
      <c r="D29" s="12" t="s">
        <v>2898</v>
      </c>
      <c r="E29" s="16"/>
      <c r="F29" s="8" t="s">
        <v>2058</v>
      </c>
      <c r="G29" s="8" t="s">
        <v>2708</v>
      </c>
      <c r="H29" s="8"/>
      <c r="I29" s="9" t="s">
        <v>2732</v>
      </c>
      <c r="J29" s="9" t="s">
        <v>2873</v>
      </c>
      <c r="K29" s="9" t="s">
        <v>3237</v>
      </c>
      <c r="L29" s="9"/>
      <c r="M29" s="9"/>
      <c r="N29" s="9"/>
      <c r="O29" s="13"/>
      <c r="P29" s="13"/>
      <c r="Q29" s="9"/>
    </row>
    <row r="30" spans="1:17" x14ac:dyDescent="0.2">
      <c r="A30" s="23" t="s">
        <v>195</v>
      </c>
      <c r="B30" s="26" t="s">
        <v>5307</v>
      </c>
      <c r="C30" s="417" t="s">
        <v>2063</v>
      </c>
      <c r="D30" s="12" t="s">
        <v>2898</v>
      </c>
      <c r="E30" s="16"/>
      <c r="F30" s="8" t="s">
        <v>2058</v>
      </c>
      <c r="G30" s="8" t="s">
        <v>2708</v>
      </c>
      <c r="H30" s="8"/>
      <c r="I30" s="9" t="s">
        <v>3227</v>
      </c>
      <c r="J30" s="9" t="s">
        <v>2871</v>
      </c>
      <c r="K30" s="9"/>
      <c r="L30" s="9"/>
      <c r="M30" s="9"/>
      <c r="N30" s="9"/>
      <c r="O30" s="13"/>
      <c r="P30" s="13"/>
      <c r="Q30" s="9"/>
    </row>
    <row r="31" spans="1:17" x14ac:dyDescent="0.2">
      <c r="A31" s="24" t="s">
        <v>74</v>
      </c>
      <c r="B31" s="26" t="s">
        <v>5308</v>
      </c>
      <c r="C31" s="417" t="s">
        <v>30</v>
      </c>
      <c r="D31" s="12" t="s">
        <v>2898</v>
      </c>
      <c r="E31" s="16"/>
      <c r="F31" s="8" t="s">
        <v>2058</v>
      </c>
      <c r="G31" s="8" t="s">
        <v>2708</v>
      </c>
      <c r="H31" s="8"/>
      <c r="I31" s="9" t="s">
        <v>2733</v>
      </c>
      <c r="J31" s="9" t="s">
        <v>2871</v>
      </c>
      <c r="K31" s="9" t="s">
        <v>3238</v>
      </c>
      <c r="L31" s="9"/>
      <c r="M31" s="9"/>
      <c r="N31" s="9"/>
      <c r="O31" s="13"/>
      <c r="P31" s="13"/>
      <c r="Q31" s="9"/>
    </row>
    <row r="32" spans="1:17" x14ac:dyDescent="0.2">
      <c r="A32" s="24" t="s">
        <v>73</v>
      </c>
      <c r="B32" s="26" t="s">
        <v>5309</v>
      </c>
      <c r="C32" s="417" t="s">
        <v>72</v>
      </c>
      <c r="D32" s="12" t="s">
        <v>2898</v>
      </c>
      <c r="E32" s="16"/>
      <c r="F32" s="8" t="s">
        <v>2058</v>
      </c>
      <c r="G32" s="8" t="s">
        <v>2708</v>
      </c>
      <c r="H32" s="8"/>
      <c r="I32" s="9" t="s">
        <v>2733</v>
      </c>
      <c r="J32" s="9" t="s">
        <v>2871</v>
      </c>
      <c r="K32" s="9" t="s">
        <v>3237</v>
      </c>
      <c r="L32" s="9"/>
      <c r="M32" s="9"/>
      <c r="N32" s="9"/>
      <c r="O32" s="13"/>
      <c r="P32" s="13"/>
      <c r="Q32" s="9"/>
    </row>
    <row r="33" spans="1:17" x14ac:dyDescent="0.2">
      <c r="A33" s="24" t="s">
        <v>71</v>
      </c>
      <c r="B33" s="26" t="s">
        <v>5310</v>
      </c>
      <c r="C33" s="417" t="s">
        <v>70</v>
      </c>
      <c r="D33" s="12" t="s">
        <v>2898</v>
      </c>
      <c r="E33" s="16"/>
      <c r="F33" s="8" t="s">
        <v>2058</v>
      </c>
      <c r="G33" s="8" t="s">
        <v>2708</v>
      </c>
      <c r="H33" s="8"/>
      <c r="I33" s="9" t="s">
        <v>2734</v>
      </c>
      <c r="J33" s="9" t="s">
        <v>2871</v>
      </c>
      <c r="K33" s="9" t="s">
        <v>3237</v>
      </c>
      <c r="L33" s="9"/>
      <c r="M33" s="9"/>
      <c r="N33" s="9"/>
      <c r="O33" s="13"/>
      <c r="P33" s="13"/>
      <c r="Q33" s="9"/>
    </row>
    <row r="34" spans="1:17" x14ac:dyDescent="0.2">
      <c r="A34" s="24" t="s">
        <v>69</v>
      </c>
      <c r="B34" s="26" t="s">
        <v>5311</v>
      </c>
      <c r="C34" s="417" t="s">
        <v>68</v>
      </c>
      <c r="D34" s="12" t="s">
        <v>2898</v>
      </c>
      <c r="E34" s="16"/>
      <c r="F34" s="8" t="s">
        <v>2058</v>
      </c>
      <c r="G34" s="8" t="s">
        <v>2708</v>
      </c>
      <c r="H34" s="8"/>
      <c r="I34" s="9" t="s">
        <v>2735</v>
      </c>
      <c r="J34" s="9" t="s">
        <v>2871</v>
      </c>
      <c r="K34" s="9" t="s">
        <v>3237</v>
      </c>
      <c r="L34" s="9"/>
      <c r="M34" s="9"/>
      <c r="N34" s="9"/>
      <c r="O34" s="13"/>
      <c r="P34" s="13"/>
      <c r="Q34" s="9"/>
    </row>
    <row r="35" spans="1:17" x14ac:dyDescent="0.2">
      <c r="A35" s="23" t="s">
        <v>67</v>
      </c>
      <c r="B35" s="26" t="s">
        <v>5312</v>
      </c>
      <c r="C35" s="418" t="s">
        <v>31</v>
      </c>
      <c r="D35" s="12" t="s">
        <v>2898</v>
      </c>
      <c r="E35" s="16"/>
      <c r="F35" s="8" t="s">
        <v>2058</v>
      </c>
      <c r="G35" s="8" t="s">
        <v>2708</v>
      </c>
      <c r="H35" s="8"/>
      <c r="I35" s="9" t="s">
        <v>2736</v>
      </c>
      <c r="J35" s="9" t="s">
        <v>2871</v>
      </c>
      <c r="K35" s="9" t="s">
        <v>3239</v>
      </c>
      <c r="L35" s="9"/>
      <c r="M35" s="9"/>
      <c r="N35" s="9"/>
      <c r="O35" s="13"/>
      <c r="P35" s="13"/>
      <c r="Q35" s="9"/>
    </row>
    <row r="36" spans="1:17" x14ac:dyDescent="0.2">
      <c r="A36" s="23" t="s">
        <v>53</v>
      </c>
      <c r="B36" s="26" t="s">
        <v>5313</v>
      </c>
      <c r="C36" s="417" t="s">
        <v>65</v>
      </c>
      <c r="D36" s="12" t="s">
        <v>2898</v>
      </c>
      <c r="E36" s="16"/>
      <c r="F36" s="8" t="s">
        <v>2058</v>
      </c>
      <c r="G36" s="8" t="s">
        <v>2708</v>
      </c>
      <c r="H36" s="8"/>
      <c r="I36" s="9" t="s">
        <v>2737</v>
      </c>
      <c r="J36" s="9" t="s">
        <v>2871</v>
      </c>
      <c r="K36" s="9" t="s">
        <v>3237</v>
      </c>
      <c r="L36" s="9"/>
      <c r="M36" s="9"/>
      <c r="N36" s="9"/>
      <c r="O36" s="13"/>
      <c r="P36" s="13"/>
      <c r="Q36" s="9"/>
    </row>
    <row r="37" spans="1:17" x14ac:dyDescent="0.2">
      <c r="A37" s="23" t="s">
        <v>64</v>
      </c>
      <c r="B37" s="26" t="s">
        <v>5280</v>
      </c>
      <c r="C37" s="417" t="s">
        <v>63</v>
      </c>
      <c r="D37" s="12" t="s">
        <v>2898</v>
      </c>
      <c r="E37" s="16"/>
      <c r="F37" s="8" t="s">
        <v>2058</v>
      </c>
      <c r="G37" s="8" t="s">
        <v>2708</v>
      </c>
      <c r="H37" s="8"/>
      <c r="I37" s="9" t="s">
        <v>2738</v>
      </c>
      <c r="J37" s="9" t="s">
        <v>2871</v>
      </c>
      <c r="K37" s="9" t="s">
        <v>3237</v>
      </c>
      <c r="L37" s="9"/>
      <c r="M37" s="9"/>
      <c r="N37" s="9"/>
      <c r="O37" s="13"/>
      <c r="P37" s="13"/>
      <c r="Q37" s="9"/>
    </row>
    <row r="38" spans="1:17" x14ac:dyDescent="0.2">
      <c r="A38" s="23" t="s">
        <v>62</v>
      </c>
      <c r="B38" s="26" t="s">
        <v>5281</v>
      </c>
      <c r="C38" s="417" t="s">
        <v>33</v>
      </c>
      <c r="D38" s="12" t="s">
        <v>2898</v>
      </c>
      <c r="E38" s="16"/>
      <c r="F38" s="8" t="s">
        <v>2058</v>
      </c>
      <c r="G38" s="8" t="s">
        <v>2708</v>
      </c>
      <c r="H38" s="8"/>
      <c r="I38" s="9" t="s">
        <v>3230</v>
      </c>
      <c r="J38" s="9" t="s">
        <v>2871</v>
      </c>
      <c r="K38" s="9" t="s">
        <v>3237</v>
      </c>
      <c r="L38" s="9"/>
      <c r="M38" s="9"/>
      <c r="N38" s="9"/>
      <c r="O38" s="13"/>
      <c r="P38" s="13"/>
      <c r="Q38" s="9"/>
    </row>
    <row r="39" spans="1:17" x14ac:dyDescent="0.2">
      <c r="A39" s="22" t="s">
        <v>194</v>
      </c>
      <c r="B39" s="26" t="s">
        <v>5282</v>
      </c>
      <c r="C39" s="417" t="s">
        <v>34</v>
      </c>
      <c r="D39" s="12" t="s">
        <v>2922</v>
      </c>
      <c r="E39" s="16"/>
      <c r="F39" s="8" t="s">
        <v>2058</v>
      </c>
      <c r="G39" s="8" t="s">
        <v>2708</v>
      </c>
      <c r="H39" s="8"/>
      <c r="I39" s="9" t="s">
        <v>3229</v>
      </c>
      <c r="J39" s="9" t="s">
        <v>2871</v>
      </c>
      <c r="K39" s="9"/>
      <c r="L39" s="9"/>
      <c r="M39" s="9"/>
      <c r="N39" s="9"/>
      <c r="O39" s="13"/>
      <c r="P39" s="13"/>
      <c r="Q39" s="9"/>
    </row>
    <row r="40" spans="1:17" x14ac:dyDescent="0.2">
      <c r="A40" s="22" t="s">
        <v>2332</v>
      </c>
      <c r="B40" s="26" t="s">
        <v>5283</v>
      </c>
      <c r="C40" s="417" t="s">
        <v>107</v>
      </c>
      <c r="D40" s="12" t="s">
        <v>2898</v>
      </c>
      <c r="E40" s="16"/>
      <c r="F40" s="8" t="s">
        <v>2058</v>
      </c>
      <c r="G40" s="8" t="s">
        <v>2708</v>
      </c>
      <c r="H40" s="8"/>
      <c r="I40" s="9" t="s">
        <v>2739</v>
      </c>
      <c r="J40" s="9" t="s">
        <v>2874</v>
      </c>
      <c r="K40" s="9"/>
      <c r="L40" s="9"/>
      <c r="M40" s="9"/>
      <c r="N40" s="9"/>
      <c r="O40" s="13"/>
      <c r="P40" s="13"/>
      <c r="Q40" s="9"/>
    </row>
    <row r="41" spans="1:17" x14ac:dyDescent="0.2">
      <c r="A41" s="23" t="s">
        <v>2333</v>
      </c>
      <c r="B41" s="26" t="s">
        <v>5285</v>
      </c>
      <c r="C41" s="417" t="s">
        <v>61</v>
      </c>
      <c r="D41" s="12" t="s">
        <v>2898</v>
      </c>
      <c r="E41" s="16"/>
      <c r="F41" s="8" t="s">
        <v>2058</v>
      </c>
      <c r="G41" s="8" t="s">
        <v>2708</v>
      </c>
      <c r="H41" s="9" t="s">
        <v>3235</v>
      </c>
      <c r="I41" s="9" t="s">
        <v>2739</v>
      </c>
      <c r="J41" s="9" t="s">
        <v>2874</v>
      </c>
      <c r="K41" s="9" t="s">
        <v>2886</v>
      </c>
      <c r="L41" s="9"/>
      <c r="M41" s="9"/>
      <c r="N41" s="9"/>
      <c r="O41" s="13"/>
      <c r="P41" s="13"/>
      <c r="Q41" s="9"/>
    </row>
    <row r="42" spans="1:17" x14ac:dyDescent="0.2">
      <c r="A42" s="23" t="s">
        <v>2334</v>
      </c>
      <c r="B42" s="26" t="s">
        <v>5286</v>
      </c>
      <c r="C42" s="417" t="s">
        <v>60</v>
      </c>
      <c r="D42" s="12" t="s">
        <v>2898</v>
      </c>
      <c r="E42" s="16"/>
      <c r="F42" s="8" t="s">
        <v>2058</v>
      </c>
      <c r="G42" s="8" t="s">
        <v>2708</v>
      </c>
      <c r="H42" s="9" t="s">
        <v>3235</v>
      </c>
      <c r="I42" s="9" t="s">
        <v>2739</v>
      </c>
      <c r="J42" s="9" t="s">
        <v>2874</v>
      </c>
      <c r="K42" s="9" t="s">
        <v>2887</v>
      </c>
      <c r="L42" s="9"/>
      <c r="M42" s="9"/>
      <c r="N42" s="9"/>
      <c r="O42" s="13"/>
      <c r="P42" s="13"/>
      <c r="Q42" s="9"/>
    </row>
    <row r="43" spans="1:17" x14ac:dyDescent="0.2">
      <c r="A43" s="23" t="s">
        <v>193</v>
      </c>
      <c r="B43" s="26" t="s">
        <v>5284</v>
      </c>
      <c r="C43" s="417" t="s">
        <v>192</v>
      </c>
      <c r="D43" s="12" t="s">
        <v>2898</v>
      </c>
      <c r="E43" s="16"/>
      <c r="F43" s="8" t="s">
        <v>2058</v>
      </c>
      <c r="G43" s="8" t="s">
        <v>2708</v>
      </c>
      <c r="H43" s="9" t="s">
        <v>3236</v>
      </c>
      <c r="I43" s="9" t="s">
        <v>2739</v>
      </c>
      <c r="J43" s="9" t="s">
        <v>2874</v>
      </c>
      <c r="K43" s="13"/>
      <c r="L43" s="9"/>
      <c r="M43" s="9"/>
      <c r="N43" s="9"/>
      <c r="O43" s="13"/>
      <c r="P43" s="13"/>
      <c r="Q43" s="9"/>
    </row>
    <row r="44" spans="1:17" x14ac:dyDescent="0.2">
      <c r="A44" s="43" t="s">
        <v>191</v>
      </c>
      <c r="B44" s="26" t="s">
        <v>5287</v>
      </c>
      <c r="C44" s="417" t="s">
        <v>37</v>
      </c>
      <c r="D44" s="12"/>
      <c r="E44" s="16"/>
      <c r="F44" s="8" t="s">
        <v>2058</v>
      </c>
      <c r="G44" s="8" t="s">
        <v>2708</v>
      </c>
      <c r="H44" s="8"/>
      <c r="I44" s="9" t="s">
        <v>2746</v>
      </c>
      <c r="J44" s="9" t="s">
        <v>2874</v>
      </c>
      <c r="K44" s="8" t="s">
        <v>2868</v>
      </c>
      <c r="L44" s="13"/>
      <c r="M44" s="9"/>
      <c r="N44" s="9"/>
      <c r="O44" s="13"/>
      <c r="P44" s="13"/>
      <c r="Q44" s="9"/>
    </row>
    <row r="45" spans="1:17" x14ac:dyDescent="0.2">
      <c r="A45" s="27" t="s">
        <v>3272</v>
      </c>
      <c r="B45" s="26" t="s">
        <v>5288</v>
      </c>
      <c r="C45" s="417" t="s">
        <v>214</v>
      </c>
      <c r="D45" s="12" t="s">
        <v>2902</v>
      </c>
      <c r="E45" s="16"/>
      <c r="F45" s="8" t="s">
        <v>2058</v>
      </c>
      <c r="G45" s="8" t="s">
        <v>2708</v>
      </c>
      <c r="H45" s="8"/>
      <c r="I45" s="9" t="s">
        <v>2746</v>
      </c>
      <c r="J45" s="9" t="s">
        <v>2874</v>
      </c>
      <c r="K45" s="8" t="s">
        <v>2868</v>
      </c>
      <c r="L45" s="13"/>
      <c r="M45" s="9"/>
      <c r="N45" s="9"/>
      <c r="O45" s="13"/>
      <c r="P45" s="13"/>
      <c r="Q45" s="9"/>
    </row>
    <row r="46" spans="1:17" x14ac:dyDescent="0.2">
      <c r="A46" s="24" t="s">
        <v>190</v>
      </c>
      <c r="B46" s="26" t="s">
        <v>5733</v>
      </c>
      <c r="C46" s="417" t="s">
        <v>38</v>
      </c>
      <c r="D46" s="12" t="s">
        <v>2920</v>
      </c>
      <c r="E46" s="16"/>
      <c r="F46" s="8" t="s">
        <v>2058</v>
      </c>
      <c r="G46" s="8" t="s">
        <v>2708</v>
      </c>
      <c r="H46" s="8"/>
      <c r="I46" s="9" t="s">
        <v>2746</v>
      </c>
      <c r="J46" s="9" t="s">
        <v>2874</v>
      </c>
      <c r="K46" s="8" t="s">
        <v>2868</v>
      </c>
      <c r="L46" s="13"/>
      <c r="M46" s="9"/>
      <c r="N46" s="9"/>
      <c r="O46" s="13"/>
      <c r="P46" s="13"/>
      <c r="Q46" s="9"/>
    </row>
    <row r="47" spans="1:17" x14ac:dyDescent="0.2">
      <c r="A47" s="24" t="s">
        <v>189</v>
      </c>
      <c r="B47" s="26" t="s">
        <v>5289</v>
      </c>
      <c r="C47" s="417" t="s">
        <v>39</v>
      </c>
      <c r="D47" s="12" t="s">
        <v>2907</v>
      </c>
      <c r="E47" s="16"/>
      <c r="F47" s="8" t="s">
        <v>2058</v>
      </c>
      <c r="G47" s="8" t="s">
        <v>2708</v>
      </c>
      <c r="H47" s="8"/>
      <c r="I47" s="9" t="s">
        <v>2746</v>
      </c>
      <c r="J47" s="9" t="s">
        <v>2874</v>
      </c>
      <c r="K47" s="8" t="s">
        <v>2868</v>
      </c>
      <c r="L47" s="13"/>
      <c r="M47" s="9"/>
      <c r="N47" s="9"/>
      <c r="O47" s="13"/>
      <c r="P47" s="13"/>
      <c r="Q47" s="9"/>
    </row>
    <row r="48" spans="1:17" s="114" customFormat="1" ht="25.5" x14ac:dyDescent="0.2">
      <c r="A48" s="28" t="s">
        <v>188</v>
      </c>
      <c r="B48" s="26" t="s">
        <v>5314</v>
      </c>
      <c r="C48" s="417" t="s">
        <v>2064</v>
      </c>
      <c r="D48" s="12" t="s">
        <v>2921</v>
      </c>
      <c r="E48" s="16"/>
      <c r="F48" s="8" t="s">
        <v>2058</v>
      </c>
      <c r="G48" s="8" t="s">
        <v>2708</v>
      </c>
      <c r="H48" s="8"/>
      <c r="I48" s="9" t="s">
        <v>2746</v>
      </c>
      <c r="J48" s="9" t="s">
        <v>2874</v>
      </c>
      <c r="K48" s="8" t="s">
        <v>2868</v>
      </c>
      <c r="L48" s="34"/>
      <c r="M48" s="9"/>
      <c r="N48" s="9"/>
      <c r="O48" s="34"/>
      <c r="P48" s="34"/>
      <c r="Q48" s="9"/>
    </row>
    <row r="49" spans="1:18" x14ac:dyDescent="0.2">
      <c r="A49" s="24" t="s">
        <v>187</v>
      </c>
      <c r="B49" s="26" t="s">
        <v>5315</v>
      </c>
      <c r="C49" s="417" t="s">
        <v>186</v>
      </c>
      <c r="D49" s="12" t="s">
        <v>3243</v>
      </c>
      <c r="E49" s="16"/>
      <c r="F49" s="8" t="s">
        <v>2058</v>
      </c>
      <c r="G49" s="8" t="s">
        <v>2708</v>
      </c>
      <c r="H49" s="8"/>
      <c r="I49" s="9" t="s">
        <v>2746</v>
      </c>
      <c r="J49" s="9" t="s">
        <v>2874</v>
      </c>
      <c r="K49" s="8" t="s">
        <v>2868</v>
      </c>
      <c r="L49" s="13"/>
      <c r="M49" s="9"/>
      <c r="N49" s="9"/>
      <c r="O49" s="13"/>
      <c r="P49" s="13"/>
      <c r="Q49" s="9"/>
    </row>
    <row r="50" spans="1:18" x14ac:dyDescent="0.2">
      <c r="A50" s="24" t="s">
        <v>185</v>
      </c>
      <c r="B50" s="26" t="s">
        <v>5316</v>
      </c>
      <c r="C50" s="417" t="s">
        <v>92</v>
      </c>
      <c r="D50" s="12" t="s">
        <v>3244</v>
      </c>
      <c r="E50" s="16"/>
      <c r="F50" s="8" t="s">
        <v>2058</v>
      </c>
      <c r="G50" s="8" t="s">
        <v>2708</v>
      </c>
      <c r="H50" s="8"/>
      <c r="I50" s="9" t="s">
        <v>2746</v>
      </c>
      <c r="J50" s="9" t="s">
        <v>2874</v>
      </c>
      <c r="K50" s="8" t="s">
        <v>2868</v>
      </c>
      <c r="L50" s="13"/>
      <c r="M50" s="9"/>
      <c r="N50" s="9"/>
      <c r="O50" s="13"/>
      <c r="P50" s="13"/>
      <c r="Q50" s="9"/>
    </row>
    <row r="51" spans="1:18" x14ac:dyDescent="0.2">
      <c r="A51" s="23" t="s">
        <v>184</v>
      </c>
      <c r="B51" s="26" t="s">
        <v>5354</v>
      </c>
      <c r="C51" s="417" t="s">
        <v>183</v>
      </c>
      <c r="D51" s="12" t="s">
        <v>2922</v>
      </c>
      <c r="E51" s="16"/>
      <c r="F51" s="8" t="s">
        <v>2058</v>
      </c>
      <c r="G51" s="8" t="s">
        <v>2708</v>
      </c>
      <c r="H51" s="8"/>
      <c r="I51" s="9" t="s">
        <v>2746</v>
      </c>
      <c r="J51" s="9" t="s">
        <v>2874</v>
      </c>
      <c r="K51" s="8" t="s">
        <v>2868</v>
      </c>
      <c r="L51" s="13"/>
      <c r="M51" s="9"/>
      <c r="N51" s="9"/>
      <c r="O51" s="13"/>
      <c r="P51" s="13"/>
      <c r="Q51" s="9"/>
    </row>
    <row r="52" spans="1:18" x14ac:dyDescent="0.2">
      <c r="A52" s="22" t="s">
        <v>59</v>
      </c>
      <c r="B52" s="26" t="s">
        <v>5734</v>
      </c>
      <c r="C52" s="417" t="s">
        <v>35</v>
      </c>
      <c r="D52" s="14" t="s">
        <v>2897</v>
      </c>
      <c r="E52" s="16"/>
      <c r="F52" s="8" t="s">
        <v>2058</v>
      </c>
      <c r="G52" s="8" t="s">
        <v>2708</v>
      </c>
      <c r="H52" s="8"/>
      <c r="I52" s="9" t="s">
        <v>2740</v>
      </c>
      <c r="J52" s="9" t="s">
        <v>2874</v>
      </c>
      <c r="K52" s="8"/>
      <c r="L52" s="13"/>
      <c r="M52" s="9"/>
      <c r="N52" s="9"/>
      <c r="O52" s="13"/>
      <c r="P52" s="13"/>
      <c r="Q52" s="9"/>
      <c r="R52" s="17"/>
    </row>
    <row r="53" spans="1:18" x14ac:dyDescent="0.2">
      <c r="A53" s="22" t="s">
        <v>182</v>
      </c>
      <c r="B53" s="26" t="s">
        <v>5735</v>
      </c>
      <c r="C53" s="417" t="s">
        <v>81</v>
      </c>
      <c r="D53" s="14"/>
      <c r="E53" s="16"/>
      <c r="F53" s="8" t="s">
        <v>2058</v>
      </c>
      <c r="G53" s="8" t="s">
        <v>2708</v>
      </c>
      <c r="H53" s="8"/>
      <c r="I53" s="9" t="s">
        <v>2747</v>
      </c>
      <c r="J53" s="9" t="s">
        <v>2874</v>
      </c>
      <c r="K53" s="8"/>
      <c r="L53" s="13"/>
      <c r="M53" s="9"/>
      <c r="N53" s="9"/>
      <c r="O53" s="13"/>
      <c r="P53" s="13"/>
      <c r="Q53" s="9"/>
    </row>
    <row r="54" spans="1:18" x14ac:dyDescent="0.2">
      <c r="A54" s="22" t="s">
        <v>181</v>
      </c>
      <c r="B54" s="26" t="s">
        <v>5736</v>
      </c>
      <c r="C54" s="417" t="s">
        <v>40</v>
      </c>
      <c r="D54" s="14"/>
      <c r="E54" s="16"/>
      <c r="F54" s="8" t="s">
        <v>2058</v>
      </c>
      <c r="G54" s="8" t="s">
        <v>2708</v>
      </c>
      <c r="H54" s="8"/>
      <c r="I54" s="9" t="s">
        <v>2748</v>
      </c>
      <c r="J54" s="9" t="s">
        <v>2874</v>
      </c>
      <c r="K54" s="8" t="s">
        <v>2868</v>
      </c>
      <c r="L54" s="13"/>
      <c r="M54" s="9"/>
      <c r="N54" s="9"/>
      <c r="O54" s="13"/>
      <c r="P54" s="13"/>
      <c r="Q54" s="9"/>
    </row>
    <row r="55" spans="1:18" x14ac:dyDescent="0.2">
      <c r="A55" s="22" t="s">
        <v>180</v>
      </c>
      <c r="B55" s="26" t="s">
        <v>5737</v>
      </c>
      <c r="C55" s="417" t="s">
        <v>42</v>
      </c>
      <c r="D55" s="14"/>
      <c r="E55" s="16"/>
      <c r="F55" s="8" t="s">
        <v>2058</v>
      </c>
      <c r="G55" s="8" t="s">
        <v>2708</v>
      </c>
      <c r="H55" s="8"/>
      <c r="I55" s="9" t="s">
        <v>2749</v>
      </c>
      <c r="J55" s="9" t="s">
        <v>2874</v>
      </c>
      <c r="K55" s="9"/>
      <c r="L55" s="9"/>
      <c r="M55" s="9"/>
      <c r="N55" s="9"/>
      <c r="O55" s="13"/>
      <c r="P55" s="13"/>
      <c r="Q55" s="9"/>
    </row>
    <row r="56" spans="1:18" x14ac:dyDescent="0.2">
      <c r="A56" s="22" t="s">
        <v>179</v>
      </c>
      <c r="B56" s="26" t="s">
        <v>5290</v>
      </c>
      <c r="C56" s="417" t="s">
        <v>178</v>
      </c>
      <c r="D56" s="14"/>
      <c r="E56" s="16"/>
      <c r="F56" s="8" t="s">
        <v>2058</v>
      </c>
      <c r="G56" s="8" t="s">
        <v>2708</v>
      </c>
      <c r="H56" s="8"/>
      <c r="I56" s="9" t="s">
        <v>2750</v>
      </c>
      <c r="J56" s="9" t="s">
        <v>2876</v>
      </c>
      <c r="K56" s="9"/>
      <c r="L56" s="9"/>
      <c r="M56" s="9"/>
      <c r="N56" s="9"/>
      <c r="O56" s="13"/>
      <c r="P56" s="13"/>
      <c r="Q56" s="9"/>
    </row>
    <row r="57" spans="1:18" ht="25.5" x14ac:dyDescent="0.2">
      <c r="A57" s="29" t="s">
        <v>177</v>
      </c>
      <c r="B57" s="26" t="s">
        <v>5291</v>
      </c>
      <c r="C57" s="417" t="s">
        <v>176</v>
      </c>
      <c r="D57" s="14"/>
      <c r="E57" s="16"/>
      <c r="F57" s="8" t="s">
        <v>2058</v>
      </c>
      <c r="G57" s="8" t="s">
        <v>2708</v>
      </c>
      <c r="H57" s="8"/>
      <c r="I57" s="9" t="s">
        <v>2751</v>
      </c>
      <c r="J57" s="9" t="s">
        <v>2874</v>
      </c>
      <c r="K57" s="9"/>
      <c r="L57" s="9"/>
      <c r="M57" s="9"/>
      <c r="N57" s="9"/>
      <c r="O57" s="13"/>
      <c r="P57" s="13"/>
      <c r="Q57" s="9"/>
    </row>
    <row r="58" spans="1:18" x14ac:dyDescent="0.2">
      <c r="A58" s="22" t="s">
        <v>58</v>
      </c>
      <c r="B58" s="26" t="s">
        <v>5292</v>
      </c>
      <c r="C58" s="417" t="s">
        <v>57</v>
      </c>
      <c r="D58" s="14"/>
      <c r="E58" s="16"/>
      <c r="F58" s="8" t="s">
        <v>2058</v>
      </c>
      <c r="G58" s="8" t="s">
        <v>2708</v>
      </c>
      <c r="H58" s="8"/>
      <c r="I58" s="9" t="s">
        <v>2730</v>
      </c>
      <c r="J58" s="9" t="s">
        <v>2875</v>
      </c>
      <c r="K58" s="9"/>
      <c r="L58" s="9"/>
      <c r="M58" s="9"/>
      <c r="N58" s="9"/>
      <c r="O58" s="13"/>
      <c r="P58" s="13"/>
      <c r="Q58" s="9"/>
    </row>
    <row r="59" spans="1:18" x14ac:dyDescent="0.2">
      <c r="A59" s="22" t="s">
        <v>175</v>
      </c>
      <c r="B59" s="26" t="s">
        <v>5293</v>
      </c>
      <c r="C59" s="417" t="s">
        <v>108</v>
      </c>
      <c r="D59" s="14"/>
      <c r="E59" s="16"/>
      <c r="F59" s="8" t="s">
        <v>2058</v>
      </c>
      <c r="G59" s="8" t="s">
        <v>2708</v>
      </c>
      <c r="H59" s="8"/>
      <c r="I59" s="9" t="s">
        <v>3256</v>
      </c>
      <c r="J59" s="9" t="s">
        <v>2874</v>
      </c>
      <c r="K59" s="9"/>
      <c r="L59" s="9"/>
      <c r="M59" s="9"/>
      <c r="N59" s="9"/>
      <c r="O59" s="13"/>
      <c r="P59" s="13"/>
      <c r="Q59" s="9"/>
    </row>
    <row r="60" spans="1:18" x14ac:dyDescent="0.2">
      <c r="A60" s="22" t="s">
        <v>56</v>
      </c>
      <c r="B60" s="26" t="s">
        <v>5296</v>
      </c>
      <c r="C60" s="417" t="s">
        <v>46</v>
      </c>
      <c r="D60" s="14"/>
      <c r="E60" s="16"/>
      <c r="F60" s="8" t="s">
        <v>2058</v>
      </c>
      <c r="G60" s="8" t="s">
        <v>2708</v>
      </c>
      <c r="H60" s="8"/>
      <c r="I60" s="9"/>
      <c r="J60" s="8"/>
      <c r="K60" s="8"/>
      <c r="L60" s="9"/>
      <c r="M60" s="9"/>
      <c r="N60" s="9"/>
      <c r="O60" s="9"/>
      <c r="P60" s="9"/>
      <c r="Q60" s="118"/>
    </row>
    <row r="61" spans="1:18" x14ac:dyDescent="0.2">
      <c r="A61" s="84" t="s">
        <v>55</v>
      </c>
      <c r="B61" s="26"/>
      <c r="C61" s="307"/>
      <c r="D61" s="12"/>
      <c r="E61" s="16"/>
      <c r="F61" s="8"/>
      <c r="G61" s="35"/>
      <c r="H61" s="35"/>
      <c r="I61" s="9"/>
      <c r="J61" s="9"/>
      <c r="K61" s="9"/>
      <c r="L61" s="9"/>
      <c r="M61" s="9"/>
      <c r="N61" s="9"/>
      <c r="O61" s="9"/>
      <c r="P61" s="9"/>
      <c r="Q61" s="15"/>
    </row>
    <row r="62" spans="1:18" x14ac:dyDescent="0.2">
      <c r="A62" s="22" t="s">
        <v>173</v>
      </c>
      <c r="B62" s="26" t="s">
        <v>5361</v>
      </c>
      <c r="C62" s="417"/>
      <c r="D62" s="12" t="s">
        <v>2902</v>
      </c>
      <c r="E62" s="12"/>
      <c r="F62" s="8" t="s">
        <v>2058</v>
      </c>
      <c r="G62" s="9" t="s">
        <v>2709</v>
      </c>
      <c r="H62" s="9"/>
      <c r="I62" s="9" t="s">
        <v>2752</v>
      </c>
      <c r="J62" s="9"/>
      <c r="K62" s="9"/>
      <c r="L62" s="13"/>
      <c r="M62" s="9"/>
      <c r="N62" s="9"/>
      <c r="O62" s="9"/>
      <c r="P62" s="9"/>
      <c r="Q62" s="15"/>
    </row>
    <row r="63" spans="1:18" x14ac:dyDescent="0.2">
      <c r="A63" s="23" t="s">
        <v>172</v>
      </c>
      <c r="B63" s="26" t="s">
        <v>5362</v>
      </c>
      <c r="C63" s="417" t="s">
        <v>243</v>
      </c>
      <c r="D63" s="12" t="s">
        <v>2920</v>
      </c>
      <c r="E63" s="12"/>
      <c r="F63" s="8" t="s">
        <v>2058</v>
      </c>
      <c r="G63" s="9" t="s">
        <v>2709</v>
      </c>
      <c r="H63" s="9"/>
      <c r="I63" s="9" t="s">
        <v>2752</v>
      </c>
      <c r="J63" s="9"/>
      <c r="K63" s="9"/>
      <c r="L63" s="13"/>
      <c r="M63" s="9"/>
      <c r="N63" s="9"/>
      <c r="O63" s="9"/>
      <c r="P63" s="9"/>
      <c r="Q63" s="15"/>
    </row>
    <row r="64" spans="1:18" x14ac:dyDescent="0.2">
      <c r="A64" s="24" t="s">
        <v>154</v>
      </c>
      <c r="B64" s="26" t="s">
        <v>5363</v>
      </c>
      <c r="C64" s="417" t="s">
        <v>171</v>
      </c>
      <c r="D64" s="12" t="s">
        <v>2920</v>
      </c>
      <c r="E64" s="12" t="s">
        <v>2842</v>
      </c>
      <c r="F64" s="8" t="s">
        <v>2058</v>
      </c>
      <c r="G64" s="9" t="s">
        <v>2709</v>
      </c>
      <c r="H64" s="9"/>
      <c r="I64" s="9" t="s">
        <v>2752</v>
      </c>
      <c r="J64" s="9"/>
      <c r="K64" s="9"/>
      <c r="L64" s="13"/>
      <c r="M64" s="9"/>
      <c r="N64" s="9"/>
      <c r="O64" s="9"/>
      <c r="P64" s="9"/>
      <c r="Q64" s="15"/>
    </row>
    <row r="65" spans="1:17" x14ac:dyDescent="0.2">
      <c r="A65" s="24" t="s">
        <v>152</v>
      </c>
      <c r="B65" s="26" t="s">
        <v>5364</v>
      </c>
      <c r="C65" s="417" t="s">
        <v>170</v>
      </c>
      <c r="D65" s="12" t="s">
        <v>2920</v>
      </c>
      <c r="E65" s="12" t="s">
        <v>2843</v>
      </c>
      <c r="F65" s="8" t="s">
        <v>2058</v>
      </c>
      <c r="G65" s="9" t="s">
        <v>2709</v>
      </c>
      <c r="H65" s="9"/>
      <c r="I65" s="9" t="s">
        <v>2752</v>
      </c>
      <c r="J65" s="9"/>
      <c r="K65" s="9"/>
      <c r="L65" s="13"/>
      <c r="M65" s="9"/>
      <c r="N65" s="9"/>
      <c r="O65" s="9"/>
      <c r="P65" s="9"/>
      <c r="Q65" s="15"/>
    </row>
    <row r="66" spans="1:17" x14ac:dyDescent="0.2">
      <c r="A66" s="24" t="s">
        <v>150</v>
      </c>
      <c r="B66" s="26" t="s">
        <v>5365</v>
      </c>
      <c r="C66" s="417" t="s">
        <v>169</v>
      </c>
      <c r="D66" s="12" t="s">
        <v>2920</v>
      </c>
      <c r="E66" s="12" t="s">
        <v>2844</v>
      </c>
      <c r="F66" s="8" t="s">
        <v>2058</v>
      </c>
      <c r="G66" s="9" t="s">
        <v>2709</v>
      </c>
      <c r="H66" s="9"/>
      <c r="I66" s="9" t="s">
        <v>2752</v>
      </c>
      <c r="J66" s="9"/>
      <c r="K66" s="9"/>
      <c r="L66" s="13"/>
      <c r="M66" s="9"/>
      <c r="N66" s="9"/>
      <c r="O66" s="9"/>
      <c r="P66" s="9"/>
      <c r="Q66" s="15"/>
    </row>
    <row r="67" spans="1:17" x14ac:dyDescent="0.2">
      <c r="A67" s="23" t="s">
        <v>168</v>
      </c>
      <c r="B67" s="26" t="s">
        <v>5366</v>
      </c>
      <c r="C67" s="417" t="s">
        <v>1634</v>
      </c>
      <c r="D67" s="12" t="s">
        <v>2907</v>
      </c>
      <c r="E67" s="12"/>
      <c r="F67" s="8" t="s">
        <v>2058</v>
      </c>
      <c r="G67" s="9" t="s">
        <v>2709</v>
      </c>
      <c r="H67" s="9"/>
      <c r="I67" s="9" t="s">
        <v>2752</v>
      </c>
      <c r="J67" s="9"/>
      <c r="K67" s="9"/>
      <c r="L67" s="13"/>
      <c r="M67" s="9"/>
      <c r="N67" s="9"/>
      <c r="O67" s="9"/>
      <c r="P67" s="9"/>
      <c r="Q67" s="15"/>
    </row>
    <row r="68" spans="1:17" x14ac:dyDescent="0.2">
      <c r="A68" s="24" t="s">
        <v>154</v>
      </c>
      <c r="B68" s="66" t="s">
        <v>5367</v>
      </c>
      <c r="C68" s="417" t="s">
        <v>167</v>
      </c>
      <c r="D68" s="12" t="s">
        <v>2907</v>
      </c>
      <c r="E68" s="12" t="s">
        <v>2842</v>
      </c>
      <c r="F68" s="8" t="s">
        <v>2058</v>
      </c>
      <c r="G68" s="9" t="s">
        <v>2709</v>
      </c>
      <c r="H68" s="9"/>
      <c r="I68" s="9" t="s">
        <v>2752</v>
      </c>
      <c r="J68" s="9"/>
      <c r="K68" s="9"/>
      <c r="L68" s="13"/>
      <c r="M68" s="9"/>
      <c r="N68" s="9"/>
      <c r="O68" s="9"/>
      <c r="P68" s="9"/>
      <c r="Q68" s="15"/>
    </row>
    <row r="69" spans="1:17" x14ac:dyDescent="0.2">
      <c r="A69" s="24" t="s">
        <v>152</v>
      </c>
      <c r="B69" s="66" t="s">
        <v>5368</v>
      </c>
      <c r="C69" s="417" t="s">
        <v>166</v>
      </c>
      <c r="D69" s="12" t="s">
        <v>2907</v>
      </c>
      <c r="E69" s="12" t="s">
        <v>2843</v>
      </c>
      <c r="F69" s="8" t="s">
        <v>2058</v>
      </c>
      <c r="G69" s="9" t="s">
        <v>2709</v>
      </c>
      <c r="H69" s="9"/>
      <c r="I69" s="9" t="s">
        <v>2752</v>
      </c>
      <c r="J69" s="9"/>
      <c r="K69" s="9"/>
      <c r="L69" s="13"/>
      <c r="M69" s="9"/>
      <c r="N69" s="9"/>
      <c r="O69" s="9"/>
      <c r="P69" s="9"/>
      <c r="Q69" s="15"/>
    </row>
    <row r="70" spans="1:17" x14ac:dyDescent="0.2">
      <c r="A70" s="24" t="s">
        <v>150</v>
      </c>
      <c r="B70" s="66" t="s">
        <v>5369</v>
      </c>
      <c r="C70" s="417" t="s">
        <v>165</v>
      </c>
      <c r="D70" s="12" t="s">
        <v>2907</v>
      </c>
      <c r="E70" s="12" t="s">
        <v>2844</v>
      </c>
      <c r="F70" s="8" t="s">
        <v>2058</v>
      </c>
      <c r="G70" s="9" t="s">
        <v>2709</v>
      </c>
      <c r="H70" s="9"/>
      <c r="I70" s="9" t="s">
        <v>2752</v>
      </c>
      <c r="J70" s="9"/>
      <c r="K70" s="9"/>
      <c r="L70" s="13"/>
      <c r="M70" s="9"/>
      <c r="N70" s="9"/>
      <c r="O70" s="9"/>
      <c r="P70" s="9"/>
      <c r="Q70" s="15"/>
    </row>
    <row r="71" spans="1:17" x14ac:dyDescent="0.2">
      <c r="A71" s="22" t="s">
        <v>164</v>
      </c>
      <c r="B71" s="26" t="s">
        <v>5297</v>
      </c>
      <c r="C71" s="307"/>
      <c r="D71" s="12" t="s">
        <v>2921</v>
      </c>
      <c r="E71" s="12"/>
      <c r="F71" s="8" t="s">
        <v>2058</v>
      </c>
      <c r="G71" s="9" t="s">
        <v>2709</v>
      </c>
      <c r="H71" s="9"/>
      <c r="I71" s="9" t="s">
        <v>2752</v>
      </c>
      <c r="J71" s="9"/>
      <c r="K71" s="9"/>
      <c r="L71" s="13"/>
      <c r="M71" s="9"/>
      <c r="N71" s="9"/>
      <c r="O71" s="9"/>
      <c r="P71" s="9"/>
      <c r="Q71" s="15"/>
    </row>
    <row r="72" spans="1:17" x14ac:dyDescent="0.2">
      <c r="A72" s="23" t="s">
        <v>163</v>
      </c>
      <c r="B72" s="26" t="s">
        <v>5370</v>
      </c>
      <c r="C72" s="417" t="s">
        <v>2065</v>
      </c>
      <c r="D72" s="12" t="s">
        <v>3243</v>
      </c>
      <c r="E72" s="12"/>
      <c r="F72" s="8" t="s">
        <v>2058</v>
      </c>
      <c r="G72" s="9" t="s">
        <v>2709</v>
      </c>
      <c r="H72" s="9"/>
      <c r="I72" s="9" t="s">
        <v>2752</v>
      </c>
      <c r="J72" s="9"/>
      <c r="K72" s="9"/>
      <c r="L72" s="13"/>
      <c r="M72" s="9"/>
      <c r="N72" s="9"/>
      <c r="O72" s="9"/>
      <c r="P72" s="9"/>
      <c r="Q72" s="15"/>
    </row>
    <row r="73" spans="1:17" x14ac:dyDescent="0.2">
      <c r="A73" s="24" t="s">
        <v>154</v>
      </c>
      <c r="B73" s="66" t="s">
        <v>5371</v>
      </c>
      <c r="C73" s="417" t="s">
        <v>162</v>
      </c>
      <c r="D73" s="12" t="s">
        <v>3243</v>
      </c>
      <c r="E73" s="12" t="s">
        <v>2842</v>
      </c>
      <c r="F73" s="8" t="s">
        <v>2058</v>
      </c>
      <c r="G73" s="9" t="s">
        <v>2709</v>
      </c>
      <c r="H73" s="9"/>
      <c r="I73" s="9" t="s">
        <v>2752</v>
      </c>
      <c r="J73" s="9"/>
      <c r="K73" s="9"/>
      <c r="L73" s="13"/>
      <c r="M73" s="9"/>
      <c r="N73" s="9"/>
      <c r="O73" s="9"/>
      <c r="P73" s="9"/>
      <c r="Q73" s="15"/>
    </row>
    <row r="74" spans="1:17" x14ac:dyDescent="0.2">
      <c r="A74" s="24" t="s">
        <v>152</v>
      </c>
      <c r="B74" s="66" t="s">
        <v>5372</v>
      </c>
      <c r="C74" s="417" t="s">
        <v>161</v>
      </c>
      <c r="D74" s="12" t="s">
        <v>3243</v>
      </c>
      <c r="E74" s="12" t="s">
        <v>2843</v>
      </c>
      <c r="F74" s="8" t="s">
        <v>2058</v>
      </c>
      <c r="G74" s="9" t="s">
        <v>2709</v>
      </c>
      <c r="H74" s="9"/>
      <c r="I74" s="9" t="s">
        <v>2752</v>
      </c>
      <c r="J74" s="9"/>
      <c r="K74" s="9"/>
      <c r="L74" s="13"/>
      <c r="M74" s="9"/>
      <c r="N74" s="9"/>
      <c r="O74" s="9"/>
      <c r="P74" s="9"/>
      <c r="Q74" s="15"/>
    </row>
    <row r="75" spans="1:17" x14ac:dyDescent="0.2">
      <c r="A75" s="24" t="s">
        <v>150</v>
      </c>
      <c r="B75" s="66" t="s">
        <v>5373</v>
      </c>
      <c r="C75" s="417" t="s">
        <v>160</v>
      </c>
      <c r="D75" s="12" t="s">
        <v>3243</v>
      </c>
      <c r="E75" s="12" t="s">
        <v>2844</v>
      </c>
      <c r="F75" s="8" t="s">
        <v>2058</v>
      </c>
      <c r="G75" s="9" t="s">
        <v>2709</v>
      </c>
      <c r="H75" s="9"/>
      <c r="I75" s="9" t="s">
        <v>2752</v>
      </c>
      <c r="J75" s="9"/>
      <c r="K75" s="9"/>
      <c r="L75" s="13"/>
      <c r="M75" s="9"/>
      <c r="N75" s="9"/>
      <c r="O75" s="9"/>
      <c r="P75" s="9"/>
      <c r="Q75" s="15"/>
    </row>
    <row r="76" spans="1:17" ht="25.5" x14ac:dyDescent="0.2">
      <c r="A76" s="28" t="s">
        <v>159</v>
      </c>
      <c r="B76" s="26" t="s">
        <v>5374</v>
      </c>
      <c r="C76" s="417" t="s">
        <v>1628</v>
      </c>
      <c r="D76" s="12" t="s">
        <v>3244</v>
      </c>
      <c r="E76" s="12"/>
      <c r="F76" s="8" t="s">
        <v>2058</v>
      </c>
      <c r="G76" s="9" t="s">
        <v>2709</v>
      </c>
      <c r="H76" s="9"/>
      <c r="I76" s="9" t="s">
        <v>2752</v>
      </c>
      <c r="J76" s="9"/>
      <c r="K76" s="9"/>
      <c r="L76" s="13"/>
      <c r="M76" s="9"/>
      <c r="N76" s="9"/>
      <c r="O76" s="9"/>
      <c r="P76" s="9"/>
      <c r="Q76" s="15"/>
    </row>
    <row r="77" spans="1:17" x14ac:dyDescent="0.2">
      <c r="A77" s="24" t="s">
        <v>154</v>
      </c>
      <c r="B77" s="66" t="s">
        <v>5375</v>
      </c>
      <c r="C77" s="417" t="s">
        <v>158</v>
      </c>
      <c r="D77" s="12" t="s">
        <v>3244</v>
      </c>
      <c r="E77" s="12" t="s">
        <v>2842</v>
      </c>
      <c r="F77" s="8" t="s">
        <v>2058</v>
      </c>
      <c r="G77" s="9" t="s">
        <v>2709</v>
      </c>
      <c r="H77" s="9"/>
      <c r="I77" s="9" t="s">
        <v>2752</v>
      </c>
      <c r="J77" s="9"/>
      <c r="K77" s="9"/>
      <c r="L77" s="13"/>
      <c r="M77" s="9"/>
      <c r="N77" s="9"/>
      <c r="O77" s="9"/>
      <c r="P77" s="9"/>
      <c r="Q77" s="15"/>
    </row>
    <row r="78" spans="1:17" x14ac:dyDescent="0.2">
      <c r="A78" s="24" t="s">
        <v>152</v>
      </c>
      <c r="B78" s="66" t="s">
        <v>5376</v>
      </c>
      <c r="C78" s="417" t="s">
        <v>157</v>
      </c>
      <c r="D78" s="12" t="s">
        <v>3244</v>
      </c>
      <c r="E78" s="12" t="s">
        <v>2843</v>
      </c>
      <c r="F78" s="8" t="s">
        <v>2058</v>
      </c>
      <c r="G78" s="9" t="s">
        <v>2709</v>
      </c>
      <c r="H78" s="9"/>
      <c r="I78" s="9" t="s">
        <v>2752</v>
      </c>
      <c r="J78" s="9"/>
      <c r="K78" s="9"/>
      <c r="L78" s="13"/>
      <c r="M78" s="9"/>
      <c r="N78" s="9"/>
      <c r="O78" s="9"/>
      <c r="P78" s="9"/>
      <c r="Q78" s="15"/>
    </row>
    <row r="79" spans="1:17" x14ac:dyDescent="0.2">
      <c r="A79" s="24" t="s">
        <v>150</v>
      </c>
      <c r="B79" s="66" t="s">
        <v>5377</v>
      </c>
      <c r="C79" s="417" t="s">
        <v>156</v>
      </c>
      <c r="D79" s="12" t="s">
        <v>3244</v>
      </c>
      <c r="E79" s="12" t="s">
        <v>2844</v>
      </c>
      <c r="F79" s="8" t="s">
        <v>2058</v>
      </c>
      <c r="G79" s="9" t="s">
        <v>2709</v>
      </c>
      <c r="H79" s="9"/>
      <c r="I79" s="9" t="s">
        <v>2752</v>
      </c>
      <c r="J79" s="9"/>
      <c r="K79" s="9"/>
      <c r="L79" s="13"/>
      <c r="M79" s="9"/>
      <c r="N79" s="9"/>
      <c r="O79" s="9"/>
      <c r="P79" s="9"/>
      <c r="Q79" s="15"/>
    </row>
    <row r="80" spans="1:17" x14ac:dyDescent="0.2">
      <c r="A80" s="22" t="s">
        <v>155</v>
      </c>
      <c r="B80" s="26" t="s">
        <v>5378</v>
      </c>
      <c r="C80" s="417" t="s">
        <v>1615</v>
      </c>
      <c r="D80" s="12" t="s">
        <v>2922</v>
      </c>
      <c r="E80" s="12"/>
      <c r="F80" s="8" t="s">
        <v>2058</v>
      </c>
      <c r="G80" s="9" t="s">
        <v>2709</v>
      </c>
      <c r="H80" s="9"/>
      <c r="I80" s="9" t="s">
        <v>2752</v>
      </c>
      <c r="J80" s="9"/>
      <c r="K80" s="9"/>
      <c r="L80" s="13"/>
      <c r="M80" s="9"/>
      <c r="N80" s="9"/>
      <c r="O80" s="9"/>
      <c r="P80" s="9"/>
      <c r="Q80" s="15"/>
    </row>
    <row r="81" spans="1:21" x14ac:dyDescent="0.2">
      <c r="A81" s="23" t="s">
        <v>154</v>
      </c>
      <c r="B81" s="66" t="s">
        <v>5298</v>
      </c>
      <c r="C81" s="417" t="s">
        <v>153</v>
      </c>
      <c r="D81" s="12" t="s">
        <v>2922</v>
      </c>
      <c r="E81" s="12" t="s">
        <v>2842</v>
      </c>
      <c r="F81" s="8" t="s">
        <v>2058</v>
      </c>
      <c r="G81" s="9" t="s">
        <v>2709</v>
      </c>
      <c r="H81" s="9"/>
      <c r="I81" s="9" t="s">
        <v>2752</v>
      </c>
      <c r="J81" s="9"/>
      <c r="K81" s="9"/>
      <c r="L81" s="13"/>
      <c r="M81" s="9"/>
      <c r="N81" s="9"/>
      <c r="O81" s="9"/>
      <c r="P81" s="9"/>
      <c r="Q81" s="15"/>
    </row>
    <row r="82" spans="1:21" x14ac:dyDescent="0.2">
      <c r="A82" s="23" t="s">
        <v>152</v>
      </c>
      <c r="B82" s="66" t="s">
        <v>5379</v>
      </c>
      <c r="C82" s="417" t="s">
        <v>151</v>
      </c>
      <c r="D82" s="12" t="s">
        <v>2922</v>
      </c>
      <c r="E82" s="12" t="s">
        <v>2843</v>
      </c>
      <c r="F82" s="8" t="s">
        <v>2058</v>
      </c>
      <c r="G82" s="9" t="s">
        <v>2709</v>
      </c>
      <c r="H82" s="9"/>
      <c r="I82" s="9" t="s">
        <v>2752</v>
      </c>
      <c r="J82" s="9"/>
      <c r="K82" s="9"/>
      <c r="L82" s="13"/>
      <c r="M82" s="9"/>
      <c r="N82" s="9"/>
      <c r="O82" s="9"/>
      <c r="P82" s="9"/>
      <c r="Q82" s="15"/>
    </row>
    <row r="83" spans="1:21" x14ac:dyDescent="0.2">
      <c r="A83" s="23" t="s">
        <v>150</v>
      </c>
      <c r="B83" s="66" t="s">
        <v>5380</v>
      </c>
      <c r="C83" s="417" t="s">
        <v>149</v>
      </c>
      <c r="D83" s="12" t="s">
        <v>2922</v>
      </c>
      <c r="E83" s="12" t="s">
        <v>2844</v>
      </c>
      <c r="F83" s="8" t="s">
        <v>2058</v>
      </c>
      <c r="G83" s="9" t="s">
        <v>2709</v>
      </c>
      <c r="H83" s="9"/>
      <c r="I83" s="9" t="s">
        <v>2752</v>
      </c>
      <c r="J83" s="9"/>
      <c r="K83" s="9"/>
      <c r="L83" s="13"/>
      <c r="M83" s="9"/>
      <c r="N83" s="9"/>
      <c r="O83" s="9"/>
      <c r="P83" s="9"/>
      <c r="Q83" s="15"/>
    </row>
    <row r="84" spans="1:21" x14ac:dyDescent="0.2">
      <c r="A84" s="22" t="s">
        <v>148</v>
      </c>
      <c r="B84" s="26" t="s">
        <v>5381</v>
      </c>
      <c r="C84" s="307"/>
      <c r="D84" s="12"/>
      <c r="E84" s="16"/>
      <c r="F84" s="8" t="s">
        <v>2058</v>
      </c>
      <c r="G84" s="9" t="s">
        <v>2709</v>
      </c>
      <c r="H84" s="9"/>
      <c r="I84" s="9" t="s">
        <v>2753</v>
      </c>
      <c r="J84" s="9"/>
      <c r="K84" s="9"/>
      <c r="L84" s="9"/>
      <c r="M84" s="9"/>
      <c r="N84" s="9"/>
      <c r="O84" s="9"/>
      <c r="P84" s="9"/>
      <c r="Q84" s="15"/>
    </row>
    <row r="85" spans="1:21" x14ac:dyDescent="0.2">
      <c r="A85" s="22" t="s">
        <v>146</v>
      </c>
      <c r="B85" s="26" t="s">
        <v>5382</v>
      </c>
      <c r="C85" s="417" t="s">
        <v>145</v>
      </c>
      <c r="D85" s="12"/>
      <c r="E85" s="16"/>
      <c r="F85" s="8" t="s">
        <v>2058</v>
      </c>
      <c r="G85" s="9" t="s">
        <v>2709</v>
      </c>
      <c r="H85" s="9"/>
      <c r="I85" s="9" t="s">
        <v>2754</v>
      </c>
      <c r="J85" s="9"/>
      <c r="K85" s="9"/>
      <c r="L85" s="9"/>
      <c r="M85" s="9"/>
      <c r="N85" s="9"/>
      <c r="O85" s="9"/>
      <c r="P85" s="9"/>
      <c r="Q85" s="15"/>
    </row>
    <row r="86" spans="1:21" x14ac:dyDescent="0.2">
      <c r="A86" s="22" t="s">
        <v>144</v>
      </c>
      <c r="B86" s="26" t="s">
        <v>5383</v>
      </c>
      <c r="C86" s="417" t="s">
        <v>143</v>
      </c>
      <c r="D86" s="12"/>
      <c r="E86" s="16"/>
      <c r="F86" s="8" t="s">
        <v>2058</v>
      </c>
      <c r="G86" s="9" t="s">
        <v>2709</v>
      </c>
      <c r="H86" s="9"/>
      <c r="I86" s="9" t="s">
        <v>2755</v>
      </c>
      <c r="J86" s="9"/>
      <c r="K86" s="9"/>
      <c r="L86" s="9"/>
      <c r="M86" s="9"/>
      <c r="N86" s="9"/>
      <c r="O86" s="9"/>
      <c r="P86" s="9"/>
      <c r="Q86" s="15"/>
    </row>
    <row r="87" spans="1:21" x14ac:dyDescent="0.2">
      <c r="A87" s="22" t="s">
        <v>142</v>
      </c>
      <c r="B87" s="26" t="s">
        <v>5384</v>
      </c>
      <c r="C87" s="417" t="s">
        <v>141</v>
      </c>
      <c r="D87" s="12"/>
      <c r="E87" s="16"/>
      <c r="F87" s="8" t="s">
        <v>2058</v>
      </c>
      <c r="G87" s="9" t="s">
        <v>2709</v>
      </c>
      <c r="H87" s="9"/>
      <c r="I87" s="9" t="s">
        <v>2756</v>
      </c>
      <c r="J87" s="9"/>
      <c r="K87" s="9"/>
      <c r="L87" s="9"/>
      <c r="M87" s="9"/>
      <c r="N87" s="9"/>
      <c r="O87" s="9"/>
      <c r="P87" s="9"/>
      <c r="Q87" s="15"/>
    </row>
    <row r="88" spans="1:21" s="16" customFormat="1" x14ac:dyDescent="0.2">
      <c r="A88" s="22" t="s">
        <v>140</v>
      </c>
      <c r="B88" s="26" t="s">
        <v>5385</v>
      </c>
      <c r="C88" s="417" t="s">
        <v>139</v>
      </c>
      <c r="D88" s="12"/>
      <c r="F88" s="8" t="s">
        <v>2058</v>
      </c>
      <c r="G88" s="9" t="s">
        <v>2709</v>
      </c>
      <c r="H88" s="9"/>
      <c r="I88" s="9" t="s">
        <v>2757</v>
      </c>
      <c r="J88" s="9" t="s">
        <v>2868</v>
      </c>
      <c r="K88" s="9"/>
      <c r="L88" s="9"/>
      <c r="M88" s="9"/>
      <c r="N88" s="9"/>
      <c r="O88" s="9"/>
      <c r="P88" s="9"/>
      <c r="Q88" s="12"/>
    </row>
    <row r="89" spans="1:21" x14ac:dyDescent="0.2">
      <c r="A89" s="22" t="s">
        <v>138</v>
      </c>
      <c r="B89" s="26" t="s">
        <v>5386</v>
      </c>
      <c r="C89" s="417" t="s">
        <v>137</v>
      </c>
      <c r="D89" s="12"/>
      <c r="E89" s="16"/>
      <c r="F89" s="8" t="s">
        <v>2058</v>
      </c>
      <c r="G89" s="9" t="s">
        <v>2709</v>
      </c>
      <c r="H89" s="9"/>
      <c r="I89" s="9" t="s">
        <v>2758</v>
      </c>
      <c r="J89" s="9"/>
      <c r="K89" s="9"/>
      <c r="L89" s="9"/>
      <c r="M89" s="9"/>
      <c r="N89" s="9"/>
      <c r="O89" s="9"/>
      <c r="P89" s="9"/>
      <c r="Q89" s="15"/>
    </row>
    <row r="90" spans="1:21" x14ac:dyDescent="0.2">
      <c r="A90" s="22" t="s">
        <v>53</v>
      </c>
      <c r="B90" s="66" t="s">
        <v>5738</v>
      </c>
      <c r="C90" s="417" t="s">
        <v>52</v>
      </c>
      <c r="D90" s="12"/>
      <c r="E90" s="16"/>
      <c r="F90" s="8" t="s">
        <v>2058</v>
      </c>
      <c r="G90" s="9" t="s">
        <v>2709</v>
      </c>
      <c r="H90" s="9"/>
      <c r="I90" s="9" t="s">
        <v>2741</v>
      </c>
      <c r="J90" s="9"/>
      <c r="K90" s="9"/>
      <c r="L90" s="9"/>
      <c r="M90" s="9"/>
      <c r="N90" s="9"/>
      <c r="O90" s="9"/>
      <c r="P90" s="9"/>
      <c r="Q90" s="15"/>
    </row>
    <row r="91" spans="1:21" x14ac:dyDescent="0.2">
      <c r="A91" s="22" t="s">
        <v>136</v>
      </c>
      <c r="B91" s="26" t="s">
        <v>5299</v>
      </c>
      <c r="C91" s="417" t="s">
        <v>135</v>
      </c>
      <c r="D91" s="12"/>
      <c r="E91" s="16"/>
      <c r="F91" s="8" t="s">
        <v>2058</v>
      </c>
      <c r="G91" s="9" t="s">
        <v>2709</v>
      </c>
      <c r="H91" s="9"/>
      <c r="I91" s="9" t="s">
        <v>2759</v>
      </c>
      <c r="J91" s="9" t="s">
        <v>3242</v>
      </c>
      <c r="K91" s="13"/>
      <c r="L91" s="9"/>
      <c r="M91" s="9"/>
      <c r="N91" s="9"/>
      <c r="O91" s="9"/>
      <c r="P91" s="9"/>
      <c r="Q91" s="15"/>
    </row>
    <row r="92" spans="1:21" ht="25.5" x14ac:dyDescent="0.2">
      <c r="A92" s="29" t="s">
        <v>134</v>
      </c>
      <c r="B92" s="26" t="s">
        <v>5387</v>
      </c>
      <c r="C92" s="417" t="s">
        <v>133</v>
      </c>
      <c r="D92" s="12"/>
      <c r="E92" s="16"/>
      <c r="F92" s="8" t="s">
        <v>2058</v>
      </c>
      <c r="G92" s="9" t="s">
        <v>2709</v>
      </c>
      <c r="H92" s="9"/>
      <c r="I92" s="9" t="s">
        <v>2759</v>
      </c>
      <c r="J92" s="9" t="s">
        <v>2888</v>
      </c>
      <c r="K92" s="13"/>
      <c r="L92" s="9"/>
      <c r="M92" s="9"/>
      <c r="N92" s="9"/>
      <c r="O92" s="9"/>
      <c r="P92" s="9"/>
      <c r="Q92" s="15"/>
    </row>
    <row r="93" spans="1:21" x14ac:dyDescent="0.2">
      <c r="A93" s="22" t="s">
        <v>132</v>
      </c>
      <c r="B93" s="26" t="s">
        <v>5388</v>
      </c>
      <c r="C93" s="417" t="s">
        <v>131</v>
      </c>
      <c r="D93" s="12"/>
      <c r="E93" s="16"/>
      <c r="F93" s="8" t="s">
        <v>2058</v>
      </c>
      <c r="G93" s="9" t="s">
        <v>2709</v>
      </c>
      <c r="H93" s="9"/>
      <c r="I93" s="9" t="s">
        <v>2760</v>
      </c>
      <c r="J93" s="9"/>
      <c r="K93" s="9"/>
      <c r="L93" s="9"/>
      <c r="M93" s="9"/>
      <c r="N93" s="9"/>
      <c r="O93" s="9"/>
      <c r="P93" s="9"/>
      <c r="Q93" s="15"/>
    </row>
    <row r="94" spans="1:21" x14ac:dyDescent="0.2">
      <c r="A94" s="22" t="s">
        <v>130</v>
      </c>
      <c r="B94" s="26" t="s">
        <v>5389</v>
      </c>
      <c r="C94" s="417" t="s">
        <v>129</v>
      </c>
      <c r="D94" s="12"/>
      <c r="E94" s="16"/>
      <c r="F94" s="8" t="s">
        <v>2058</v>
      </c>
      <c r="G94" s="9" t="s">
        <v>2709</v>
      </c>
      <c r="H94" s="9"/>
      <c r="I94" s="9" t="s">
        <v>2761</v>
      </c>
      <c r="J94" s="9" t="s">
        <v>2868</v>
      </c>
      <c r="K94" s="9"/>
      <c r="L94" s="9"/>
      <c r="M94" s="9"/>
      <c r="N94" s="9"/>
      <c r="O94" s="9"/>
      <c r="P94" s="9"/>
      <c r="Q94" s="12"/>
      <c r="R94" s="16"/>
      <c r="T94" s="16"/>
      <c r="U94" s="16"/>
    </row>
    <row r="95" spans="1:21" x14ac:dyDescent="0.2">
      <c r="A95" s="22" t="s">
        <v>128</v>
      </c>
      <c r="B95" s="26" t="s">
        <v>5390</v>
      </c>
      <c r="C95" s="417" t="s">
        <v>127</v>
      </c>
      <c r="D95" s="12"/>
      <c r="E95" s="16"/>
      <c r="F95" s="8" t="s">
        <v>2058</v>
      </c>
      <c r="G95" s="9" t="s">
        <v>2709</v>
      </c>
      <c r="H95" s="9"/>
      <c r="I95" s="9" t="s">
        <v>2762</v>
      </c>
      <c r="J95" s="9"/>
      <c r="K95" s="9"/>
      <c r="L95" s="9"/>
      <c r="M95" s="9"/>
      <c r="N95" s="9"/>
      <c r="O95" s="9"/>
      <c r="P95" s="9"/>
      <c r="Q95" s="12"/>
      <c r="R95" s="16"/>
      <c r="T95" s="16"/>
      <c r="U95" s="16"/>
    </row>
    <row r="96" spans="1:21" s="17" customFormat="1" x14ac:dyDescent="0.2">
      <c r="A96" s="22" t="s">
        <v>126</v>
      </c>
      <c r="B96" s="26" t="s">
        <v>5391</v>
      </c>
      <c r="C96" s="417" t="s">
        <v>2066</v>
      </c>
      <c r="D96" s="12"/>
      <c r="E96" s="16"/>
      <c r="F96" s="8" t="s">
        <v>2058</v>
      </c>
      <c r="G96" s="9" t="s">
        <v>2709</v>
      </c>
      <c r="H96" s="9"/>
      <c r="I96" s="9" t="s">
        <v>2763</v>
      </c>
      <c r="J96" s="9"/>
      <c r="K96" s="9"/>
      <c r="L96" s="9"/>
      <c r="M96" s="9"/>
      <c r="N96" s="9"/>
      <c r="O96" s="9"/>
      <c r="P96" s="9"/>
      <c r="Q96" s="12"/>
      <c r="R96" s="16"/>
      <c r="T96" s="16"/>
      <c r="U96" s="16"/>
    </row>
    <row r="97" spans="1:21" x14ac:dyDescent="0.2">
      <c r="A97" s="23" t="s">
        <v>125</v>
      </c>
      <c r="B97" s="26" t="s">
        <v>5392</v>
      </c>
      <c r="C97" s="417" t="s">
        <v>124</v>
      </c>
      <c r="D97" s="12"/>
      <c r="E97" s="16"/>
      <c r="F97" s="8" t="s">
        <v>2058</v>
      </c>
      <c r="G97" s="9" t="s">
        <v>2709</v>
      </c>
      <c r="H97" s="9" t="s">
        <v>2931</v>
      </c>
      <c r="I97" s="9" t="s">
        <v>2763</v>
      </c>
      <c r="J97" s="9"/>
      <c r="K97" s="13"/>
      <c r="L97" s="9"/>
      <c r="M97" s="9"/>
      <c r="N97" s="9"/>
      <c r="O97" s="9"/>
      <c r="P97" s="9"/>
      <c r="Q97" s="12"/>
      <c r="R97" s="16"/>
      <c r="U97" s="16"/>
    </row>
    <row r="98" spans="1:21" x14ac:dyDescent="0.2">
      <c r="A98" s="23" t="s">
        <v>123</v>
      </c>
      <c r="B98" s="26" t="s">
        <v>5393</v>
      </c>
      <c r="C98" s="417" t="s">
        <v>122</v>
      </c>
      <c r="D98" s="12"/>
      <c r="E98" s="16"/>
      <c r="F98" s="8" t="s">
        <v>2058</v>
      </c>
      <c r="G98" s="9" t="s">
        <v>2709</v>
      </c>
      <c r="H98" s="9" t="s">
        <v>2932</v>
      </c>
      <c r="I98" s="9" t="s">
        <v>2763</v>
      </c>
      <c r="J98" s="9"/>
      <c r="K98" s="13"/>
      <c r="L98" s="9"/>
      <c r="M98" s="9"/>
      <c r="N98" s="9"/>
      <c r="O98" s="9"/>
      <c r="P98" s="9"/>
      <c r="Q98" s="12"/>
      <c r="R98" s="16"/>
      <c r="U98" s="16"/>
    </row>
    <row r="99" spans="1:21" x14ac:dyDescent="0.2">
      <c r="A99" s="22" t="s">
        <v>121</v>
      </c>
      <c r="B99" s="26" t="s">
        <v>5394</v>
      </c>
      <c r="C99" s="417" t="s">
        <v>120</v>
      </c>
      <c r="D99" s="12"/>
      <c r="E99" s="16"/>
      <c r="F99" s="8" t="s">
        <v>2058</v>
      </c>
      <c r="G99" s="9" t="s">
        <v>2709</v>
      </c>
      <c r="H99" s="9"/>
      <c r="I99" s="9" t="s">
        <v>2764</v>
      </c>
      <c r="J99" s="9"/>
      <c r="K99" s="9"/>
      <c r="L99" s="9"/>
      <c r="M99" s="9"/>
      <c r="N99" s="9"/>
      <c r="O99" s="9"/>
      <c r="P99" s="9"/>
      <c r="Q99" s="12"/>
      <c r="R99" s="16"/>
      <c r="T99" s="16"/>
      <c r="U99" s="16"/>
    </row>
    <row r="100" spans="1:21" x14ac:dyDescent="0.2">
      <c r="A100" s="22" t="s">
        <v>119</v>
      </c>
      <c r="B100" s="26" t="s">
        <v>5320</v>
      </c>
      <c r="C100" s="417" t="s">
        <v>2067</v>
      </c>
      <c r="D100" s="12"/>
      <c r="E100" s="16"/>
      <c r="F100" s="8" t="s">
        <v>2058</v>
      </c>
      <c r="G100" s="9" t="s">
        <v>2709</v>
      </c>
      <c r="H100" s="9"/>
      <c r="I100" s="9"/>
      <c r="J100" s="9"/>
      <c r="K100" s="9"/>
      <c r="L100" s="9"/>
      <c r="M100" s="9"/>
      <c r="N100" s="9"/>
      <c r="O100" s="9"/>
      <c r="P100" s="9"/>
      <c r="Q100" s="12"/>
      <c r="R100" s="16"/>
      <c r="T100" s="16"/>
      <c r="U100" s="16"/>
    </row>
    <row r="101" spans="1:21" x14ac:dyDescent="0.2">
      <c r="A101" s="82" t="s">
        <v>118</v>
      </c>
      <c r="B101" s="26" t="s">
        <v>5322</v>
      </c>
      <c r="C101" s="417" t="s">
        <v>1478</v>
      </c>
      <c r="D101" s="12"/>
      <c r="E101" s="16"/>
      <c r="F101" s="8" t="s">
        <v>2058</v>
      </c>
      <c r="G101" s="8" t="s">
        <v>2712</v>
      </c>
      <c r="H101" s="8"/>
      <c r="I101" s="9"/>
      <c r="J101" s="9"/>
      <c r="K101" s="9"/>
      <c r="L101" s="9"/>
      <c r="M101" s="9"/>
      <c r="N101" s="9"/>
      <c r="O101" s="9"/>
      <c r="P101" s="9"/>
      <c r="Q101" s="15"/>
    </row>
    <row r="102" spans="1:21" x14ac:dyDescent="0.2">
      <c r="A102" s="37"/>
      <c r="B102" s="44"/>
      <c r="C102" s="46" t="s">
        <v>2808</v>
      </c>
      <c r="E102" s="16"/>
      <c r="F102" s="16"/>
      <c r="H102" s="18"/>
      <c r="I102" s="18"/>
      <c r="J102" s="10"/>
    </row>
    <row r="103" spans="1:21" x14ac:dyDescent="0.2">
      <c r="A103" s="16"/>
      <c r="B103" s="46"/>
      <c r="G103" s="18"/>
      <c r="H103" s="18"/>
      <c r="I103" s="10"/>
      <c r="J103" s="10"/>
    </row>
    <row r="104" spans="1:21" x14ac:dyDescent="0.2">
      <c r="B104" s="38"/>
      <c r="G104" s="33"/>
      <c r="H104" s="33"/>
      <c r="I104" s="10"/>
      <c r="J104"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26"/>
  <dimension ref="A1:Y44"/>
  <sheetViews>
    <sheetView zoomScale="85" zoomScaleNormal="85" workbookViewId="0"/>
  </sheetViews>
  <sheetFormatPr defaultColWidth="11.42578125" defaultRowHeight="12.75" x14ac:dyDescent="0.2"/>
  <cols>
    <col min="1" max="1" width="74.85546875" style="16" customWidth="1"/>
    <col min="2" max="2" width="10" style="16" customWidth="1"/>
    <col min="3" max="5" width="17.140625" style="16" customWidth="1"/>
    <col min="6" max="6" width="8.28515625" style="16" customWidth="1"/>
    <col min="7" max="7" width="17.140625" style="16" customWidth="1"/>
    <col min="8" max="8" width="3.85546875" style="16" customWidth="1"/>
    <col min="9" max="9" width="16.85546875" style="16" customWidth="1"/>
    <col min="10" max="10" width="19" style="16" customWidth="1"/>
    <col min="11" max="11" width="24.140625" style="16" customWidth="1"/>
    <col min="12" max="12" width="19.5703125" style="16" customWidth="1"/>
    <col min="13" max="13" width="11.42578125" style="16" customWidth="1"/>
    <col min="14" max="14" width="12.5703125" style="16" customWidth="1"/>
    <col min="15" max="15" width="13.28515625" style="16" customWidth="1"/>
    <col min="16" max="16" width="57.28515625" style="10" customWidth="1"/>
    <col min="17" max="17" width="21.42578125" style="10" customWidth="1"/>
    <col min="18" max="18" width="13.28515625" style="10" customWidth="1"/>
    <col min="19" max="19" width="12.5703125" style="16" customWidth="1"/>
    <col min="20" max="20" width="25.85546875" style="16" customWidth="1"/>
    <col min="21" max="16384" width="11.42578125" style="16"/>
  </cols>
  <sheetData>
    <row r="1" spans="1:18" x14ac:dyDescent="0.2">
      <c r="A1" s="17" t="s">
        <v>3286</v>
      </c>
      <c r="B1" s="487" t="str">
        <f>HYPERLINK("#List!$A$1", "Preparatory")</f>
        <v>Preparatory</v>
      </c>
    </row>
    <row r="2" spans="1:18" x14ac:dyDescent="0.2">
      <c r="A2" s="17"/>
      <c r="B2" s="17"/>
    </row>
    <row r="3" spans="1:18" x14ac:dyDescent="0.2">
      <c r="A3" s="12" t="s">
        <v>228</v>
      </c>
      <c r="B3" s="17"/>
    </row>
    <row r="4" spans="1:18" x14ac:dyDescent="0.2">
      <c r="A4" s="12" t="s">
        <v>227</v>
      </c>
      <c r="B4" s="17"/>
    </row>
    <row r="5" spans="1:18" x14ac:dyDescent="0.2">
      <c r="A5" s="17"/>
      <c r="B5" s="17"/>
    </row>
    <row r="6" spans="1:18" x14ac:dyDescent="0.2">
      <c r="A6" s="17" t="s">
        <v>4740</v>
      </c>
      <c r="B6" s="17"/>
      <c r="D6" s="17" t="s">
        <v>5059</v>
      </c>
      <c r="E6" s="17"/>
      <c r="F6" s="17"/>
      <c r="G6" s="17"/>
      <c r="I6" s="17" t="s">
        <v>5060</v>
      </c>
      <c r="K6" s="17" t="s">
        <v>5061</v>
      </c>
    </row>
    <row r="7" spans="1:18" x14ac:dyDescent="0.2">
      <c r="A7" s="10" t="s">
        <v>48</v>
      </c>
      <c r="B7" s="17"/>
      <c r="D7" s="10" t="s">
        <v>48</v>
      </c>
      <c r="E7" s="10"/>
      <c r="F7" s="10"/>
      <c r="G7" s="10"/>
      <c r="I7" s="10" t="s">
        <v>48</v>
      </c>
      <c r="K7" s="10" t="s">
        <v>48</v>
      </c>
    </row>
    <row r="8" spans="1:18" x14ac:dyDescent="0.2">
      <c r="A8" s="16" t="s">
        <v>2954</v>
      </c>
      <c r="B8" s="17"/>
      <c r="D8" s="16" t="s">
        <v>2954</v>
      </c>
      <c r="I8" s="16" t="s">
        <v>2954</v>
      </c>
      <c r="K8" s="16" t="s">
        <v>2954</v>
      </c>
    </row>
    <row r="9" spans="1:18" x14ac:dyDescent="0.2">
      <c r="A9" s="48" t="s">
        <v>2808</v>
      </c>
      <c r="B9" s="17"/>
      <c r="D9" s="48" t="s">
        <v>2808</v>
      </c>
      <c r="E9" s="48"/>
      <c r="F9" s="48"/>
      <c r="G9" s="48"/>
      <c r="I9" s="48" t="s">
        <v>2808</v>
      </c>
      <c r="K9" s="48" t="s">
        <v>2808</v>
      </c>
    </row>
    <row r="10" spans="1:18" x14ac:dyDescent="0.2">
      <c r="B10" s="17"/>
      <c r="D10" s="10" t="s">
        <v>5056</v>
      </c>
      <c r="E10" s="54" t="s">
        <v>5144</v>
      </c>
      <c r="F10" s="55" t="s">
        <v>5739</v>
      </c>
      <c r="G10" s="54" t="s">
        <v>5146</v>
      </c>
    </row>
    <row r="11" spans="1:18" x14ac:dyDescent="0.2">
      <c r="B11" s="17"/>
      <c r="D11" s="10"/>
      <c r="E11" s="14"/>
      <c r="F11" s="279"/>
      <c r="G11" s="14"/>
      <c r="K11" s="10"/>
      <c r="L11" s="14"/>
      <c r="M11" s="279"/>
      <c r="N11" s="14"/>
    </row>
    <row r="12" spans="1:18" x14ac:dyDescent="0.2">
      <c r="B12" s="17"/>
      <c r="D12" s="10"/>
      <c r="E12" s="14"/>
      <c r="F12" s="279"/>
      <c r="G12" s="14"/>
      <c r="K12" s="10" t="s">
        <v>5186</v>
      </c>
      <c r="L12" s="14"/>
      <c r="M12" s="279"/>
      <c r="N12" s="14"/>
    </row>
    <row r="13" spans="1:18" x14ac:dyDescent="0.2">
      <c r="B13" s="17"/>
      <c r="D13" s="10"/>
      <c r="E13" s="14"/>
      <c r="F13" s="279"/>
      <c r="G13" s="14"/>
      <c r="K13" s="10" t="s">
        <v>5056</v>
      </c>
      <c r="L13" s="54" t="s">
        <v>5145</v>
      </c>
      <c r="M13" s="55" t="s">
        <v>5272</v>
      </c>
      <c r="N13" s="54" t="s">
        <v>5146</v>
      </c>
    </row>
    <row r="14" spans="1:18" x14ac:dyDescent="0.2">
      <c r="B14" s="17"/>
      <c r="D14" s="10"/>
      <c r="E14" s="12"/>
      <c r="F14" s="12"/>
      <c r="G14" s="12"/>
      <c r="K14" s="10"/>
      <c r="M14" s="44"/>
    </row>
    <row r="15" spans="1:18" ht="25.5" x14ac:dyDescent="0.2">
      <c r="A15" s="18"/>
      <c r="B15" s="17"/>
      <c r="C15" s="2" t="s">
        <v>5053</v>
      </c>
      <c r="D15" s="3"/>
      <c r="E15" s="2" t="s">
        <v>5052</v>
      </c>
      <c r="F15" s="3"/>
      <c r="G15" s="3"/>
      <c r="I15" s="3"/>
      <c r="J15" s="2" t="s">
        <v>5063</v>
      </c>
      <c r="K15" s="3"/>
      <c r="L15" s="2" t="s">
        <v>5054</v>
      </c>
      <c r="M15" s="7"/>
      <c r="N15" s="7"/>
      <c r="O15" s="7"/>
      <c r="P15" s="33"/>
    </row>
    <row r="16" spans="1:18" x14ac:dyDescent="0.2">
      <c r="B16" s="12"/>
      <c r="C16" s="50" t="s">
        <v>5300</v>
      </c>
      <c r="D16" s="51"/>
      <c r="E16" s="50" t="s">
        <v>5301</v>
      </c>
      <c r="F16" s="51"/>
      <c r="G16" s="51"/>
      <c r="I16" s="52"/>
      <c r="J16" s="50" t="s">
        <v>5302</v>
      </c>
      <c r="K16" s="52"/>
      <c r="L16" s="25" t="s">
        <v>5303</v>
      </c>
      <c r="M16" s="39"/>
      <c r="N16" s="33"/>
      <c r="O16" s="33"/>
      <c r="P16" s="18"/>
      <c r="Q16" s="16"/>
      <c r="R16" s="16"/>
    </row>
    <row r="17" spans="1:25" x14ac:dyDescent="0.2">
      <c r="A17" s="82" t="s">
        <v>80</v>
      </c>
      <c r="B17" s="53"/>
      <c r="C17" s="307"/>
      <c r="D17" s="18"/>
      <c r="E17" s="307"/>
      <c r="F17" s="18"/>
      <c r="G17" s="18"/>
      <c r="I17" s="18"/>
      <c r="J17" s="307"/>
      <c r="K17" s="18"/>
      <c r="L17" s="307"/>
      <c r="M17" s="33"/>
      <c r="N17" s="33"/>
      <c r="O17" s="33"/>
      <c r="P17" s="18"/>
      <c r="Q17" s="16"/>
      <c r="R17" s="16"/>
    </row>
    <row r="18" spans="1:25" x14ac:dyDescent="0.2">
      <c r="A18" s="22" t="s">
        <v>5136</v>
      </c>
      <c r="B18" s="53" t="s">
        <v>5273</v>
      </c>
      <c r="C18" s="419"/>
      <c r="D18" s="47"/>
      <c r="E18" s="419"/>
      <c r="F18" s="47"/>
      <c r="G18" s="47"/>
      <c r="I18" s="47"/>
      <c r="J18" s="419"/>
      <c r="K18" s="47"/>
      <c r="L18" s="420" t="s">
        <v>25</v>
      </c>
      <c r="M18" s="14" t="s">
        <v>2898</v>
      </c>
      <c r="N18" s="49" t="s">
        <v>2058</v>
      </c>
      <c r="O18" s="8" t="s">
        <v>2708</v>
      </c>
      <c r="P18" s="8" t="s">
        <v>3229</v>
      </c>
      <c r="Q18" s="9" t="s">
        <v>2871</v>
      </c>
      <c r="R18" s="13"/>
      <c r="S18" s="13"/>
      <c r="T18" s="9"/>
      <c r="U18" s="9"/>
      <c r="W18" s="9"/>
      <c r="X18" s="9"/>
      <c r="Y18" s="13"/>
    </row>
    <row r="19" spans="1:25" x14ac:dyDescent="0.2">
      <c r="A19" s="29" t="s">
        <v>5137</v>
      </c>
      <c r="B19" s="53" t="s">
        <v>5274</v>
      </c>
      <c r="C19" s="419"/>
      <c r="D19" s="47"/>
      <c r="E19" s="419"/>
      <c r="F19" s="47"/>
      <c r="G19" s="47"/>
      <c r="I19" s="47"/>
      <c r="J19" s="419"/>
      <c r="K19" s="47"/>
      <c r="L19" s="420" t="s">
        <v>26</v>
      </c>
      <c r="M19" s="14" t="s">
        <v>2898</v>
      </c>
      <c r="N19" s="49" t="s">
        <v>2058</v>
      </c>
      <c r="O19" s="8" t="s">
        <v>2708</v>
      </c>
      <c r="P19" s="8" t="s">
        <v>3229</v>
      </c>
      <c r="Q19" s="9" t="s">
        <v>5062</v>
      </c>
      <c r="R19" s="13"/>
      <c r="S19" s="13"/>
      <c r="T19" s="9"/>
      <c r="U19" s="9"/>
      <c r="W19" s="9"/>
      <c r="X19" s="9"/>
      <c r="Y19" s="13"/>
    </row>
    <row r="20" spans="1:25" x14ac:dyDescent="0.2">
      <c r="A20" s="22" t="s">
        <v>194</v>
      </c>
      <c r="B20" s="53" t="s">
        <v>5275</v>
      </c>
      <c r="C20" s="419"/>
      <c r="D20" s="47"/>
      <c r="E20" s="419"/>
      <c r="F20" s="47"/>
      <c r="G20" s="47"/>
      <c r="I20" s="47"/>
      <c r="J20" s="419"/>
      <c r="K20" s="47"/>
      <c r="L20" s="420" t="s">
        <v>27</v>
      </c>
      <c r="M20" s="14" t="s">
        <v>2922</v>
      </c>
      <c r="N20" s="49" t="s">
        <v>2058</v>
      </c>
      <c r="O20" s="8" t="s">
        <v>2708</v>
      </c>
      <c r="P20" s="8" t="s">
        <v>3229</v>
      </c>
      <c r="Q20" s="9" t="s">
        <v>2871</v>
      </c>
      <c r="R20" s="13"/>
      <c r="S20" s="13"/>
      <c r="T20" s="9"/>
      <c r="U20" s="9"/>
      <c r="W20" s="9"/>
      <c r="X20" s="9"/>
      <c r="Y20" s="13"/>
    </row>
    <row r="21" spans="1:25" x14ac:dyDescent="0.2">
      <c r="A21" s="22" t="s">
        <v>223</v>
      </c>
      <c r="B21" s="53" t="s">
        <v>5317</v>
      </c>
      <c r="C21" s="419"/>
      <c r="D21" s="47"/>
      <c r="E21" s="419"/>
      <c r="F21" s="47"/>
      <c r="G21" s="47"/>
      <c r="I21" s="47"/>
      <c r="J21" s="419"/>
      <c r="K21" s="47"/>
      <c r="L21" s="420" t="s">
        <v>222</v>
      </c>
      <c r="M21" s="14"/>
      <c r="N21" s="49" t="s">
        <v>2058</v>
      </c>
      <c r="O21" s="8" t="s">
        <v>2708</v>
      </c>
      <c r="P21" s="8" t="s">
        <v>2746</v>
      </c>
      <c r="Q21" s="9" t="s">
        <v>2874</v>
      </c>
      <c r="R21" s="9" t="s">
        <v>2868</v>
      </c>
      <c r="S21" s="13"/>
      <c r="T21" s="9"/>
      <c r="U21" s="9"/>
      <c r="W21" s="9"/>
      <c r="X21" s="9"/>
      <c r="Y21" s="13"/>
    </row>
    <row r="22" spans="1:25" x14ac:dyDescent="0.2">
      <c r="A22" s="22" t="s">
        <v>5138</v>
      </c>
      <c r="B22" s="53" t="s">
        <v>5318</v>
      </c>
      <c r="C22" s="419"/>
      <c r="D22" s="47"/>
      <c r="E22" s="419"/>
      <c r="F22" s="47"/>
      <c r="G22" s="47"/>
      <c r="I22" s="47"/>
      <c r="J22" s="419"/>
      <c r="K22" s="47"/>
      <c r="L22" s="420" t="s">
        <v>28</v>
      </c>
      <c r="M22" s="14"/>
      <c r="N22" s="49" t="s">
        <v>2058</v>
      </c>
      <c r="O22" s="8" t="s">
        <v>2708</v>
      </c>
      <c r="P22" s="8" t="s">
        <v>2765</v>
      </c>
      <c r="Q22" s="9" t="s">
        <v>2874</v>
      </c>
      <c r="R22" s="13"/>
      <c r="S22" s="13"/>
      <c r="T22" s="9"/>
      <c r="U22" s="9"/>
      <c r="W22" s="9"/>
      <c r="X22" s="9"/>
      <c r="Y22" s="13"/>
    </row>
    <row r="23" spans="1:25" x14ac:dyDescent="0.2">
      <c r="A23" s="22" t="s">
        <v>221</v>
      </c>
      <c r="B23" s="53" t="s">
        <v>5319</v>
      </c>
      <c r="C23" s="419"/>
      <c r="D23" s="47"/>
      <c r="E23" s="419"/>
      <c r="F23" s="47"/>
      <c r="G23" s="47"/>
      <c r="I23" s="47"/>
      <c r="J23" s="419"/>
      <c r="K23" s="47"/>
      <c r="L23" s="420" t="s">
        <v>29</v>
      </c>
      <c r="M23" s="14"/>
      <c r="N23" s="49" t="s">
        <v>2058</v>
      </c>
      <c r="O23" s="8" t="s">
        <v>2708</v>
      </c>
      <c r="P23" s="8" t="s">
        <v>2766</v>
      </c>
      <c r="Q23" s="9" t="s">
        <v>2877</v>
      </c>
      <c r="R23" s="13"/>
      <c r="S23" s="13"/>
      <c r="T23" s="9"/>
      <c r="U23" s="9"/>
      <c r="W23" s="9"/>
      <c r="X23" s="9"/>
      <c r="Y23" s="13"/>
    </row>
    <row r="24" spans="1:25" x14ac:dyDescent="0.2">
      <c r="A24" s="22" t="s">
        <v>56</v>
      </c>
      <c r="B24" s="53" t="s">
        <v>5277</v>
      </c>
      <c r="C24" s="419"/>
      <c r="D24" s="47"/>
      <c r="E24" s="419"/>
      <c r="F24" s="47"/>
      <c r="G24" s="47"/>
      <c r="I24" s="47"/>
      <c r="J24" s="419"/>
      <c r="K24" s="47"/>
      <c r="L24" s="420" t="s">
        <v>75</v>
      </c>
      <c r="M24" s="14"/>
      <c r="N24" s="49" t="s">
        <v>2058</v>
      </c>
      <c r="O24" s="8" t="s">
        <v>2708</v>
      </c>
      <c r="P24" s="8"/>
      <c r="Q24" s="9"/>
      <c r="R24" s="9"/>
      <c r="S24" s="13"/>
      <c r="T24" s="9"/>
      <c r="U24" s="9"/>
      <c r="W24" s="9"/>
      <c r="X24" s="9"/>
      <c r="Y24" s="13"/>
    </row>
    <row r="25" spans="1:25" x14ac:dyDescent="0.2">
      <c r="A25" s="82" t="s">
        <v>55</v>
      </c>
      <c r="B25" s="53"/>
      <c r="C25" s="307"/>
      <c r="D25" s="47"/>
      <c r="E25" s="307"/>
      <c r="F25" s="47"/>
      <c r="G25" s="47"/>
      <c r="I25" s="47"/>
      <c r="J25" s="307"/>
      <c r="K25" s="47"/>
      <c r="L25" s="307"/>
      <c r="M25" s="14"/>
      <c r="N25" s="49"/>
      <c r="O25" s="8"/>
      <c r="P25" s="8"/>
      <c r="Q25" s="9"/>
      <c r="R25" s="9"/>
      <c r="S25" s="13"/>
      <c r="T25" s="9"/>
      <c r="U25" s="9"/>
      <c r="W25" s="9"/>
      <c r="X25" s="9"/>
      <c r="Y25" s="13"/>
    </row>
    <row r="26" spans="1:25" x14ac:dyDescent="0.2">
      <c r="A26" s="22" t="s">
        <v>5139</v>
      </c>
      <c r="B26" s="53" t="s">
        <v>5278</v>
      </c>
      <c r="C26" s="419"/>
      <c r="D26" s="47"/>
      <c r="E26" s="419"/>
      <c r="F26" s="47"/>
      <c r="G26" s="47"/>
      <c r="I26" s="47"/>
      <c r="J26" s="419"/>
      <c r="K26" s="47"/>
      <c r="L26" s="308" t="s">
        <v>30</v>
      </c>
      <c r="M26" s="14" t="s">
        <v>2898</v>
      </c>
      <c r="N26" s="49" t="s">
        <v>2058</v>
      </c>
      <c r="O26" s="8" t="s">
        <v>2709</v>
      </c>
      <c r="P26" s="8" t="s">
        <v>2752</v>
      </c>
      <c r="Q26" s="9"/>
      <c r="R26" s="9"/>
      <c r="S26" s="13"/>
      <c r="T26" s="9"/>
      <c r="U26" s="9"/>
      <c r="W26" s="9"/>
      <c r="X26" s="9"/>
      <c r="Y26" s="13"/>
    </row>
    <row r="27" spans="1:25" x14ac:dyDescent="0.2">
      <c r="A27" s="22" t="s">
        <v>155</v>
      </c>
      <c r="B27" s="53" t="s">
        <v>5279</v>
      </c>
      <c r="C27" s="419"/>
      <c r="D27" s="47"/>
      <c r="E27" s="419"/>
      <c r="F27" s="47"/>
      <c r="G27" s="47"/>
      <c r="I27" s="47"/>
      <c r="J27" s="419"/>
      <c r="K27" s="47"/>
      <c r="L27" s="308" t="s">
        <v>31</v>
      </c>
      <c r="M27" s="14" t="s">
        <v>2922</v>
      </c>
      <c r="N27" s="49" t="s">
        <v>2058</v>
      </c>
      <c r="O27" s="8" t="s">
        <v>2709</v>
      </c>
      <c r="P27" s="8" t="s">
        <v>2752</v>
      </c>
      <c r="Q27" s="9"/>
      <c r="R27" s="9"/>
      <c r="S27" s="13"/>
      <c r="T27" s="9"/>
      <c r="U27" s="9"/>
      <c r="W27" s="9"/>
      <c r="X27" s="9"/>
      <c r="Y27" s="13"/>
    </row>
    <row r="28" spans="1:25" x14ac:dyDescent="0.2">
      <c r="A28" s="22" t="s">
        <v>220</v>
      </c>
      <c r="B28" s="53" t="s">
        <v>5307</v>
      </c>
      <c r="C28" s="419"/>
      <c r="D28" s="47"/>
      <c r="E28" s="419"/>
      <c r="F28" s="47"/>
      <c r="G28" s="47"/>
      <c r="I28" s="47"/>
      <c r="J28" s="419"/>
      <c r="K28" s="47"/>
      <c r="L28" s="308" t="s">
        <v>32</v>
      </c>
      <c r="M28" s="14"/>
      <c r="N28" s="49" t="s">
        <v>2058</v>
      </c>
      <c r="O28" s="8" t="s">
        <v>2709</v>
      </c>
      <c r="P28" s="8" t="s">
        <v>2767</v>
      </c>
      <c r="Q28" s="9"/>
      <c r="R28" s="9"/>
      <c r="S28" s="13"/>
      <c r="T28" s="9"/>
      <c r="U28" s="9"/>
      <c r="W28" s="9"/>
      <c r="X28" s="9"/>
      <c r="Y28" s="13"/>
    </row>
    <row r="29" spans="1:25" x14ac:dyDescent="0.2">
      <c r="A29" s="22" t="s">
        <v>53</v>
      </c>
      <c r="B29" s="53" t="s">
        <v>5308</v>
      </c>
      <c r="C29" s="419"/>
      <c r="D29" s="47"/>
      <c r="E29" s="419"/>
      <c r="F29" s="47"/>
      <c r="G29" s="47"/>
      <c r="I29" s="47"/>
      <c r="J29" s="419"/>
      <c r="K29" s="47"/>
      <c r="L29" s="308" t="s">
        <v>33</v>
      </c>
      <c r="M29" s="14"/>
      <c r="N29" s="49" t="s">
        <v>2058</v>
      </c>
      <c r="O29" s="8" t="s">
        <v>2709</v>
      </c>
      <c r="P29" s="8" t="s">
        <v>2741</v>
      </c>
      <c r="Q29" s="9"/>
      <c r="R29" s="9"/>
      <c r="S29" s="13"/>
      <c r="T29" s="9"/>
      <c r="U29" s="9"/>
      <c r="W29" s="9"/>
      <c r="X29" s="9"/>
      <c r="Y29" s="13"/>
    </row>
    <row r="30" spans="1:25" x14ac:dyDescent="0.2">
      <c r="A30" s="22" t="s">
        <v>219</v>
      </c>
      <c r="B30" s="53" t="s">
        <v>5309</v>
      </c>
      <c r="C30" s="419"/>
      <c r="D30" s="47"/>
      <c r="E30" s="419"/>
      <c r="F30" s="47"/>
      <c r="G30" s="47"/>
      <c r="I30" s="47"/>
      <c r="J30" s="419"/>
      <c r="K30" s="47"/>
      <c r="L30" s="308" t="s">
        <v>34</v>
      </c>
      <c r="M30" s="14"/>
      <c r="N30" s="49" t="s">
        <v>2058</v>
      </c>
      <c r="O30" s="8" t="s">
        <v>2709</v>
      </c>
      <c r="P30" s="8" t="s">
        <v>2759</v>
      </c>
      <c r="Q30" s="9"/>
      <c r="R30" s="9"/>
      <c r="S30" s="13"/>
      <c r="T30" s="9"/>
      <c r="U30" s="9"/>
      <c r="W30" s="9"/>
      <c r="X30" s="9"/>
      <c r="Y30" s="13"/>
    </row>
    <row r="31" spans="1:25" x14ac:dyDescent="0.2">
      <c r="A31" s="22" t="s">
        <v>146</v>
      </c>
      <c r="B31" s="53" t="s">
        <v>5310</v>
      </c>
      <c r="C31" s="419"/>
      <c r="D31" s="47"/>
      <c r="E31" s="419"/>
      <c r="F31" s="47"/>
      <c r="G31" s="47"/>
      <c r="I31" s="47"/>
      <c r="J31" s="419"/>
      <c r="K31" s="47"/>
      <c r="L31" s="308" t="s">
        <v>35</v>
      </c>
      <c r="M31" s="14"/>
      <c r="N31" s="49" t="s">
        <v>2058</v>
      </c>
      <c r="O31" s="8" t="s">
        <v>2709</v>
      </c>
      <c r="P31" s="8" t="s">
        <v>2754</v>
      </c>
      <c r="Q31" s="9"/>
      <c r="R31" s="9"/>
      <c r="S31" s="13"/>
      <c r="T31" s="9"/>
      <c r="U31" s="9"/>
      <c r="W31" s="9"/>
      <c r="X31" s="9"/>
      <c r="Y31" s="13"/>
    </row>
    <row r="32" spans="1:25" x14ac:dyDescent="0.2">
      <c r="A32" s="22" t="s">
        <v>218</v>
      </c>
      <c r="B32" s="53" t="s">
        <v>5311</v>
      </c>
      <c r="C32" s="419"/>
      <c r="D32" s="47"/>
      <c r="E32" s="419"/>
      <c r="F32" s="47"/>
      <c r="G32" s="47"/>
      <c r="I32" s="47"/>
      <c r="J32" s="419"/>
      <c r="K32" s="47"/>
      <c r="L32" s="308" t="s">
        <v>107</v>
      </c>
      <c r="M32" s="14"/>
      <c r="N32" s="49" t="s">
        <v>2058</v>
      </c>
      <c r="O32" s="8" t="s">
        <v>2709</v>
      </c>
      <c r="P32" s="8" t="s">
        <v>2768</v>
      </c>
      <c r="Q32" s="9"/>
      <c r="R32" s="9"/>
      <c r="S32" s="13"/>
      <c r="T32" s="9"/>
      <c r="U32" s="9"/>
      <c r="W32" s="9"/>
      <c r="X32" s="9"/>
      <c r="Y32" s="13"/>
    </row>
    <row r="33" spans="1:25" x14ac:dyDescent="0.2">
      <c r="A33" s="22" t="s">
        <v>119</v>
      </c>
      <c r="B33" s="53" t="s">
        <v>5280</v>
      </c>
      <c r="C33" s="419"/>
      <c r="D33" s="47"/>
      <c r="E33" s="419"/>
      <c r="F33" s="47"/>
      <c r="G33" s="47"/>
      <c r="I33" s="47"/>
      <c r="J33" s="419"/>
      <c r="K33" s="47"/>
      <c r="L33" s="420" t="s">
        <v>36</v>
      </c>
      <c r="M33" s="14"/>
      <c r="N33" s="49" t="s">
        <v>2058</v>
      </c>
      <c r="O33" s="8" t="s">
        <v>2709</v>
      </c>
      <c r="P33" s="8"/>
      <c r="Q33" s="9"/>
      <c r="R33" s="9"/>
      <c r="S33" s="13"/>
      <c r="T33" s="9"/>
      <c r="U33" s="9"/>
      <c r="W33" s="9"/>
      <c r="X33" s="9"/>
      <c r="Y33" s="13"/>
    </row>
    <row r="34" spans="1:25" x14ac:dyDescent="0.2">
      <c r="E34" s="16" t="s">
        <v>5058</v>
      </c>
      <c r="J34" s="12" t="s">
        <v>3245</v>
      </c>
      <c r="L34" s="12" t="s">
        <v>3014</v>
      </c>
      <c r="M34" s="33"/>
      <c r="N34" s="33"/>
      <c r="O34" s="33"/>
      <c r="P34" s="18"/>
      <c r="Q34" s="16"/>
      <c r="R34" s="16"/>
      <c r="T34" s="120"/>
    </row>
    <row r="35" spans="1:25" x14ac:dyDescent="0.2">
      <c r="J35" s="16" t="s">
        <v>5057</v>
      </c>
      <c r="L35" s="16" t="s">
        <v>5057</v>
      </c>
      <c r="M35" s="14"/>
      <c r="N35" s="14"/>
      <c r="O35" s="18"/>
      <c r="P35" s="33"/>
    </row>
    <row r="36" spans="1:25" x14ac:dyDescent="0.2">
      <c r="B36" s="10"/>
      <c r="M36" s="18"/>
      <c r="N36" s="18"/>
      <c r="O36" s="18"/>
      <c r="P36" s="33"/>
    </row>
    <row r="37" spans="1:25" x14ac:dyDescent="0.2">
      <c r="M37" s="18"/>
      <c r="N37" s="18"/>
      <c r="O37" s="18"/>
      <c r="P37" s="33"/>
    </row>
    <row r="38" spans="1:25" x14ac:dyDescent="0.2">
      <c r="B38" s="48"/>
      <c r="M38" s="18"/>
      <c r="N38" s="18"/>
      <c r="O38" s="18"/>
      <c r="P38" s="33"/>
    </row>
    <row r="39" spans="1:25" x14ac:dyDescent="0.2">
      <c r="B39" s="17"/>
      <c r="M39" s="18"/>
      <c r="N39" s="18"/>
      <c r="O39" s="18"/>
      <c r="P39" s="33"/>
    </row>
    <row r="41" spans="1:25" x14ac:dyDescent="0.2">
      <c r="B41" s="10"/>
    </row>
    <row r="43" spans="1:25" x14ac:dyDescent="0.2">
      <c r="B43" s="48"/>
    </row>
    <row r="44" spans="1:25" x14ac:dyDescent="0.2">
      <c r="B44" s="17"/>
    </row>
  </sheetData>
  <pageMargins left="0.7" right="0.7" top="0.75" bottom="0.75" header="0.3" footer="0.3"/>
  <pageSetup paperSize="9" scale="60" orientation="landscape" cellComments="asDisplayed"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zoomScale="85" zoomScaleNormal="85" workbookViewId="0"/>
  </sheetViews>
  <sheetFormatPr defaultColWidth="9.28515625" defaultRowHeight="12.75" x14ac:dyDescent="0.2"/>
  <cols>
    <col min="1" max="3" width="15.85546875" style="10" customWidth="1"/>
    <col min="4" max="4" width="15.85546875" style="33" customWidth="1"/>
    <col min="5" max="17" width="15.85546875" style="10" customWidth="1"/>
    <col min="18" max="16384" width="9.28515625" style="10"/>
  </cols>
  <sheetData>
    <row r="1" spans="1:19" x14ac:dyDescent="0.2">
      <c r="A1" s="123" t="s">
        <v>3278</v>
      </c>
      <c r="B1" s="487" t="str">
        <f>HYPERLINK("#List!$A$1", "Preparatory")</f>
        <v>Preparatory</v>
      </c>
    </row>
    <row r="2" spans="1:19" x14ac:dyDescent="0.2">
      <c r="A2" s="123"/>
    </row>
    <row r="3" spans="1:19" x14ac:dyDescent="0.2">
      <c r="A3" s="16" t="s">
        <v>0</v>
      </c>
    </row>
    <row r="4" spans="1:19" x14ac:dyDescent="0.2">
      <c r="A4" s="96" t="s">
        <v>5006</v>
      </c>
    </row>
    <row r="5" spans="1:19" x14ac:dyDescent="0.2">
      <c r="A5" s="96"/>
      <c r="E5" s="112"/>
      <c r="F5" s="112"/>
      <c r="G5" s="112"/>
      <c r="H5" s="112"/>
      <c r="I5" s="3"/>
      <c r="J5" s="112"/>
      <c r="K5" s="112"/>
      <c r="L5" s="112"/>
      <c r="M5" s="112"/>
      <c r="N5" s="112"/>
      <c r="O5" s="112"/>
    </row>
    <row r="6" spans="1:19" x14ac:dyDescent="0.2">
      <c r="A6" s="17" t="s">
        <v>4741</v>
      </c>
      <c r="E6" s="113"/>
      <c r="F6" s="124"/>
      <c r="G6" s="113"/>
      <c r="H6" s="124"/>
      <c r="I6" s="113"/>
      <c r="J6" s="124"/>
      <c r="K6" s="113"/>
      <c r="L6" s="124"/>
      <c r="M6" s="113"/>
      <c r="N6" s="124"/>
      <c r="O6" s="113"/>
    </row>
    <row r="7" spans="1:19" x14ac:dyDescent="0.2">
      <c r="A7" s="16" t="s">
        <v>48</v>
      </c>
    </row>
    <row r="8" spans="1:19" x14ac:dyDescent="0.2">
      <c r="A8" s="16" t="s">
        <v>2954</v>
      </c>
    </row>
    <row r="9" spans="1:19" x14ac:dyDescent="0.2">
      <c r="A9" s="16" t="s">
        <v>5064</v>
      </c>
    </row>
    <row r="11" spans="1:19" s="71" customFormat="1" ht="38.25" x14ac:dyDescent="0.25">
      <c r="A11" s="62" t="s">
        <v>4999</v>
      </c>
      <c r="B11" s="101" t="s">
        <v>4</v>
      </c>
      <c r="C11" s="101" t="s">
        <v>2</v>
      </c>
      <c r="D11" s="101" t="s">
        <v>1</v>
      </c>
      <c r="E11" s="101" t="s">
        <v>3</v>
      </c>
      <c r="F11" s="101" t="s">
        <v>5</v>
      </c>
      <c r="G11" s="101" t="s">
        <v>9</v>
      </c>
      <c r="H11" s="101" t="s">
        <v>16</v>
      </c>
      <c r="I11" s="101" t="s">
        <v>47</v>
      </c>
      <c r="J11" s="101" t="s">
        <v>18</v>
      </c>
      <c r="K11" s="101" t="s">
        <v>19</v>
      </c>
      <c r="L11" s="101" t="s">
        <v>20</v>
      </c>
      <c r="M11" s="101" t="s">
        <v>22</v>
      </c>
      <c r="P11" s="103"/>
      <c r="Q11" s="103"/>
      <c r="R11" s="103"/>
      <c r="S11" s="103"/>
    </row>
    <row r="12" spans="1:19" s="71" customFormat="1" x14ac:dyDescent="0.25">
      <c r="A12" s="25" t="s">
        <v>5740</v>
      </c>
      <c r="B12" s="102" t="s">
        <v>5302</v>
      </c>
      <c r="C12" s="111" t="s">
        <v>5305</v>
      </c>
      <c r="D12" s="102" t="s">
        <v>5304</v>
      </c>
      <c r="E12" s="111" t="s">
        <v>5321</v>
      </c>
      <c r="F12" s="102" t="s">
        <v>5328</v>
      </c>
      <c r="G12" s="111" t="s">
        <v>5329</v>
      </c>
      <c r="H12" s="102" t="s">
        <v>5331</v>
      </c>
      <c r="I12" s="111" t="s">
        <v>5332</v>
      </c>
      <c r="J12" s="102" t="s">
        <v>5333</v>
      </c>
      <c r="K12" s="111" t="s">
        <v>5334</v>
      </c>
      <c r="L12" s="102" t="s">
        <v>5336</v>
      </c>
      <c r="M12" s="111" t="s">
        <v>5337</v>
      </c>
      <c r="P12" s="103"/>
      <c r="Q12" s="103"/>
      <c r="R12" s="103"/>
      <c r="S12" s="103"/>
    </row>
    <row r="13" spans="1:19" s="71" customFormat="1" ht="25.5" x14ac:dyDescent="0.25">
      <c r="A13" s="326"/>
      <c r="B13" s="326" t="s">
        <v>4592</v>
      </c>
      <c r="C13" s="326" t="s">
        <v>24</v>
      </c>
      <c r="D13" s="326" t="s">
        <v>23</v>
      </c>
      <c r="E13" s="326" t="s">
        <v>25</v>
      </c>
      <c r="F13" s="326" t="s">
        <v>28</v>
      </c>
      <c r="G13" s="326" t="s">
        <v>34</v>
      </c>
      <c r="H13" s="326" t="s">
        <v>41</v>
      </c>
      <c r="I13" s="326" t="s">
        <v>4725</v>
      </c>
      <c r="J13" s="326" t="s">
        <v>43</v>
      </c>
      <c r="K13" s="328" t="s">
        <v>44</v>
      </c>
      <c r="L13" s="328" t="s">
        <v>2314</v>
      </c>
      <c r="M13" s="326" t="s">
        <v>46</v>
      </c>
      <c r="N13" s="103"/>
      <c r="P13" s="103"/>
      <c r="Q13" s="103"/>
      <c r="R13" s="103"/>
      <c r="S13" s="103"/>
    </row>
    <row r="14" spans="1:19" s="71" customFormat="1" ht="51" x14ac:dyDescent="0.25">
      <c r="A14" s="70" t="s">
        <v>5000</v>
      </c>
      <c r="B14" s="70" t="s">
        <v>5000</v>
      </c>
      <c r="C14" s="68"/>
      <c r="D14" s="68" t="s">
        <v>5129</v>
      </c>
      <c r="E14" s="68" t="s">
        <v>5123</v>
      </c>
      <c r="F14" s="68" t="s">
        <v>5106</v>
      </c>
      <c r="G14" s="68" t="s">
        <v>5133</v>
      </c>
      <c r="H14" s="68" t="s">
        <v>2057</v>
      </c>
      <c r="I14" s="68" t="s">
        <v>2058</v>
      </c>
      <c r="J14" s="68" t="s">
        <v>5113</v>
      </c>
      <c r="K14" s="68" t="s">
        <v>2058</v>
      </c>
      <c r="L14" s="68" t="s">
        <v>2058</v>
      </c>
      <c r="M14" s="68" t="s">
        <v>2058</v>
      </c>
      <c r="N14" s="103"/>
      <c r="O14" s="103"/>
      <c r="P14" s="103"/>
      <c r="Q14" s="103"/>
      <c r="R14" s="103"/>
      <c r="S14" s="103"/>
    </row>
    <row r="15" spans="1:19" s="71" customFormat="1" ht="25.5" x14ac:dyDescent="0.25">
      <c r="A15" s="3" t="s">
        <v>5187</v>
      </c>
      <c r="B15" s="104" t="s">
        <v>5189</v>
      </c>
      <c r="C15" s="104" t="s">
        <v>5190</v>
      </c>
      <c r="D15" s="103"/>
      <c r="E15" s="103"/>
      <c r="F15" s="68"/>
      <c r="G15" s="68"/>
      <c r="H15" s="68" t="s">
        <v>3232</v>
      </c>
      <c r="I15" s="68" t="s">
        <v>2807</v>
      </c>
      <c r="J15" s="68"/>
      <c r="K15" s="68" t="s">
        <v>5854</v>
      </c>
      <c r="L15" s="68" t="s">
        <v>2808</v>
      </c>
      <c r="M15" s="68" t="s">
        <v>2809</v>
      </c>
      <c r="N15" s="103"/>
      <c r="O15" s="103"/>
      <c r="P15" s="103"/>
      <c r="Q15" s="103"/>
      <c r="R15" s="103"/>
      <c r="S15" s="103"/>
    </row>
    <row r="16" spans="1:19" s="71" customFormat="1" x14ac:dyDescent="0.25">
      <c r="D16" s="103"/>
      <c r="H16" s="68"/>
      <c r="I16" s="68" t="s">
        <v>2708</v>
      </c>
      <c r="J16" s="68"/>
      <c r="K16" s="68" t="s">
        <v>2708</v>
      </c>
      <c r="L16" s="68" t="s">
        <v>2708</v>
      </c>
      <c r="M16" s="68" t="s">
        <v>2708</v>
      </c>
      <c r="N16" s="103"/>
      <c r="O16" s="103"/>
      <c r="P16" s="103"/>
      <c r="Q16" s="103"/>
      <c r="R16" s="103"/>
      <c r="S16" s="103"/>
    </row>
    <row r="17" spans="1:19" x14ac:dyDescent="0.2">
      <c r="B17" s="105"/>
      <c r="D17" s="86"/>
      <c r="H17" s="13"/>
      <c r="I17" s="106"/>
      <c r="J17" s="13"/>
      <c r="K17" s="106"/>
      <c r="L17" s="106"/>
      <c r="M17" s="106"/>
      <c r="P17" s="105"/>
      <c r="Q17" s="105"/>
      <c r="R17" s="105"/>
      <c r="S17" s="105"/>
    </row>
    <row r="18" spans="1:19" x14ac:dyDescent="0.2">
      <c r="A18" s="17" t="s">
        <v>4742</v>
      </c>
      <c r="C18" s="105"/>
      <c r="D18" s="86"/>
      <c r="E18" s="105"/>
      <c r="F18" s="105"/>
      <c r="G18" s="105"/>
      <c r="H18" s="107"/>
      <c r="J18" s="13"/>
      <c r="N18" s="105"/>
      <c r="O18" s="33"/>
      <c r="P18" s="105"/>
      <c r="Q18" s="105"/>
      <c r="R18" s="105"/>
      <c r="S18" s="105"/>
    </row>
    <row r="19" spans="1:19" x14ac:dyDescent="0.2">
      <c r="A19" s="16" t="s">
        <v>48</v>
      </c>
      <c r="C19" s="86"/>
      <c r="D19" s="105"/>
      <c r="E19" s="105"/>
      <c r="F19" s="105"/>
      <c r="G19" s="105"/>
      <c r="H19" s="107"/>
      <c r="J19" s="13"/>
      <c r="N19" s="105"/>
      <c r="O19" s="33"/>
      <c r="P19" s="105"/>
      <c r="Q19" s="105"/>
      <c r="R19" s="105"/>
      <c r="S19" s="105"/>
    </row>
    <row r="20" spans="1:19" x14ac:dyDescent="0.2">
      <c r="A20" s="16" t="s">
        <v>2954</v>
      </c>
      <c r="B20" s="105"/>
      <c r="C20" s="86"/>
      <c r="N20" s="105"/>
      <c r="O20" s="105"/>
      <c r="Q20" s="105"/>
      <c r="R20" s="105"/>
      <c r="S20" s="105"/>
    </row>
    <row r="21" spans="1:19" x14ac:dyDescent="0.2">
      <c r="A21" s="16" t="s">
        <v>5064</v>
      </c>
      <c r="B21" s="86"/>
      <c r="C21" s="86"/>
      <c r="D21" s="105"/>
      <c r="E21" s="105"/>
      <c r="F21" s="105"/>
      <c r="G21" s="105"/>
      <c r="H21" s="105"/>
      <c r="I21" s="33"/>
      <c r="K21" s="105"/>
      <c r="L21" s="105"/>
      <c r="M21" s="105"/>
      <c r="N21" s="105"/>
      <c r="O21" s="105"/>
      <c r="P21" s="105"/>
      <c r="R21" s="105"/>
      <c r="S21" s="105"/>
    </row>
    <row r="22" spans="1:19" x14ac:dyDescent="0.2">
      <c r="C22" s="86"/>
      <c r="D22" s="105"/>
      <c r="E22" s="105"/>
      <c r="F22" s="105"/>
      <c r="G22" s="105"/>
      <c r="H22" s="105"/>
      <c r="I22" s="105"/>
      <c r="J22" s="92"/>
      <c r="K22" s="105"/>
      <c r="L22" s="105"/>
      <c r="M22" s="105"/>
      <c r="N22" s="105"/>
      <c r="O22" s="105"/>
      <c r="P22" s="105"/>
      <c r="R22" s="105"/>
      <c r="S22" s="105"/>
    </row>
    <row r="23" spans="1:19" s="71" customFormat="1" ht="25.5" x14ac:dyDescent="0.25">
      <c r="A23" s="108" t="s">
        <v>4</v>
      </c>
      <c r="B23" s="108" t="s">
        <v>49</v>
      </c>
      <c r="C23" s="108" t="s">
        <v>6</v>
      </c>
      <c r="D23" s="108" t="s">
        <v>4594</v>
      </c>
      <c r="E23" s="108" t="s">
        <v>7</v>
      </c>
      <c r="F23" s="108" t="s">
        <v>4593</v>
      </c>
      <c r="G23" s="108" t="s">
        <v>4596</v>
      </c>
      <c r="H23" s="108" t="s">
        <v>8</v>
      </c>
      <c r="I23" s="108" t="s">
        <v>10</v>
      </c>
      <c r="J23" s="108" t="s">
        <v>11</v>
      </c>
      <c r="K23" s="108" t="s">
        <v>12</v>
      </c>
      <c r="L23" s="108" t="s">
        <v>13</v>
      </c>
      <c r="M23" s="108" t="s">
        <v>14</v>
      </c>
      <c r="N23" s="108" t="s">
        <v>15</v>
      </c>
      <c r="O23" s="108" t="s">
        <v>17</v>
      </c>
      <c r="P23" s="108" t="s">
        <v>50</v>
      </c>
      <c r="Q23" s="108" t="s">
        <v>21</v>
      </c>
    </row>
    <row r="24" spans="1:19" s="71" customFormat="1" x14ac:dyDescent="0.25">
      <c r="A24" s="109" t="s">
        <v>5302</v>
      </c>
      <c r="B24" s="111" t="s">
        <v>5338</v>
      </c>
      <c r="C24" s="25" t="s">
        <v>5339</v>
      </c>
      <c r="D24" s="111" t="s">
        <v>5444</v>
      </c>
      <c r="E24" s="25" t="s">
        <v>5348</v>
      </c>
      <c r="F24" s="111" t="s">
        <v>5349</v>
      </c>
      <c r="G24" s="25" t="s">
        <v>5350</v>
      </c>
      <c r="H24" s="111" t="s">
        <v>5446</v>
      </c>
      <c r="I24" s="25" t="s">
        <v>5447</v>
      </c>
      <c r="J24" s="111" t="s">
        <v>5448</v>
      </c>
      <c r="K24" s="25" t="s">
        <v>5476</v>
      </c>
      <c r="L24" s="111" t="s">
        <v>5477</v>
      </c>
      <c r="M24" s="25" t="s">
        <v>5478</v>
      </c>
      <c r="N24" s="111" t="s">
        <v>5481</v>
      </c>
      <c r="O24" s="25" t="s">
        <v>5482</v>
      </c>
      <c r="P24" s="111" t="s">
        <v>5483</v>
      </c>
      <c r="Q24" s="25" t="s">
        <v>5487</v>
      </c>
    </row>
    <row r="25" spans="1:19" s="71" customFormat="1" x14ac:dyDescent="0.25">
      <c r="A25" s="426" t="s">
        <v>4592</v>
      </c>
      <c r="B25" s="427" t="s">
        <v>29</v>
      </c>
      <c r="C25" s="427" t="s">
        <v>30</v>
      </c>
      <c r="D25" s="427" t="s">
        <v>4595</v>
      </c>
      <c r="E25" s="427" t="s">
        <v>31</v>
      </c>
      <c r="F25" s="427" t="s">
        <v>32</v>
      </c>
      <c r="G25" s="427" t="s">
        <v>4597</v>
      </c>
      <c r="H25" s="427" t="s">
        <v>33</v>
      </c>
      <c r="I25" s="427" t="s">
        <v>35</v>
      </c>
      <c r="J25" s="427" t="s">
        <v>36</v>
      </c>
      <c r="K25" s="427" t="s">
        <v>37</v>
      </c>
      <c r="L25" s="427" t="s">
        <v>38</v>
      </c>
      <c r="M25" s="427" t="s">
        <v>39</v>
      </c>
      <c r="N25" s="427" t="s">
        <v>40</v>
      </c>
      <c r="O25" s="427" t="s">
        <v>42</v>
      </c>
      <c r="P25" s="427" t="s">
        <v>51</v>
      </c>
      <c r="Q25" s="427" t="s">
        <v>45</v>
      </c>
    </row>
    <row r="26" spans="1:19" s="71" customFormat="1" ht="51" x14ac:dyDescent="0.25">
      <c r="A26" s="70" t="s">
        <v>5000</v>
      </c>
      <c r="B26" s="68" t="s">
        <v>2059</v>
      </c>
      <c r="C26" s="68" t="s">
        <v>2059</v>
      </c>
      <c r="D26" s="68" t="s">
        <v>2059</v>
      </c>
      <c r="E26" s="68" t="s">
        <v>5132</v>
      </c>
      <c r="F26" s="68" t="s">
        <v>2059</v>
      </c>
      <c r="G26" s="68" t="s">
        <v>2059</v>
      </c>
      <c r="H26" s="68" t="s">
        <v>5118</v>
      </c>
      <c r="I26" s="68" t="s">
        <v>5124</v>
      </c>
      <c r="J26" s="68" t="s">
        <v>2059</v>
      </c>
      <c r="K26" s="68" t="s">
        <v>5117</v>
      </c>
      <c r="L26" s="68" t="s">
        <v>2059</v>
      </c>
      <c r="M26" s="68" t="s">
        <v>2059</v>
      </c>
      <c r="N26" s="68" t="s">
        <v>2057</v>
      </c>
      <c r="O26" s="68" t="s">
        <v>2058</v>
      </c>
      <c r="P26" s="68" t="s">
        <v>5018</v>
      </c>
      <c r="Q26" s="68" t="s">
        <v>2060</v>
      </c>
    </row>
    <row r="27" spans="1:19" s="71" customFormat="1" ht="51" x14ac:dyDescent="0.25">
      <c r="A27" s="104" t="s">
        <v>5189</v>
      </c>
      <c r="B27" s="68" t="s">
        <v>3233</v>
      </c>
      <c r="C27" s="68" t="s">
        <v>3258</v>
      </c>
      <c r="D27" s="68" t="s">
        <v>5042</v>
      </c>
      <c r="E27" s="68"/>
      <c r="F27" s="68" t="s">
        <v>3234</v>
      </c>
      <c r="G27" s="68" t="s">
        <v>5043</v>
      </c>
      <c r="H27" s="103"/>
      <c r="I27" s="103"/>
      <c r="J27" s="68" t="s">
        <v>5044</v>
      </c>
      <c r="K27" s="103"/>
      <c r="L27" s="68" t="s">
        <v>5045</v>
      </c>
      <c r="M27" s="68" t="s">
        <v>5046</v>
      </c>
      <c r="N27" s="68" t="s">
        <v>3050</v>
      </c>
      <c r="O27" s="68" t="s">
        <v>2810</v>
      </c>
      <c r="P27" s="68" t="s">
        <v>2811</v>
      </c>
      <c r="Q27" s="68" t="s">
        <v>2699</v>
      </c>
    </row>
    <row r="28" spans="1:19" ht="38.25" x14ac:dyDescent="0.2">
      <c r="B28" s="33"/>
      <c r="D28" s="10"/>
      <c r="H28" s="97"/>
      <c r="I28" s="97"/>
      <c r="K28" s="97"/>
      <c r="N28" s="97"/>
      <c r="O28" s="68" t="s">
        <v>2811</v>
      </c>
      <c r="P28" s="68" t="s">
        <v>3034</v>
      </c>
      <c r="Q28" s="68"/>
    </row>
    <row r="29" spans="1:19" x14ac:dyDescent="0.2">
      <c r="A29" s="86"/>
      <c r="B29" s="33"/>
      <c r="D29" s="10"/>
      <c r="H29" s="97"/>
      <c r="I29" s="97"/>
      <c r="K29" s="97"/>
      <c r="N29" s="97"/>
      <c r="O29" s="68" t="s">
        <v>2708</v>
      </c>
      <c r="P29" s="68"/>
      <c r="Q29" s="68"/>
    </row>
    <row r="30" spans="1:19" x14ac:dyDescent="0.2">
      <c r="D30" s="10"/>
      <c r="E30" s="33"/>
    </row>
    <row r="32" spans="1:19" x14ac:dyDescent="0.2">
      <c r="D32" s="10"/>
      <c r="E32" s="33"/>
      <c r="L32" s="92"/>
      <c r="M32" s="92"/>
      <c r="O32" s="92"/>
      <c r="P32" s="92"/>
      <c r="Q32" s="92"/>
    </row>
    <row r="33" spans="3:17" x14ac:dyDescent="0.2">
      <c r="L33" s="92"/>
      <c r="M33" s="92"/>
      <c r="N33" s="92"/>
      <c r="O33" s="92"/>
      <c r="P33" s="92"/>
      <c r="Q33" s="92"/>
    </row>
    <row r="34" spans="3:17" x14ac:dyDescent="0.2">
      <c r="D34" s="10"/>
      <c r="L34" s="92"/>
      <c r="M34" s="92"/>
      <c r="N34" s="92"/>
      <c r="O34" s="92"/>
      <c r="Q34" s="92"/>
    </row>
    <row r="35" spans="3:17" x14ac:dyDescent="0.2">
      <c r="D35" s="10"/>
    </row>
    <row r="36" spans="3:17" x14ac:dyDescent="0.2">
      <c r="D36" s="10"/>
    </row>
    <row r="37" spans="3:17" x14ac:dyDescent="0.2">
      <c r="C37" s="33"/>
      <c r="D37" s="10"/>
    </row>
    <row r="38" spans="3:17" x14ac:dyDescent="0.2">
      <c r="C38" s="33"/>
      <c r="D38" s="10"/>
    </row>
  </sheetData>
  <pageMargins left="0.75" right="0.75" top="0.72013888888888899" bottom="0.70972222222222203" header="0.5" footer="0.5"/>
  <pageSetup paperSize="9" firstPageNumber="0" orientation="portrait" r:id="rId1"/>
  <headerFooter>
    <oddHeader>&amp;C&amp;A</oddHeader>
    <oddFooter>&amp;L&amp;F&amp;CPage &amp;P&amp;R&amp;D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zoomScale="85" zoomScaleNormal="85" workbookViewId="0">
      <selection activeCell="A26" sqref="A26"/>
    </sheetView>
  </sheetViews>
  <sheetFormatPr defaultColWidth="9.28515625" defaultRowHeight="12.75" x14ac:dyDescent="0.2"/>
  <cols>
    <col min="1" max="3" width="17.28515625" style="10" customWidth="1"/>
    <col min="4" max="4" width="17.28515625" style="33" customWidth="1"/>
    <col min="5" max="19" width="17.28515625" style="10" customWidth="1"/>
    <col min="20" max="16384" width="9.28515625" style="10"/>
  </cols>
  <sheetData>
    <row r="1" spans="1:19" x14ac:dyDescent="0.2">
      <c r="A1" s="288" t="s">
        <v>3279</v>
      </c>
      <c r="B1" s="487" t="str">
        <f>HYPERLINK("#List!$A$1", "Preparatory")</f>
        <v>Preparatory</v>
      </c>
    </row>
    <row r="2" spans="1:19" x14ac:dyDescent="0.2">
      <c r="A2" s="17"/>
    </row>
    <row r="3" spans="1:19" x14ac:dyDescent="0.2">
      <c r="A3" s="16" t="s">
        <v>0</v>
      </c>
    </row>
    <row r="4" spans="1:19" x14ac:dyDescent="0.2">
      <c r="A4" s="96" t="s">
        <v>5006</v>
      </c>
    </row>
    <row r="5" spans="1:19" x14ac:dyDescent="0.2">
      <c r="A5" s="96"/>
    </row>
    <row r="6" spans="1:19" x14ac:dyDescent="0.2">
      <c r="A6" s="289" t="s">
        <v>4743</v>
      </c>
    </row>
    <row r="7" spans="1:19" x14ac:dyDescent="0.2">
      <c r="A7" s="321" t="s">
        <v>48</v>
      </c>
    </row>
    <row r="8" spans="1:19" x14ac:dyDescent="0.2">
      <c r="A8" s="322" t="s">
        <v>5064</v>
      </c>
    </row>
    <row r="9" spans="1:19" x14ac:dyDescent="0.2">
      <c r="A9" s="322" t="s">
        <v>2955</v>
      </c>
      <c r="B9" s="69" t="s">
        <v>5150</v>
      </c>
      <c r="C9" s="280" t="s">
        <v>5739</v>
      </c>
      <c r="D9" s="65" t="s">
        <v>5151</v>
      </c>
    </row>
    <row r="11" spans="1:19" s="74" customFormat="1" ht="38.25" x14ac:dyDescent="0.25">
      <c r="A11" s="323" t="s">
        <v>4999</v>
      </c>
      <c r="B11" s="324" t="s">
        <v>5055</v>
      </c>
      <c r="C11" s="324" t="s">
        <v>4</v>
      </c>
      <c r="D11" s="324" t="s">
        <v>2</v>
      </c>
      <c r="E11" s="324" t="s">
        <v>1</v>
      </c>
      <c r="F11" s="324" t="s">
        <v>3</v>
      </c>
      <c r="G11" s="324" t="s">
        <v>5</v>
      </c>
      <c r="H11" s="325" t="s">
        <v>9</v>
      </c>
      <c r="I11" s="324" t="s">
        <v>16</v>
      </c>
      <c r="J11" s="324" t="s">
        <v>47</v>
      </c>
      <c r="K11" s="324" t="s">
        <v>18</v>
      </c>
      <c r="L11" s="324" t="s">
        <v>19</v>
      </c>
      <c r="M11" s="324" t="s">
        <v>20</v>
      </c>
      <c r="N11" s="324" t="s">
        <v>22</v>
      </c>
      <c r="Q11" s="103"/>
      <c r="R11" s="103"/>
      <c r="S11" s="103"/>
    </row>
    <row r="12" spans="1:19" s="74" customFormat="1" x14ac:dyDescent="0.25">
      <c r="A12" s="25" t="s">
        <v>5740</v>
      </c>
      <c r="B12" s="111" t="s">
        <v>5300</v>
      </c>
      <c r="C12" s="102" t="s">
        <v>5302</v>
      </c>
      <c r="D12" s="111" t="s">
        <v>5305</v>
      </c>
      <c r="E12" s="102" t="s">
        <v>5304</v>
      </c>
      <c r="F12" s="111" t="s">
        <v>5321</v>
      </c>
      <c r="G12" s="102" t="s">
        <v>5328</v>
      </c>
      <c r="H12" s="111" t="s">
        <v>5329</v>
      </c>
      <c r="I12" s="102" t="s">
        <v>5331</v>
      </c>
      <c r="J12" s="111" t="s">
        <v>5332</v>
      </c>
      <c r="K12" s="102" t="s">
        <v>5333</v>
      </c>
      <c r="L12" s="111" t="s">
        <v>5334</v>
      </c>
      <c r="M12" s="102" t="s">
        <v>5336</v>
      </c>
      <c r="N12" s="111" t="s">
        <v>5337</v>
      </c>
      <c r="Q12" s="103"/>
      <c r="R12" s="103"/>
      <c r="S12" s="103"/>
    </row>
    <row r="13" spans="1:19" x14ac:dyDescent="0.2">
      <c r="A13" s="326"/>
      <c r="B13" s="327"/>
      <c r="C13" s="326" t="s">
        <v>4592</v>
      </c>
      <c r="D13" s="326" t="s">
        <v>24</v>
      </c>
      <c r="E13" s="326" t="s">
        <v>23</v>
      </c>
      <c r="F13" s="326" t="s">
        <v>25</v>
      </c>
      <c r="G13" s="326" t="s">
        <v>28</v>
      </c>
      <c r="H13" s="326" t="s">
        <v>34</v>
      </c>
      <c r="I13" s="326" t="s">
        <v>41</v>
      </c>
      <c r="J13" s="326" t="s">
        <v>4725</v>
      </c>
      <c r="K13" s="326" t="s">
        <v>43</v>
      </c>
      <c r="L13" s="328" t="s">
        <v>44</v>
      </c>
      <c r="M13" s="328" t="s">
        <v>2314</v>
      </c>
      <c r="N13" s="326" t="s">
        <v>46</v>
      </c>
      <c r="O13" s="86"/>
      <c r="Q13" s="105"/>
      <c r="R13" s="105"/>
      <c r="S13" s="105"/>
    </row>
    <row r="14" spans="1:19" ht="51" x14ac:dyDescent="0.2">
      <c r="A14" s="329" t="s">
        <v>5000</v>
      </c>
      <c r="B14" s="329"/>
      <c r="C14" s="329" t="s">
        <v>5000</v>
      </c>
      <c r="D14" s="68"/>
      <c r="E14" s="330" t="s">
        <v>5129</v>
      </c>
      <c r="F14" s="330" t="s">
        <v>5123</v>
      </c>
      <c r="G14" s="330" t="s">
        <v>5106</v>
      </c>
      <c r="H14" s="330" t="s">
        <v>5133</v>
      </c>
      <c r="I14" s="330" t="s">
        <v>2057</v>
      </c>
      <c r="J14" s="330" t="s">
        <v>2058</v>
      </c>
      <c r="K14" s="330" t="s">
        <v>5113</v>
      </c>
      <c r="L14" s="330" t="s">
        <v>2058</v>
      </c>
      <c r="M14" s="330" t="s">
        <v>2058</v>
      </c>
      <c r="N14" s="330" t="s">
        <v>2058</v>
      </c>
      <c r="O14" s="86"/>
      <c r="P14" s="86"/>
      <c r="Q14" s="105"/>
      <c r="R14" s="105"/>
      <c r="S14" s="105"/>
    </row>
    <row r="15" spans="1:19" ht="25.5" x14ac:dyDescent="0.2">
      <c r="A15" s="332" t="s">
        <v>5187</v>
      </c>
      <c r="B15" s="333" t="s">
        <v>5188</v>
      </c>
      <c r="C15" s="333" t="s">
        <v>5189</v>
      </c>
      <c r="D15" s="333" t="s">
        <v>5190</v>
      </c>
      <c r="E15" s="103"/>
      <c r="F15" s="103"/>
      <c r="G15" s="68"/>
      <c r="H15" s="68"/>
      <c r="I15" s="331" t="s">
        <v>3232</v>
      </c>
      <c r="J15" s="331" t="s">
        <v>2807</v>
      </c>
      <c r="K15" s="103"/>
      <c r="L15" s="331" t="s">
        <v>5854</v>
      </c>
      <c r="M15" s="331" t="s">
        <v>2808</v>
      </c>
      <c r="N15" s="331" t="s">
        <v>2809</v>
      </c>
      <c r="O15" s="86"/>
      <c r="P15" s="105"/>
      <c r="Q15" s="105"/>
      <c r="R15" s="105"/>
      <c r="S15" s="105"/>
    </row>
    <row r="16" spans="1:19" x14ac:dyDescent="0.2">
      <c r="A16" s="71"/>
      <c r="B16" s="71"/>
      <c r="C16" s="71"/>
      <c r="D16" s="71"/>
      <c r="E16" s="103"/>
      <c r="F16" s="103"/>
      <c r="G16" s="103"/>
      <c r="H16" s="103"/>
      <c r="I16" s="68"/>
      <c r="J16" s="331" t="s">
        <v>2708</v>
      </c>
      <c r="K16" s="103"/>
      <c r="L16" s="331" t="s">
        <v>2708</v>
      </c>
      <c r="M16" s="331" t="s">
        <v>2708</v>
      </c>
      <c r="N16" s="331" t="s">
        <v>2708</v>
      </c>
      <c r="O16" s="86"/>
      <c r="P16" s="105"/>
      <c r="Q16" s="105"/>
      <c r="R16" s="105"/>
      <c r="S16" s="105"/>
    </row>
    <row r="17" spans="1:20" x14ac:dyDescent="0.2">
      <c r="B17" s="105"/>
      <c r="C17" s="86"/>
      <c r="D17" s="105"/>
      <c r="O17" s="86"/>
      <c r="P17" s="105"/>
      <c r="Q17" s="105"/>
      <c r="R17" s="105"/>
      <c r="S17" s="105"/>
    </row>
    <row r="18" spans="1:20" x14ac:dyDescent="0.2">
      <c r="A18" s="289" t="s">
        <v>4744</v>
      </c>
      <c r="B18" s="105"/>
      <c r="C18" s="86"/>
      <c r="D18" s="105"/>
      <c r="E18" s="105"/>
      <c r="F18" s="105"/>
      <c r="G18" s="105"/>
      <c r="H18" s="105"/>
      <c r="I18" s="13"/>
      <c r="J18" s="9"/>
      <c r="K18" s="105"/>
      <c r="L18" s="106"/>
      <c r="M18" s="106"/>
      <c r="N18" s="106"/>
      <c r="O18" s="86"/>
      <c r="P18" s="105"/>
      <c r="Q18" s="105"/>
      <c r="R18" s="105"/>
      <c r="S18" s="105"/>
    </row>
    <row r="19" spans="1:20" x14ac:dyDescent="0.2">
      <c r="A19" s="321" t="s">
        <v>48</v>
      </c>
      <c r="B19" s="86"/>
      <c r="C19" s="105"/>
      <c r="D19" s="10"/>
      <c r="E19" s="105"/>
      <c r="Q19" s="105"/>
      <c r="R19" s="105"/>
      <c r="S19" s="105"/>
    </row>
    <row r="20" spans="1:20" x14ac:dyDescent="0.2">
      <c r="A20" s="322" t="s">
        <v>5064</v>
      </c>
      <c r="B20" s="86"/>
      <c r="D20" s="10"/>
      <c r="O20" s="105"/>
      <c r="P20" s="105"/>
      <c r="Q20" s="105"/>
      <c r="R20" s="105"/>
      <c r="S20" s="105"/>
    </row>
    <row r="21" spans="1:20" x14ac:dyDescent="0.2">
      <c r="A21" s="322" t="s">
        <v>2955</v>
      </c>
      <c r="B21" s="69" t="s">
        <v>5150</v>
      </c>
      <c r="C21" s="280" t="s">
        <v>5739</v>
      </c>
      <c r="D21" s="65" t="s">
        <v>5151</v>
      </c>
      <c r="E21" s="105"/>
      <c r="F21" s="105"/>
      <c r="G21" s="105"/>
      <c r="H21" s="105"/>
      <c r="I21" s="105"/>
      <c r="L21" s="105"/>
      <c r="M21" s="105"/>
      <c r="N21" s="105"/>
      <c r="O21" s="105"/>
      <c r="P21" s="105"/>
      <c r="Q21" s="105"/>
      <c r="S21" s="105"/>
    </row>
    <row r="22" spans="1:20" x14ac:dyDescent="0.2">
      <c r="B22" s="86"/>
      <c r="C22" s="86"/>
      <c r="D22" s="105"/>
      <c r="E22" s="105"/>
      <c r="F22" s="105"/>
      <c r="G22" s="105"/>
      <c r="H22" s="105"/>
      <c r="I22" s="105"/>
      <c r="J22" s="105"/>
      <c r="K22" s="105"/>
      <c r="L22" s="105"/>
      <c r="M22" s="105"/>
      <c r="N22" s="105"/>
      <c r="P22" s="105"/>
      <c r="Q22" s="105"/>
    </row>
    <row r="23" spans="1:20" ht="25.5" x14ac:dyDescent="0.2">
      <c r="A23" s="324" t="s">
        <v>5055</v>
      </c>
      <c r="B23" s="324" t="s">
        <v>4</v>
      </c>
      <c r="C23" s="324" t="s">
        <v>49</v>
      </c>
      <c r="D23" s="324" t="s">
        <v>6</v>
      </c>
      <c r="E23" s="324" t="s">
        <v>4594</v>
      </c>
      <c r="F23" s="324" t="s">
        <v>7</v>
      </c>
      <c r="G23" s="324" t="s">
        <v>4593</v>
      </c>
      <c r="H23" s="324" t="s">
        <v>4596</v>
      </c>
      <c r="I23" s="324" t="s">
        <v>8</v>
      </c>
      <c r="J23" s="324" t="s">
        <v>10</v>
      </c>
      <c r="K23" s="324" t="s">
        <v>11</v>
      </c>
      <c r="L23" s="324" t="s">
        <v>12</v>
      </c>
      <c r="M23" s="324" t="s">
        <v>13</v>
      </c>
      <c r="N23" s="324" t="s">
        <v>14</v>
      </c>
      <c r="O23" s="324" t="s">
        <v>15</v>
      </c>
      <c r="P23" s="324" t="s">
        <v>17</v>
      </c>
      <c r="Q23" s="324" t="s">
        <v>50</v>
      </c>
      <c r="R23" s="324" t="s">
        <v>21</v>
      </c>
    </row>
    <row r="24" spans="1:20" x14ac:dyDescent="0.2">
      <c r="A24" s="101" t="str">
        <f>B12</f>
        <v>C0020</v>
      </c>
      <c r="B24" s="101" t="str">
        <f>C12</f>
        <v>C0040</v>
      </c>
      <c r="C24" s="111" t="s">
        <v>5338</v>
      </c>
      <c r="D24" s="25" t="s">
        <v>5339</v>
      </c>
      <c r="E24" s="111" t="s">
        <v>5444</v>
      </c>
      <c r="F24" s="25" t="s">
        <v>5348</v>
      </c>
      <c r="G24" s="111" t="s">
        <v>5349</v>
      </c>
      <c r="H24" s="25" t="s">
        <v>5350</v>
      </c>
      <c r="I24" s="111" t="s">
        <v>5446</v>
      </c>
      <c r="J24" s="25" t="s">
        <v>5447</v>
      </c>
      <c r="K24" s="111" t="s">
        <v>5448</v>
      </c>
      <c r="L24" s="25" t="s">
        <v>5476</v>
      </c>
      <c r="M24" s="111" t="s">
        <v>5477</v>
      </c>
      <c r="N24" s="25" t="s">
        <v>5478</v>
      </c>
      <c r="O24" s="111" t="s">
        <v>5481</v>
      </c>
      <c r="P24" s="25" t="s">
        <v>5482</v>
      </c>
      <c r="Q24" s="111" t="s">
        <v>5483</v>
      </c>
      <c r="R24" s="25" t="s">
        <v>5487</v>
      </c>
    </row>
    <row r="25" spans="1:20" x14ac:dyDescent="0.2">
      <c r="A25" s="327"/>
      <c r="B25" s="326" t="s">
        <v>4592</v>
      </c>
      <c r="C25" s="326" t="s">
        <v>29</v>
      </c>
      <c r="D25" s="326" t="s">
        <v>30</v>
      </c>
      <c r="E25" s="326" t="s">
        <v>4595</v>
      </c>
      <c r="F25" s="326" t="s">
        <v>31</v>
      </c>
      <c r="G25" s="326" t="s">
        <v>32</v>
      </c>
      <c r="H25" s="326" t="s">
        <v>4597</v>
      </c>
      <c r="I25" s="326" t="s">
        <v>33</v>
      </c>
      <c r="J25" s="326" t="s">
        <v>35</v>
      </c>
      <c r="K25" s="326" t="s">
        <v>36</v>
      </c>
      <c r="L25" s="326" t="s">
        <v>37</v>
      </c>
      <c r="M25" s="326" t="s">
        <v>38</v>
      </c>
      <c r="N25" s="326" t="s">
        <v>39</v>
      </c>
      <c r="O25" s="326" t="s">
        <v>40</v>
      </c>
      <c r="P25" s="326" t="s">
        <v>42</v>
      </c>
      <c r="Q25" s="326" t="s">
        <v>51</v>
      </c>
      <c r="R25" s="326" t="s">
        <v>45</v>
      </c>
    </row>
    <row r="26" spans="1:20" ht="51" x14ac:dyDescent="0.2">
      <c r="A26" s="329"/>
      <c r="B26" s="329" t="s">
        <v>5000</v>
      </c>
      <c r="C26" s="330" t="s">
        <v>2059</v>
      </c>
      <c r="D26" s="330" t="s">
        <v>2059</v>
      </c>
      <c r="E26" s="330" t="s">
        <v>2059</v>
      </c>
      <c r="F26" s="330" t="s">
        <v>5132</v>
      </c>
      <c r="G26" s="330" t="s">
        <v>2059</v>
      </c>
      <c r="H26" s="330" t="s">
        <v>2059</v>
      </c>
      <c r="I26" s="330" t="s">
        <v>5118</v>
      </c>
      <c r="J26" s="330" t="s">
        <v>5124</v>
      </c>
      <c r="K26" s="330" t="s">
        <v>2059</v>
      </c>
      <c r="L26" s="330" t="s">
        <v>5107</v>
      </c>
      <c r="M26" s="330" t="s">
        <v>2059</v>
      </c>
      <c r="N26" s="330" t="s">
        <v>2059</v>
      </c>
      <c r="O26" s="330" t="s">
        <v>2057</v>
      </c>
      <c r="P26" s="330" t="s">
        <v>2058</v>
      </c>
      <c r="Q26" s="330" t="s">
        <v>5018</v>
      </c>
      <c r="R26" s="330" t="s">
        <v>2060</v>
      </c>
    </row>
    <row r="27" spans="1:20" ht="51" x14ac:dyDescent="0.2">
      <c r="A27" s="333" t="s">
        <v>5188</v>
      </c>
      <c r="B27" s="333" t="s">
        <v>5189</v>
      </c>
      <c r="C27" s="331" t="s">
        <v>3233</v>
      </c>
      <c r="D27" s="331" t="s">
        <v>3258</v>
      </c>
      <c r="E27" s="331" t="s">
        <v>5042</v>
      </c>
      <c r="F27" s="68"/>
      <c r="G27" s="331" t="s">
        <v>3234</v>
      </c>
      <c r="H27" s="331" t="s">
        <v>5047</v>
      </c>
      <c r="I27" s="103"/>
      <c r="J27" s="103"/>
      <c r="K27" s="331" t="s">
        <v>5044</v>
      </c>
      <c r="L27" s="103"/>
      <c r="M27" s="331" t="s">
        <v>5045</v>
      </c>
      <c r="N27" s="331" t="s">
        <v>5046</v>
      </c>
      <c r="O27" s="331" t="s">
        <v>3050</v>
      </c>
      <c r="P27" s="331" t="s">
        <v>2810</v>
      </c>
      <c r="Q27" s="331" t="s">
        <v>2811</v>
      </c>
      <c r="R27" s="331" t="s">
        <v>2699</v>
      </c>
    </row>
    <row r="28" spans="1:20" ht="38.25" x14ac:dyDescent="0.2">
      <c r="A28" s="71"/>
      <c r="B28" s="71"/>
      <c r="C28" s="68"/>
      <c r="D28" s="68"/>
      <c r="E28" s="68"/>
      <c r="F28" s="68"/>
      <c r="G28" s="68"/>
      <c r="H28" s="68"/>
      <c r="I28" s="103"/>
      <c r="J28" s="103"/>
      <c r="K28" s="68"/>
      <c r="L28" s="103"/>
      <c r="M28" s="68"/>
      <c r="N28" s="68"/>
      <c r="O28" s="68"/>
      <c r="P28" s="331" t="s">
        <v>2811</v>
      </c>
      <c r="Q28" s="331" t="s">
        <v>3034</v>
      </c>
      <c r="R28" s="68"/>
    </row>
    <row r="29" spans="1:20" x14ac:dyDescent="0.2">
      <c r="D29" s="10"/>
      <c r="P29" s="68" t="s">
        <v>2708</v>
      </c>
    </row>
    <row r="30" spans="1:20" x14ac:dyDescent="0.2">
      <c r="D30" s="10"/>
    </row>
    <row r="31" spans="1:20" x14ac:dyDescent="0.2">
      <c r="D31" s="10"/>
      <c r="T31" s="13"/>
    </row>
    <row r="32" spans="1:20" x14ac:dyDescent="0.2">
      <c r="D32" s="10"/>
    </row>
    <row r="33" spans="4:16" x14ac:dyDescent="0.2">
      <c r="D33" s="10"/>
    </row>
    <row r="34" spans="4:16" x14ac:dyDescent="0.2">
      <c r="D34" s="10"/>
    </row>
    <row r="35" spans="4:16" x14ac:dyDescent="0.2">
      <c r="D35" s="10"/>
    </row>
    <row r="36" spans="4:16" x14ac:dyDescent="0.2">
      <c r="D36" s="10"/>
      <c r="P36" s="92"/>
    </row>
    <row r="37" spans="4:16" x14ac:dyDescent="0.2">
      <c r="D37" s="10"/>
    </row>
    <row r="38" spans="4:16" x14ac:dyDescent="0.2">
      <c r="D38" s="10"/>
    </row>
    <row r="39" spans="4:16" x14ac:dyDescent="0.2">
      <c r="D39" s="10"/>
    </row>
    <row r="40" spans="4:16" x14ac:dyDescent="0.2">
      <c r="D40" s="10"/>
    </row>
    <row r="41" spans="4:16" x14ac:dyDescent="0.2">
      <c r="D41" s="10"/>
    </row>
  </sheetData>
  <pageMargins left="0.75" right="0.75" top="0.72013888888888899" bottom="0.70972222222222203" header="0.5" footer="0.5"/>
  <pageSetup paperSize="9" firstPageNumber="0" orientation="portrait" r:id="rId1"/>
  <headerFooter>
    <oddHeader>&amp;C&amp;A</oddHeader>
    <oddFooter>&amp;L&amp;F&amp;CPage &amp;P&amp;R&amp;D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38"/>
  <sheetViews>
    <sheetView zoomScale="85" zoomScaleNormal="85" workbookViewId="0"/>
  </sheetViews>
  <sheetFormatPr defaultColWidth="9.140625" defaultRowHeight="12.75" x14ac:dyDescent="0.2"/>
  <cols>
    <col min="1" max="19" width="14.85546875" style="86" customWidth="1"/>
    <col min="20" max="20" width="15" style="86" customWidth="1"/>
    <col min="21" max="21" width="15.42578125" style="86" customWidth="1"/>
    <col min="22" max="24" width="14" style="86" customWidth="1"/>
    <col min="25" max="25" width="12.42578125" style="86" customWidth="1"/>
    <col min="26" max="26" width="11.5703125" style="86" customWidth="1"/>
    <col min="27" max="27" width="11.85546875" style="86" customWidth="1"/>
    <col min="28" max="28" width="10.28515625" style="86" customWidth="1"/>
    <col min="29" max="29" width="13.140625" style="86" customWidth="1"/>
    <col min="30" max="32" width="11.5703125" style="86" customWidth="1"/>
    <col min="33" max="33" width="11.28515625" style="86" customWidth="1"/>
    <col min="34" max="256" width="9.140625" style="86"/>
    <col min="257" max="257" width="22.7109375" style="86" customWidth="1"/>
    <col min="258" max="258" width="9.140625" style="86"/>
    <col min="259" max="259" width="12.5703125" style="86" customWidth="1"/>
    <col min="260" max="260" width="15.7109375" style="86" customWidth="1"/>
    <col min="261" max="261" width="18.28515625" style="86" customWidth="1"/>
    <col min="262" max="262" width="15.140625" style="86" customWidth="1"/>
    <col min="263" max="266" width="13.7109375" style="86" customWidth="1"/>
    <col min="267" max="267" width="14.5703125" style="86" customWidth="1"/>
    <col min="268" max="270" width="13.140625" style="86" customWidth="1"/>
    <col min="271" max="271" width="12.7109375" style="86" customWidth="1"/>
    <col min="272" max="272" width="11.42578125" style="86" customWidth="1"/>
    <col min="273" max="273" width="11.5703125" style="86" customWidth="1"/>
    <col min="274" max="274" width="12" style="86" customWidth="1"/>
    <col min="275" max="275" width="14" style="86" customWidth="1"/>
    <col min="276" max="276" width="11.140625" style="86" customWidth="1"/>
    <col min="277" max="280" width="14" style="86" customWidth="1"/>
    <col min="281" max="281" width="12.42578125" style="86" customWidth="1"/>
    <col min="282" max="282" width="11.5703125" style="86" customWidth="1"/>
    <col min="283" max="283" width="11.42578125" style="86" customWidth="1"/>
    <col min="284" max="284" width="10.28515625" style="86" customWidth="1"/>
    <col min="285" max="285" width="13.140625" style="86" customWidth="1"/>
    <col min="286" max="288" width="11.5703125" style="86" customWidth="1"/>
    <col min="289" max="289" width="11.28515625" style="86" customWidth="1"/>
    <col min="290" max="512" width="9.140625" style="86"/>
    <col min="513" max="513" width="22.7109375" style="86" customWidth="1"/>
    <col min="514" max="514" width="9.140625" style="86"/>
    <col min="515" max="515" width="12.5703125" style="86" customWidth="1"/>
    <col min="516" max="516" width="15.7109375" style="86" customWidth="1"/>
    <col min="517" max="517" width="18.28515625" style="86" customWidth="1"/>
    <col min="518" max="518" width="15.140625" style="86" customWidth="1"/>
    <col min="519" max="522" width="13.7109375" style="86" customWidth="1"/>
    <col min="523" max="523" width="14.5703125" style="86" customWidth="1"/>
    <col min="524" max="526" width="13.140625" style="86" customWidth="1"/>
    <col min="527" max="527" width="12.7109375" style="86" customWidth="1"/>
    <col min="528" max="528" width="11.42578125" style="86" customWidth="1"/>
    <col min="529" max="529" width="11.5703125" style="86" customWidth="1"/>
    <col min="530" max="530" width="12" style="86" customWidth="1"/>
    <col min="531" max="531" width="14" style="86" customWidth="1"/>
    <col min="532" max="532" width="11.140625" style="86" customWidth="1"/>
    <col min="533" max="536" width="14" style="86" customWidth="1"/>
    <col min="537" max="537" width="12.42578125" style="86" customWidth="1"/>
    <col min="538" max="538" width="11.5703125" style="86" customWidth="1"/>
    <col min="539" max="539" width="11.42578125" style="86" customWidth="1"/>
    <col min="540" max="540" width="10.28515625" style="86" customWidth="1"/>
    <col min="541" max="541" width="13.140625" style="86" customWidth="1"/>
    <col min="542" max="544" width="11.5703125" style="86" customWidth="1"/>
    <col min="545" max="545" width="11.28515625" style="86" customWidth="1"/>
    <col min="546" max="768" width="9.140625" style="86"/>
    <col min="769" max="769" width="22.7109375" style="86" customWidth="1"/>
    <col min="770" max="770" width="9.140625" style="86"/>
    <col min="771" max="771" width="12.5703125" style="86" customWidth="1"/>
    <col min="772" max="772" width="15.7109375" style="86" customWidth="1"/>
    <col min="773" max="773" width="18.28515625" style="86" customWidth="1"/>
    <col min="774" max="774" width="15.140625" style="86" customWidth="1"/>
    <col min="775" max="778" width="13.7109375" style="86" customWidth="1"/>
    <col min="779" max="779" width="14.5703125" style="86" customWidth="1"/>
    <col min="780" max="782" width="13.140625" style="86" customWidth="1"/>
    <col min="783" max="783" width="12.7109375" style="86" customWidth="1"/>
    <col min="784" max="784" width="11.42578125" style="86" customWidth="1"/>
    <col min="785" max="785" width="11.5703125" style="86" customWidth="1"/>
    <col min="786" max="786" width="12" style="86" customWidth="1"/>
    <col min="787" max="787" width="14" style="86" customWidth="1"/>
    <col min="788" max="788" width="11.140625" style="86" customWidth="1"/>
    <col min="789" max="792" width="14" style="86" customWidth="1"/>
    <col min="793" max="793" width="12.42578125" style="86" customWidth="1"/>
    <col min="794" max="794" width="11.5703125" style="86" customWidth="1"/>
    <col min="795" max="795" width="11.42578125" style="86" customWidth="1"/>
    <col min="796" max="796" width="10.28515625" style="86" customWidth="1"/>
    <col min="797" max="797" width="13.140625" style="86" customWidth="1"/>
    <col min="798" max="800" width="11.5703125" style="86" customWidth="1"/>
    <col min="801" max="801" width="11.28515625" style="86" customWidth="1"/>
    <col min="802" max="1024" width="9.140625" style="86"/>
    <col min="1025" max="1025" width="22.7109375" style="86" customWidth="1"/>
    <col min="1026" max="1026" width="9.140625" style="86"/>
    <col min="1027" max="1027" width="12.5703125" style="86" customWidth="1"/>
    <col min="1028" max="1028" width="15.7109375" style="86" customWidth="1"/>
    <col min="1029" max="1029" width="18.28515625" style="86" customWidth="1"/>
    <col min="1030" max="1030" width="15.140625" style="86" customWidth="1"/>
    <col min="1031" max="1034" width="13.7109375" style="86" customWidth="1"/>
    <col min="1035" max="1035" width="14.5703125" style="86" customWidth="1"/>
    <col min="1036" max="1038" width="13.140625" style="86" customWidth="1"/>
    <col min="1039" max="1039" width="12.7109375" style="86" customWidth="1"/>
    <col min="1040" max="1040" width="11.42578125" style="86" customWidth="1"/>
    <col min="1041" max="1041" width="11.5703125" style="86" customWidth="1"/>
    <col min="1042" max="1042" width="12" style="86" customWidth="1"/>
    <col min="1043" max="1043" width="14" style="86" customWidth="1"/>
    <col min="1044" max="1044" width="11.140625" style="86" customWidth="1"/>
    <col min="1045" max="1048" width="14" style="86" customWidth="1"/>
    <col min="1049" max="1049" width="12.42578125" style="86" customWidth="1"/>
    <col min="1050" max="1050" width="11.5703125" style="86" customWidth="1"/>
    <col min="1051" max="1051" width="11.42578125" style="86" customWidth="1"/>
    <col min="1052" max="1052" width="10.28515625" style="86" customWidth="1"/>
    <col min="1053" max="1053" width="13.140625" style="86" customWidth="1"/>
    <col min="1054" max="1056" width="11.5703125" style="86" customWidth="1"/>
    <col min="1057" max="1057" width="11.28515625" style="86" customWidth="1"/>
    <col min="1058" max="1280" width="9.140625" style="86"/>
    <col min="1281" max="1281" width="22.7109375" style="86" customWidth="1"/>
    <col min="1282" max="1282" width="9.140625" style="86"/>
    <col min="1283" max="1283" width="12.5703125" style="86" customWidth="1"/>
    <col min="1284" max="1284" width="15.7109375" style="86" customWidth="1"/>
    <col min="1285" max="1285" width="18.28515625" style="86" customWidth="1"/>
    <col min="1286" max="1286" width="15.140625" style="86" customWidth="1"/>
    <col min="1287" max="1290" width="13.7109375" style="86" customWidth="1"/>
    <col min="1291" max="1291" width="14.5703125" style="86" customWidth="1"/>
    <col min="1292" max="1294" width="13.140625" style="86" customWidth="1"/>
    <col min="1295" max="1295" width="12.7109375" style="86" customWidth="1"/>
    <col min="1296" max="1296" width="11.42578125" style="86" customWidth="1"/>
    <col min="1297" max="1297" width="11.5703125" style="86" customWidth="1"/>
    <col min="1298" max="1298" width="12" style="86" customWidth="1"/>
    <col min="1299" max="1299" width="14" style="86" customWidth="1"/>
    <col min="1300" max="1300" width="11.140625" style="86" customWidth="1"/>
    <col min="1301" max="1304" width="14" style="86" customWidth="1"/>
    <col min="1305" max="1305" width="12.42578125" style="86" customWidth="1"/>
    <col min="1306" max="1306" width="11.5703125" style="86" customWidth="1"/>
    <col min="1307" max="1307" width="11.42578125" style="86" customWidth="1"/>
    <col min="1308" max="1308" width="10.28515625" style="86" customWidth="1"/>
    <col min="1309" max="1309" width="13.140625" style="86" customWidth="1"/>
    <col min="1310" max="1312" width="11.5703125" style="86" customWidth="1"/>
    <col min="1313" max="1313" width="11.28515625" style="86" customWidth="1"/>
    <col min="1314" max="1536" width="9.140625" style="86"/>
    <col min="1537" max="1537" width="22.7109375" style="86" customWidth="1"/>
    <col min="1538" max="1538" width="9.140625" style="86"/>
    <col min="1539" max="1539" width="12.5703125" style="86" customWidth="1"/>
    <col min="1540" max="1540" width="15.7109375" style="86" customWidth="1"/>
    <col min="1541" max="1541" width="18.28515625" style="86" customWidth="1"/>
    <col min="1542" max="1542" width="15.140625" style="86" customWidth="1"/>
    <col min="1543" max="1546" width="13.7109375" style="86" customWidth="1"/>
    <col min="1547" max="1547" width="14.5703125" style="86" customWidth="1"/>
    <col min="1548" max="1550" width="13.140625" style="86" customWidth="1"/>
    <col min="1551" max="1551" width="12.7109375" style="86" customWidth="1"/>
    <col min="1552" max="1552" width="11.42578125" style="86" customWidth="1"/>
    <col min="1553" max="1553" width="11.5703125" style="86" customWidth="1"/>
    <col min="1554" max="1554" width="12" style="86" customWidth="1"/>
    <col min="1555" max="1555" width="14" style="86" customWidth="1"/>
    <col min="1556" max="1556" width="11.140625" style="86" customWidth="1"/>
    <col min="1557" max="1560" width="14" style="86" customWidth="1"/>
    <col min="1561" max="1561" width="12.42578125" style="86" customWidth="1"/>
    <col min="1562" max="1562" width="11.5703125" style="86" customWidth="1"/>
    <col min="1563" max="1563" width="11.42578125" style="86" customWidth="1"/>
    <col min="1564" max="1564" width="10.28515625" style="86" customWidth="1"/>
    <col min="1565" max="1565" width="13.140625" style="86" customWidth="1"/>
    <col min="1566" max="1568" width="11.5703125" style="86" customWidth="1"/>
    <col min="1569" max="1569" width="11.28515625" style="86" customWidth="1"/>
    <col min="1570" max="1792" width="9.140625" style="86"/>
    <col min="1793" max="1793" width="22.7109375" style="86" customWidth="1"/>
    <col min="1794" max="1794" width="9.140625" style="86"/>
    <col min="1795" max="1795" width="12.5703125" style="86" customWidth="1"/>
    <col min="1796" max="1796" width="15.7109375" style="86" customWidth="1"/>
    <col min="1797" max="1797" width="18.28515625" style="86" customWidth="1"/>
    <col min="1798" max="1798" width="15.140625" style="86" customWidth="1"/>
    <col min="1799" max="1802" width="13.7109375" style="86" customWidth="1"/>
    <col min="1803" max="1803" width="14.5703125" style="86" customWidth="1"/>
    <col min="1804" max="1806" width="13.140625" style="86" customWidth="1"/>
    <col min="1807" max="1807" width="12.7109375" style="86" customWidth="1"/>
    <col min="1808" max="1808" width="11.42578125" style="86" customWidth="1"/>
    <col min="1809" max="1809" width="11.5703125" style="86" customWidth="1"/>
    <col min="1810" max="1810" width="12" style="86" customWidth="1"/>
    <col min="1811" max="1811" width="14" style="86" customWidth="1"/>
    <col min="1812" max="1812" width="11.140625" style="86" customWidth="1"/>
    <col min="1813" max="1816" width="14" style="86" customWidth="1"/>
    <col min="1817" max="1817" width="12.42578125" style="86" customWidth="1"/>
    <col min="1818" max="1818" width="11.5703125" style="86" customWidth="1"/>
    <col min="1819" max="1819" width="11.42578125" style="86" customWidth="1"/>
    <col min="1820" max="1820" width="10.28515625" style="86" customWidth="1"/>
    <col min="1821" max="1821" width="13.140625" style="86" customWidth="1"/>
    <col min="1822" max="1824" width="11.5703125" style="86" customWidth="1"/>
    <col min="1825" max="1825" width="11.28515625" style="86" customWidth="1"/>
    <col min="1826" max="2048" width="9.140625" style="86"/>
    <col min="2049" max="2049" width="22.7109375" style="86" customWidth="1"/>
    <col min="2050" max="2050" width="9.140625" style="86"/>
    <col min="2051" max="2051" width="12.5703125" style="86" customWidth="1"/>
    <col min="2052" max="2052" width="15.7109375" style="86" customWidth="1"/>
    <col min="2053" max="2053" width="18.28515625" style="86" customWidth="1"/>
    <col min="2054" max="2054" width="15.140625" style="86" customWidth="1"/>
    <col min="2055" max="2058" width="13.7109375" style="86" customWidth="1"/>
    <col min="2059" max="2059" width="14.5703125" style="86" customWidth="1"/>
    <col min="2060" max="2062" width="13.140625" style="86" customWidth="1"/>
    <col min="2063" max="2063" width="12.7109375" style="86" customWidth="1"/>
    <col min="2064" max="2064" width="11.42578125" style="86" customWidth="1"/>
    <col min="2065" max="2065" width="11.5703125" style="86" customWidth="1"/>
    <col min="2066" max="2066" width="12" style="86" customWidth="1"/>
    <col min="2067" max="2067" width="14" style="86" customWidth="1"/>
    <col min="2068" max="2068" width="11.140625" style="86" customWidth="1"/>
    <col min="2069" max="2072" width="14" style="86" customWidth="1"/>
    <col min="2073" max="2073" width="12.42578125" style="86" customWidth="1"/>
    <col min="2074" max="2074" width="11.5703125" style="86" customWidth="1"/>
    <col min="2075" max="2075" width="11.42578125" style="86" customWidth="1"/>
    <col min="2076" max="2076" width="10.28515625" style="86" customWidth="1"/>
    <col min="2077" max="2077" width="13.140625" style="86" customWidth="1"/>
    <col min="2078" max="2080" width="11.5703125" style="86" customWidth="1"/>
    <col min="2081" max="2081" width="11.28515625" style="86" customWidth="1"/>
    <col min="2082" max="2304" width="9.140625" style="86"/>
    <col min="2305" max="2305" width="22.7109375" style="86" customWidth="1"/>
    <col min="2306" max="2306" width="9.140625" style="86"/>
    <col min="2307" max="2307" width="12.5703125" style="86" customWidth="1"/>
    <col min="2308" max="2308" width="15.7109375" style="86" customWidth="1"/>
    <col min="2309" max="2309" width="18.28515625" style="86" customWidth="1"/>
    <col min="2310" max="2310" width="15.140625" style="86" customWidth="1"/>
    <col min="2311" max="2314" width="13.7109375" style="86" customWidth="1"/>
    <col min="2315" max="2315" width="14.5703125" style="86" customWidth="1"/>
    <col min="2316" max="2318" width="13.140625" style="86" customWidth="1"/>
    <col min="2319" max="2319" width="12.7109375" style="86" customWidth="1"/>
    <col min="2320" max="2320" width="11.42578125" style="86" customWidth="1"/>
    <col min="2321" max="2321" width="11.5703125" style="86" customWidth="1"/>
    <col min="2322" max="2322" width="12" style="86" customWidth="1"/>
    <col min="2323" max="2323" width="14" style="86" customWidth="1"/>
    <col min="2324" max="2324" width="11.140625" style="86" customWidth="1"/>
    <col min="2325" max="2328" width="14" style="86" customWidth="1"/>
    <col min="2329" max="2329" width="12.42578125" style="86" customWidth="1"/>
    <col min="2330" max="2330" width="11.5703125" style="86" customWidth="1"/>
    <col min="2331" max="2331" width="11.42578125" style="86" customWidth="1"/>
    <col min="2332" max="2332" width="10.28515625" style="86" customWidth="1"/>
    <col min="2333" max="2333" width="13.140625" style="86" customWidth="1"/>
    <col min="2334" max="2336" width="11.5703125" style="86" customWidth="1"/>
    <col min="2337" max="2337" width="11.28515625" style="86" customWidth="1"/>
    <col min="2338" max="2560" width="9.140625" style="86"/>
    <col min="2561" max="2561" width="22.7109375" style="86" customWidth="1"/>
    <col min="2562" max="2562" width="9.140625" style="86"/>
    <col min="2563" max="2563" width="12.5703125" style="86" customWidth="1"/>
    <col min="2564" max="2564" width="15.7109375" style="86" customWidth="1"/>
    <col min="2565" max="2565" width="18.28515625" style="86" customWidth="1"/>
    <col min="2566" max="2566" width="15.140625" style="86" customWidth="1"/>
    <col min="2567" max="2570" width="13.7109375" style="86" customWidth="1"/>
    <col min="2571" max="2571" width="14.5703125" style="86" customWidth="1"/>
    <col min="2572" max="2574" width="13.140625" style="86" customWidth="1"/>
    <col min="2575" max="2575" width="12.7109375" style="86" customWidth="1"/>
    <col min="2576" max="2576" width="11.42578125" style="86" customWidth="1"/>
    <col min="2577" max="2577" width="11.5703125" style="86" customWidth="1"/>
    <col min="2578" max="2578" width="12" style="86" customWidth="1"/>
    <col min="2579" max="2579" width="14" style="86" customWidth="1"/>
    <col min="2580" max="2580" width="11.140625" style="86" customWidth="1"/>
    <col min="2581" max="2584" width="14" style="86" customWidth="1"/>
    <col min="2585" max="2585" width="12.42578125" style="86" customWidth="1"/>
    <col min="2586" max="2586" width="11.5703125" style="86" customWidth="1"/>
    <col min="2587" max="2587" width="11.42578125" style="86" customWidth="1"/>
    <col min="2588" max="2588" width="10.28515625" style="86" customWidth="1"/>
    <col min="2589" max="2589" width="13.140625" style="86" customWidth="1"/>
    <col min="2590" max="2592" width="11.5703125" style="86" customWidth="1"/>
    <col min="2593" max="2593" width="11.28515625" style="86" customWidth="1"/>
    <col min="2594" max="2816" width="9.140625" style="86"/>
    <col min="2817" max="2817" width="22.7109375" style="86" customWidth="1"/>
    <col min="2818" max="2818" width="9.140625" style="86"/>
    <col min="2819" max="2819" width="12.5703125" style="86" customWidth="1"/>
    <col min="2820" max="2820" width="15.7109375" style="86" customWidth="1"/>
    <col min="2821" max="2821" width="18.28515625" style="86" customWidth="1"/>
    <col min="2822" max="2822" width="15.140625" style="86" customWidth="1"/>
    <col min="2823" max="2826" width="13.7109375" style="86" customWidth="1"/>
    <col min="2827" max="2827" width="14.5703125" style="86" customWidth="1"/>
    <col min="2828" max="2830" width="13.140625" style="86" customWidth="1"/>
    <col min="2831" max="2831" width="12.7109375" style="86" customWidth="1"/>
    <col min="2832" max="2832" width="11.42578125" style="86" customWidth="1"/>
    <col min="2833" max="2833" width="11.5703125" style="86" customWidth="1"/>
    <col min="2834" max="2834" width="12" style="86" customWidth="1"/>
    <col min="2835" max="2835" width="14" style="86" customWidth="1"/>
    <col min="2836" max="2836" width="11.140625" style="86" customWidth="1"/>
    <col min="2837" max="2840" width="14" style="86" customWidth="1"/>
    <col min="2841" max="2841" width="12.42578125" style="86" customWidth="1"/>
    <col min="2842" max="2842" width="11.5703125" style="86" customWidth="1"/>
    <col min="2843" max="2843" width="11.42578125" style="86" customWidth="1"/>
    <col min="2844" max="2844" width="10.28515625" style="86" customWidth="1"/>
    <col min="2845" max="2845" width="13.140625" style="86" customWidth="1"/>
    <col min="2846" max="2848" width="11.5703125" style="86" customWidth="1"/>
    <col min="2849" max="2849" width="11.28515625" style="86" customWidth="1"/>
    <col min="2850" max="3072" width="9.140625" style="86"/>
    <col min="3073" max="3073" width="22.7109375" style="86" customWidth="1"/>
    <col min="3074" max="3074" width="9.140625" style="86"/>
    <col min="3075" max="3075" width="12.5703125" style="86" customWidth="1"/>
    <col min="3076" max="3076" width="15.7109375" style="86" customWidth="1"/>
    <col min="3077" max="3077" width="18.28515625" style="86" customWidth="1"/>
    <col min="3078" max="3078" width="15.140625" style="86" customWidth="1"/>
    <col min="3079" max="3082" width="13.7109375" style="86" customWidth="1"/>
    <col min="3083" max="3083" width="14.5703125" style="86" customWidth="1"/>
    <col min="3084" max="3086" width="13.140625" style="86" customWidth="1"/>
    <col min="3087" max="3087" width="12.7109375" style="86" customWidth="1"/>
    <col min="3088" max="3088" width="11.42578125" style="86" customWidth="1"/>
    <col min="3089" max="3089" width="11.5703125" style="86" customWidth="1"/>
    <col min="3090" max="3090" width="12" style="86" customWidth="1"/>
    <col min="3091" max="3091" width="14" style="86" customWidth="1"/>
    <col min="3092" max="3092" width="11.140625" style="86" customWidth="1"/>
    <col min="3093" max="3096" width="14" style="86" customWidth="1"/>
    <col min="3097" max="3097" width="12.42578125" style="86" customWidth="1"/>
    <col min="3098" max="3098" width="11.5703125" style="86" customWidth="1"/>
    <col min="3099" max="3099" width="11.42578125" style="86" customWidth="1"/>
    <col min="3100" max="3100" width="10.28515625" style="86" customWidth="1"/>
    <col min="3101" max="3101" width="13.140625" style="86" customWidth="1"/>
    <col min="3102" max="3104" width="11.5703125" style="86" customWidth="1"/>
    <col min="3105" max="3105" width="11.28515625" style="86" customWidth="1"/>
    <col min="3106" max="3328" width="9.140625" style="86"/>
    <col min="3329" max="3329" width="22.7109375" style="86" customWidth="1"/>
    <col min="3330" max="3330" width="9.140625" style="86"/>
    <col min="3331" max="3331" width="12.5703125" style="86" customWidth="1"/>
    <col min="3332" max="3332" width="15.7109375" style="86" customWidth="1"/>
    <col min="3333" max="3333" width="18.28515625" style="86" customWidth="1"/>
    <col min="3334" max="3334" width="15.140625" style="86" customWidth="1"/>
    <col min="3335" max="3338" width="13.7109375" style="86" customWidth="1"/>
    <col min="3339" max="3339" width="14.5703125" style="86" customWidth="1"/>
    <col min="3340" max="3342" width="13.140625" style="86" customWidth="1"/>
    <col min="3343" max="3343" width="12.7109375" style="86" customWidth="1"/>
    <col min="3344" max="3344" width="11.42578125" style="86" customWidth="1"/>
    <col min="3345" max="3345" width="11.5703125" style="86" customWidth="1"/>
    <col min="3346" max="3346" width="12" style="86" customWidth="1"/>
    <col min="3347" max="3347" width="14" style="86" customWidth="1"/>
    <col min="3348" max="3348" width="11.140625" style="86" customWidth="1"/>
    <col min="3349" max="3352" width="14" style="86" customWidth="1"/>
    <col min="3353" max="3353" width="12.42578125" style="86" customWidth="1"/>
    <col min="3354" max="3354" width="11.5703125" style="86" customWidth="1"/>
    <col min="3355" max="3355" width="11.42578125" style="86" customWidth="1"/>
    <col min="3356" max="3356" width="10.28515625" style="86" customWidth="1"/>
    <col min="3357" max="3357" width="13.140625" style="86" customWidth="1"/>
    <col min="3358" max="3360" width="11.5703125" style="86" customWidth="1"/>
    <col min="3361" max="3361" width="11.28515625" style="86" customWidth="1"/>
    <col min="3362" max="3584" width="9.140625" style="86"/>
    <col min="3585" max="3585" width="22.7109375" style="86" customWidth="1"/>
    <col min="3586" max="3586" width="9.140625" style="86"/>
    <col min="3587" max="3587" width="12.5703125" style="86" customWidth="1"/>
    <col min="3588" max="3588" width="15.7109375" style="86" customWidth="1"/>
    <col min="3589" max="3589" width="18.28515625" style="86" customWidth="1"/>
    <col min="3590" max="3590" width="15.140625" style="86" customWidth="1"/>
    <col min="3591" max="3594" width="13.7109375" style="86" customWidth="1"/>
    <col min="3595" max="3595" width="14.5703125" style="86" customWidth="1"/>
    <col min="3596" max="3598" width="13.140625" style="86" customWidth="1"/>
    <col min="3599" max="3599" width="12.7109375" style="86" customWidth="1"/>
    <col min="3600" max="3600" width="11.42578125" style="86" customWidth="1"/>
    <col min="3601" max="3601" width="11.5703125" style="86" customWidth="1"/>
    <col min="3602" max="3602" width="12" style="86" customWidth="1"/>
    <col min="3603" max="3603" width="14" style="86" customWidth="1"/>
    <col min="3604" max="3604" width="11.140625" style="86" customWidth="1"/>
    <col min="3605" max="3608" width="14" style="86" customWidth="1"/>
    <col min="3609" max="3609" width="12.42578125" style="86" customWidth="1"/>
    <col min="3610" max="3610" width="11.5703125" style="86" customWidth="1"/>
    <col min="3611" max="3611" width="11.42578125" style="86" customWidth="1"/>
    <col min="3612" max="3612" width="10.28515625" style="86" customWidth="1"/>
    <col min="3613" max="3613" width="13.140625" style="86" customWidth="1"/>
    <col min="3614" max="3616" width="11.5703125" style="86" customWidth="1"/>
    <col min="3617" max="3617" width="11.28515625" style="86" customWidth="1"/>
    <col min="3618" max="3840" width="9.140625" style="86"/>
    <col min="3841" max="3841" width="22.7109375" style="86" customWidth="1"/>
    <col min="3842" max="3842" width="9.140625" style="86"/>
    <col min="3843" max="3843" width="12.5703125" style="86" customWidth="1"/>
    <col min="3844" max="3844" width="15.7109375" style="86" customWidth="1"/>
    <col min="3845" max="3845" width="18.28515625" style="86" customWidth="1"/>
    <col min="3846" max="3846" width="15.140625" style="86" customWidth="1"/>
    <col min="3847" max="3850" width="13.7109375" style="86" customWidth="1"/>
    <col min="3851" max="3851" width="14.5703125" style="86" customWidth="1"/>
    <col min="3852" max="3854" width="13.140625" style="86" customWidth="1"/>
    <col min="3855" max="3855" width="12.7109375" style="86" customWidth="1"/>
    <col min="3856" max="3856" width="11.42578125" style="86" customWidth="1"/>
    <col min="3857" max="3857" width="11.5703125" style="86" customWidth="1"/>
    <col min="3858" max="3858" width="12" style="86" customWidth="1"/>
    <col min="3859" max="3859" width="14" style="86" customWidth="1"/>
    <col min="3860" max="3860" width="11.140625" style="86" customWidth="1"/>
    <col min="3861" max="3864" width="14" style="86" customWidth="1"/>
    <col min="3865" max="3865" width="12.42578125" style="86" customWidth="1"/>
    <col min="3866" max="3866" width="11.5703125" style="86" customWidth="1"/>
    <col min="3867" max="3867" width="11.42578125" style="86" customWidth="1"/>
    <col min="3868" max="3868" width="10.28515625" style="86" customWidth="1"/>
    <col min="3869" max="3869" width="13.140625" style="86" customWidth="1"/>
    <col min="3870" max="3872" width="11.5703125" style="86" customWidth="1"/>
    <col min="3873" max="3873" width="11.28515625" style="86" customWidth="1"/>
    <col min="3874" max="4096" width="9.140625" style="86"/>
    <col min="4097" max="4097" width="22.7109375" style="86" customWidth="1"/>
    <col min="4098" max="4098" width="9.140625" style="86"/>
    <col min="4099" max="4099" width="12.5703125" style="86" customWidth="1"/>
    <col min="4100" max="4100" width="15.7109375" style="86" customWidth="1"/>
    <col min="4101" max="4101" width="18.28515625" style="86" customWidth="1"/>
    <col min="4102" max="4102" width="15.140625" style="86" customWidth="1"/>
    <col min="4103" max="4106" width="13.7109375" style="86" customWidth="1"/>
    <col min="4107" max="4107" width="14.5703125" style="86" customWidth="1"/>
    <col min="4108" max="4110" width="13.140625" style="86" customWidth="1"/>
    <col min="4111" max="4111" width="12.7109375" style="86" customWidth="1"/>
    <col min="4112" max="4112" width="11.42578125" style="86" customWidth="1"/>
    <col min="4113" max="4113" width="11.5703125" style="86" customWidth="1"/>
    <col min="4114" max="4114" width="12" style="86" customWidth="1"/>
    <col min="4115" max="4115" width="14" style="86" customWidth="1"/>
    <col min="4116" max="4116" width="11.140625" style="86" customWidth="1"/>
    <col min="4117" max="4120" width="14" style="86" customWidth="1"/>
    <col min="4121" max="4121" width="12.42578125" style="86" customWidth="1"/>
    <col min="4122" max="4122" width="11.5703125" style="86" customWidth="1"/>
    <col min="4123" max="4123" width="11.42578125" style="86" customWidth="1"/>
    <col min="4124" max="4124" width="10.28515625" style="86" customWidth="1"/>
    <col min="4125" max="4125" width="13.140625" style="86" customWidth="1"/>
    <col min="4126" max="4128" width="11.5703125" style="86" customWidth="1"/>
    <col min="4129" max="4129" width="11.28515625" style="86" customWidth="1"/>
    <col min="4130" max="4352" width="9.140625" style="86"/>
    <col min="4353" max="4353" width="22.7109375" style="86" customWidth="1"/>
    <col min="4354" max="4354" width="9.140625" style="86"/>
    <col min="4355" max="4355" width="12.5703125" style="86" customWidth="1"/>
    <col min="4356" max="4356" width="15.7109375" style="86" customWidth="1"/>
    <col min="4357" max="4357" width="18.28515625" style="86" customWidth="1"/>
    <col min="4358" max="4358" width="15.140625" style="86" customWidth="1"/>
    <col min="4359" max="4362" width="13.7109375" style="86" customWidth="1"/>
    <col min="4363" max="4363" width="14.5703125" style="86" customWidth="1"/>
    <col min="4364" max="4366" width="13.140625" style="86" customWidth="1"/>
    <col min="4367" max="4367" width="12.7109375" style="86" customWidth="1"/>
    <col min="4368" max="4368" width="11.42578125" style="86" customWidth="1"/>
    <col min="4369" max="4369" width="11.5703125" style="86" customWidth="1"/>
    <col min="4370" max="4370" width="12" style="86" customWidth="1"/>
    <col min="4371" max="4371" width="14" style="86" customWidth="1"/>
    <col min="4372" max="4372" width="11.140625" style="86" customWidth="1"/>
    <col min="4373" max="4376" width="14" style="86" customWidth="1"/>
    <col min="4377" max="4377" width="12.42578125" style="86" customWidth="1"/>
    <col min="4378" max="4378" width="11.5703125" style="86" customWidth="1"/>
    <col min="4379" max="4379" width="11.42578125" style="86" customWidth="1"/>
    <col min="4380" max="4380" width="10.28515625" style="86" customWidth="1"/>
    <col min="4381" max="4381" width="13.140625" style="86" customWidth="1"/>
    <col min="4382" max="4384" width="11.5703125" style="86" customWidth="1"/>
    <col min="4385" max="4385" width="11.28515625" style="86" customWidth="1"/>
    <col min="4386" max="4608" width="9.140625" style="86"/>
    <col min="4609" max="4609" width="22.7109375" style="86" customWidth="1"/>
    <col min="4610" max="4610" width="9.140625" style="86"/>
    <col min="4611" max="4611" width="12.5703125" style="86" customWidth="1"/>
    <col min="4612" max="4612" width="15.7109375" style="86" customWidth="1"/>
    <col min="4613" max="4613" width="18.28515625" style="86" customWidth="1"/>
    <col min="4614" max="4614" width="15.140625" style="86" customWidth="1"/>
    <col min="4615" max="4618" width="13.7109375" style="86" customWidth="1"/>
    <col min="4619" max="4619" width="14.5703125" style="86" customWidth="1"/>
    <col min="4620" max="4622" width="13.140625" style="86" customWidth="1"/>
    <col min="4623" max="4623" width="12.7109375" style="86" customWidth="1"/>
    <col min="4624" max="4624" width="11.42578125" style="86" customWidth="1"/>
    <col min="4625" max="4625" width="11.5703125" style="86" customWidth="1"/>
    <col min="4626" max="4626" width="12" style="86" customWidth="1"/>
    <col min="4627" max="4627" width="14" style="86" customWidth="1"/>
    <col min="4628" max="4628" width="11.140625" style="86" customWidth="1"/>
    <col min="4629" max="4632" width="14" style="86" customWidth="1"/>
    <col min="4633" max="4633" width="12.42578125" style="86" customWidth="1"/>
    <col min="4634" max="4634" width="11.5703125" style="86" customWidth="1"/>
    <col min="4635" max="4635" width="11.42578125" style="86" customWidth="1"/>
    <col min="4636" max="4636" width="10.28515625" style="86" customWidth="1"/>
    <col min="4637" max="4637" width="13.140625" style="86" customWidth="1"/>
    <col min="4638" max="4640" width="11.5703125" style="86" customWidth="1"/>
    <col min="4641" max="4641" width="11.28515625" style="86" customWidth="1"/>
    <col min="4642" max="4864" width="9.140625" style="86"/>
    <col min="4865" max="4865" width="22.7109375" style="86" customWidth="1"/>
    <col min="4866" max="4866" width="9.140625" style="86"/>
    <col min="4867" max="4867" width="12.5703125" style="86" customWidth="1"/>
    <col min="4868" max="4868" width="15.7109375" style="86" customWidth="1"/>
    <col min="4869" max="4869" width="18.28515625" style="86" customWidth="1"/>
    <col min="4870" max="4870" width="15.140625" style="86" customWidth="1"/>
    <col min="4871" max="4874" width="13.7109375" style="86" customWidth="1"/>
    <col min="4875" max="4875" width="14.5703125" style="86" customWidth="1"/>
    <col min="4876" max="4878" width="13.140625" style="86" customWidth="1"/>
    <col min="4879" max="4879" width="12.7109375" style="86" customWidth="1"/>
    <col min="4880" max="4880" width="11.42578125" style="86" customWidth="1"/>
    <col min="4881" max="4881" width="11.5703125" style="86" customWidth="1"/>
    <col min="4882" max="4882" width="12" style="86" customWidth="1"/>
    <col min="4883" max="4883" width="14" style="86" customWidth="1"/>
    <col min="4884" max="4884" width="11.140625" style="86" customWidth="1"/>
    <col min="4885" max="4888" width="14" style="86" customWidth="1"/>
    <col min="4889" max="4889" width="12.42578125" style="86" customWidth="1"/>
    <col min="4890" max="4890" width="11.5703125" style="86" customWidth="1"/>
    <col min="4891" max="4891" width="11.42578125" style="86" customWidth="1"/>
    <col min="4892" max="4892" width="10.28515625" style="86" customWidth="1"/>
    <col min="4893" max="4893" width="13.140625" style="86" customWidth="1"/>
    <col min="4894" max="4896" width="11.5703125" style="86" customWidth="1"/>
    <col min="4897" max="4897" width="11.28515625" style="86" customWidth="1"/>
    <col min="4898" max="5120" width="9.140625" style="86"/>
    <col min="5121" max="5121" width="22.7109375" style="86" customWidth="1"/>
    <col min="5122" max="5122" width="9.140625" style="86"/>
    <col min="5123" max="5123" width="12.5703125" style="86" customWidth="1"/>
    <col min="5124" max="5124" width="15.7109375" style="86" customWidth="1"/>
    <col min="5125" max="5125" width="18.28515625" style="86" customWidth="1"/>
    <col min="5126" max="5126" width="15.140625" style="86" customWidth="1"/>
    <col min="5127" max="5130" width="13.7109375" style="86" customWidth="1"/>
    <col min="5131" max="5131" width="14.5703125" style="86" customWidth="1"/>
    <col min="5132" max="5134" width="13.140625" style="86" customWidth="1"/>
    <col min="5135" max="5135" width="12.7109375" style="86" customWidth="1"/>
    <col min="5136" max="5136" width="11.42578125" style="86" customWidth="1"/>
    <col min="5137" max="5137" width="11.5703125" style="86" customWidth="1"/>
    <col min="5138" max="5138" width="12" style="86" customWidth="1"/>
    <col min="5139" max="5139" width="14" style="86" customWidth="1"/>
    <col min="5140" max="5140" width="11.140625" style="86" customWidth="1"/>
    <col min="5141" max="5144" width="14" style="86" customWidth="1"/>
    <col min="5145" max="5145" width="12.42578125" style="86" customWidth="1"/>
    <col min="5146" max="5146" width="11.5703125" style="86" customWidth="1"/>
    <col min="5147" max="5147" width="11.42578125" style="86" customWidth="1"/>
    <col min="5148" max="5148" width="10.28515625" style="86" customWidth="1"/>
    <col min="5149" max="5149" width="13.140625" style="86" customWidth="1"/>
    <col min="5150" max="5152" width="11.5703125" style="86" customWidth="1"/>
    <col min="5153" max="5153" width="11.28515625" style="86" customWidth="1"/>
    <col min="5154" max="5376" width="9.140625" style="86"/>
    <col min="5377" max="5377" width="22.7109375" style="86" customWidth="1"/>
    <col min="5378" max="5378" width="9.140625" style="86"/>
    <col min="5379" max="5379" width="12.5703125" style="86" customWidth="1"/>
    <col min="5380" max="5380" width="15.7109375" style="86" customWidth="1"/>
    <col min="5381" max="5381" width="18.28515625" style="86" customWidth="1"/>
    <col min="5382" max="5382" width="15.140625" style="86" customWidth="1"/>
    <col min="5383" max="5386" width="13.7109375" style="86" customWidth="1"/>
    <col min="5387" max="5387" width="14.5703125" style="86" customWidth="1"/>
    <col min="5388" max="5390" width="13.140625" style="86" customWidth="1"/>
    <col min="5391" max="5391" width="12.7109375" style="86" customWidth="1"/>
    <col min="5392" max="5392" width="11.42578125" style="86" customWidth="1"/>
    <col min="5393" max="5393" width="11.5703125" style="86" customWidth="1"/>
    <col min="5394" max="5394" width="12" style="86" customWidth="1"/>
    <col min="5395" max="5395" width="14" style="86" customWidth="1"/>
    <col min="5396" max="5396" width="11.140625" style="86" customWidth="1"/>
    <col min="5397" max="5400" width="14" style="86" customWidth="1"/>
    <col min="5401" max="5401" width="12.42578125" style="86" customWidth="1"/>
    <col min="5402" max="5402" width="11.5703125" style="86" customWidth="1"/>
    <col min="5403" max="5403" width="11.42578125" style="86" customWidth="1"/>
    <col min="5404" max="5404" width="10.28515625" style="86" customWidth="1"/>
    <col min="5405" max="5405" width="13.140625" style="86" customWidth="1"/>
    <col min="5406" max="5408" width="11.5703125" style="86" customWidth="1"/>
    <col min="5409" max="5409" width="11.28515625" style="86" customWidth="1"/>
    <col min="5410" max="5632" width="9.140625" style="86"/>
    <col min="5633" max="5633" width="22.7109375" style="86" customWidth="1"/>
    <col min="5634" max="5634" width="9.140625" style="86"/>
    <col min="5635" max="5635" width="12.5703125" style="86" customWidth="1"/>
    <col min="5636" max="5636" width="15.7109375" style="86" customWidth="1"/>
    <col min="5637" max="5637" width="18.28515625" style="86" customWidth="1"/>
    <col min="5638" max="5638" width="15.140625" style="86" customWidth="1"/>
    <col min="5639" max="5642" width="13.7109375" style="86" customWidth="1"/>
    <col min="5643" max="5643" width="14.5703125" style="86" customWidth="1"/>
    <col min="5644" max="5646" width="13.140625" style="86" customWidth="1"/>
    <col min="5647" max="5647" width="12.7109375" style="86" customWidth="1"/>
    <col min="5648" max="5648" width="11.42578125" style="86" customWidth="1"/>
    <col min="5649" max="5649" width="11.5703125" style="86" customWidth="1"/>
    <col min="5650" max="5650" width="12" style="86" customWidth="1"/>
    <col min="5651" max="5651" width="14" style="86" customWidth="1"/>
    <col min="5652" max="5652" width="11.140625" style="86" customWidth="1"/>
    <col min="5653" max="5656" width="14" style="86" customWidth="1"/>
    <col min="5657" max="5657" width="12.42578125" style="86" customWidth="1"/>
    <col min="5658" max="5658" width="11.5703125" style="86" customWidth="1"/>
    <col min="5659" max="5659" width="11.42578125" style="86" customWidth="1"/>
    <col min="5660" max="5660" width="10.28515625" style="86" customWidth="1"/>
    <col min="5661" max="5661" width="13.140625" style="86" customWidth="1"/>
    <col min="5662" max="5664" width="11.5703125" style="86" customWidth="1"/>
    <col min="5665" max="5665" width="11.28515625" style="86" customWidth="1"/>
    <col min="5666" max="5888" width="9.140625" style="86"/>
    <col min="5889" max="5889" width="22.7109375" style="86" customWidth="1"/>
    <col min="5890" max="5890" width="9.140625" style="86"/>
    <col min="5891" max="5891" width="12.5703125" style="86" customWidth="1"/>
    <col min="5892" max="5892" width="15.7109375" style="86" customWidth="1"/>
    <col min="5893" max="5893" width="18.28515625" style="86" customWidth="1"/>
    <col min="5894" max="5894" width="15.140625" style="86" customWidth="1"/>
    <col min="5895" max="5898" width="13.7109375" style="86" customWidth="1"/>
    <col min="5899" max="5899" width="14.5703125" style="86" customWidth="1"/>
    <col min="5900" max="5902" width="13.140625" style="86" customWidth="1"/>
    <col min="5903" max="5903" width="12.7109375" style="86" customWidth="1"/>
    <col min="5904" max="5904" width="11.42578125" style="86" customWidth="1"/>
    <col min="5905" max="5905" width="11.5703125" style="86" customWidth="1"/>
    <col min="5906" max="5906" width="12" style="86" customWidth="1"/>
    <col min="5907" max="5907" width="14" style="86" customWidth="1"/>
    <col min="5908" max="5908" width="11.140625" style="86" customWidth="1"/>
    <col min="5909" max="5912" width="14" style="86" customWidth="1"/>
    <col min="5913" max="5913" width="12.42578125" style="86" customWidth="1"/>
    <col min="5914" max="5914" width="11.5703125" style="86" customWidth="1"/>
    <col min="5915" max="5915" width="11.42578125" style="86" customWidth="1"/>
    <col min="5916" max="5916" width="10.28515625" style="86" customWidth="1"/>
    <col min="5917" max="5917" width="13.140625" style="86" customWidth="1"/>
    <col min="5918" max="5920" width="11.5703125" style="86" customWidth="1"/>
    <col min="5921" max="5921" width="11.28515625" style="86" customWidth="1"/>
    <col min="5922" max="6144" width="9.140625" style="86"/>
    <col min="6145" max="6145" width="22.7109375" style="86" customWidth="1"/>
    <col min="6146" max="6146" width="9.140625" style="86"/>
    <col min="6147" max="6147" width="12.5703125" style="86" customWidth="1"/>
    <col min="6148" max="6148" width="15.7109375" style="86" customWidth="1"/>
    <col min="6149" max="6149" width="18.28515625" style="86" customWidth="1"/>
    <col min="6150" max="6150" width="15.140625" style="86" customWidth="1"/>
    <col min="6151" max="6154" width="13.7109375" style="86" customWidth="1"/>
    <col min="6155" max="6155" width="14.5703125" style="86" customWidth="1"/>
    <col min="6156" max="6158" width="13.140625" style="86" customWidth="1"/>
    <col min="6159" max="6159" width="12.7109375" style="86" customWidth="1"/>
    <col min="6160" max="6160" width="11.42578125" style="86" customWidth="1"/>
    <col min="6161" max="6161" width="11.5703125" style="86" customWidth="1"/>
    <col min="6162" max="6162" width="12" style="86" customWidth="1"/>
    <col min="6163" max="6163" width="14" style="86" customWidth="1"/>
    <col min="6164" max="6164" width="11.140625" style="86" customWidth="1"/>
    <col min="6165" max="6168" width="14" style="86" customWidth="1"/>
    <col min="6169" max="6169" width="12.42578125" style="86" customWidth="1"/>
    <col min="6170" max="6170" width="11.5703125" style="86" customWidth="1"/>
    <col min="6171" max="6171" width="11.42578125" style="86" customWidth="1"/>
    <col min="6172" max="6172" width="10.28515625" style="86" customWidth="1"/>
    <col min="6173" max="6173" width="13.140625" style="86" customWidth="1"/>
    <col min="6174" max="6176" width="11.5703125" style="86" customWidth="1"/>
    <col min="6177" max="6177" width="11.28515625" style="86" customWidth="1"/>
    <col min="6178" max="6400" width="9.140625" style="86"/>
    <col min="6401" max="6401" width="22.7109375" style="86" customWidth="1"/>
    <col min="6402" max="6402" width="9.140625" style="86"/>
    <col min="6403" max="6403" width="12.5703125" style="86" customWidth="1"/>
    <col min="6404" max="6404" width="15.7109375" style="86" customWidth="1"/>
    <col min="6405" max="6405" width="18.28515625" style="86" customWidth="1"/>
    <col min="6406" max="6406" width="15.140625" style="86" customWidth="1"/>
    <col min="6407" max="6410" width="13.7109375" style="86" customWidth="1"/>
    <col min="6411" max="6411" width="14.5703125" style="86" customWidth="1"/>
    <col min="6412" max="6414" width="13.140625" style="86" customWidth="1"/>
    <col min="6415" max="6415" width="12.7109375" style="86" customWidth="1"/>
    <col min="6416" max="6416" width="11.42578125" style="86" customWidth="1"/>
    <col min="6417" max="6417" width="11.5703125" style="86" customWidth="1"/>
    <col min="6418" max="6418" width="12" style="86" customWidth="1"/>
    <col min="6419" max="6419" width="14" style="86" customWidth="1"/>
    <col min="6420" max="6420" width="11.140625" style="86" customWidth="1"/>
    <col min="6421" max="6424" width="14" style="86" customWidth="1"/>
    <col min="6425" max="6425" width="12.42578125" style="86" customWidth="1"/>
    <col min="6426" max="6426" width="11.5703125" style="86" customWidth="1"/>
    <col min="6427" max="6427" width="11.42578125" style="86" customWidth="1"/>
    <col min="6428" max="6428" width="10.28515625" style="86" customWidth="1"/>
    <col min="6429" max="6429" width="13.140625" style="86" customWidth="1"/>
    <col min="6430" max="6432" width="11.5703125" style="86" customWidth="1"/>
    <col min="6433" max="6433" width="11.28515625" style="86" customWidth="1"/>
    <col min="6434" max="6656" width="9.140625" style="86"/>
    <col min="6657" max="6657" width="22.7109375" style="86" customWidth="1"/>
    <col min="6658" max="6658" width="9.140625" style="86"/>
    <col min="6659" max="6659" width="12.5703125" style="86" customWidth="1"/>
    <col min="6660" max="6660" width="15.7109375" style="86" customWidth="1"/>
    <col min="6661" max="6661" width="18.28515625" style="86" customWidth="1"/>
    <col min="6662" max="6662" width="15.140625" style="86" customWidth="1"/>
    <col min="6663" max="6666" width="13.7109375" style="86" customWidth="1"/>
    <col min="6667" max="6667" width="14.5703125" style="86" customWidth="1"/>
    <col min="6668" max="6670" width="13.140625" style="86" customWidth="1"/>
    <col min="6671" max="6671" width="12.7109375" style="86" customWidth="1"/>
    <col min="6672" max="6672" width="11.42578125" style="86" customWidth="1"/>
    <col min="6673" max="6673" width="11.5703125" style="86" customWidth="1"/>
    <col min="6674" max="6674" width="12" style="86" customWidth="1"/>
    <col min="6675" max="6675" width="14" style="86" customWidth="1"/>
    <col min="6676" max="6676" width="11.140625" style="86" customWidth="1"/>
    <col min="6677" max="6680" width="14" style="86" customWidth="1"/>
    <col min="6681" max="6681" width="12.42578125" style="86" customWidth="1"/>
    <col min="6682" max="6682" width="11.5703125" style="86" customWidth="1"/>
    <col min="6683" max="6683" width="11.42578125" style="86" customWidth="1"/>
    <col min="6684" max="6684" width="10.28515625" style="86" customWidth="1"/>
    <col min="6685" max="6685" width="13.140625" style="86" customWidth="1"/>
    <col min="6686" max="6688" width="11.5703125" style="86" customWidth="1"/>
    <col min="6689" max="6689" width="11.28515625" style="86" customWidth="1"/>
    <col min="6690" max="6912" width="9.140625" style="86"/>
    <col min="6913" max="6913" width="22.7109375" style="86" customWidth="1"/>
    <col min="6914" max="6914" width="9.140625" style="86"/>
    <col min="6915" max="6915" width="12.5703125" style="86" customWidth="1"/>
    <col min="6916" max="6916" width="15.7109375" style="86" customWidth="1"/>
    <col min="6917" max="6917" width="18.28515625" style="86" customWidth="1"/>
    <col min="6918" max="6918" width="15.140625" style="86" customWidth="1"/>
    <col min="6919" max="6922" width="13.7109375" style="86" customWidth="1"/>
    <col min="6923" max="6923" width="14.5703125" style="86" customWidth="1"/>
    <col min="6924" max="6926" width="13.140625" style="86" customWidth="1"/>
    <col min="6927" max="6927" width="12.7109375" style="86" customWidth="1"/>
    <col min="6928" max="6928" width="11.42578125" style="86" customWidth="1"/>
    <col min="6929" max="6929" width="11.5703125" style="86" customWidth="1"/>
    <col min="6930" max="6930" width="12" style="86" customWidth="1"/>
    <col min="6931" max="6931" width="14" style="86" customWidth="1"/>
    <col min="6932" max="6932" width="11.140625" style="86" customWidth="1"/>
    <col min="6933" max="6936" width="14" style="86" customWidth="1"/>
    <col min="6937" max="6937" width="12.42578125" style="86" customWidth="1"/>
    <col min="6938" max="6938" width="11.5703125" style="86" customWidth="1"/>
    <col min="6939" max="6939" width="11.42578125" style="86" customWidth="1"/>
    <col min="6940" max="6940" width="10.28515625" style="86" customWidth="1"/>
    <col min="6941" max="6941" width="13.140625" style="86" customWidth="1"/>
    <col min="6942" max="6944" width="11.5703125" style="86" customWidth="1"/>
    <col min="6945" max="6945" width="11.28515625" style="86" customWidth="1"/>
    <col min="6946" max="7168" width="9.140625" style="86"/>
    <col min="7169" max="7169" width="22.7109375" style="86" customWidth="1"/>
    <col min="7170" max="7170" width="9.140625" style="86"/>
    <col min="7171" max="7171" width="12.5703125" style="86" customWidth="1"/>
    <col min="7172" max="7172" width="15.7109375" style="86" customWidth="1"/>
    <col min="7173" max="7173" width="18.28515625" style="86" customWidth="1"/>
    <col min="7174" max="7174" width="15.140625" style="86" customWidth="1"/>
    <col min="7175" max="7178" width="13.7109375" style="86" customWidth="1"/>
    <col min="7179" max="7179" width="14.5703125" style="86" customWidth="1"/>
    <col min="7180" max="7182" width="13.140625" style="86" customWidth="1"/>
    <col min="7183" max="7183" width="12.7109375" style="86" customWidth="1"/>
    <col min="7184" max="7184" width="11.42578125" style="86" customWidth="1"/>
    <col min="7185" max="7185" width="11.5703125" style="86" customWidth="1"/>
    <col min="7186" max="7186" width="12" style="86" customWidth="1"/>
    <col min="7187" max="7187" width="14" style="86" customWidth="1"/>
    <col min="7188" max="7188" width="11.140625" style="86" customWidth="1"/>
    <col min="7189" max="7192" width="14" style="86" customWidth="1"/>
    <col min="7193" max="7193" width="12.42578125" style="86" customWidth="1"/>
    <col min="7194" max="7194" width="11.5703125" style="86" customWidth="1"/>
    <col min="7195" max="7195" width="11.42578125" style="86" customWidth="1"/>
    <col min="7196" max="7196" width="10.28515625" style="86" customWidth="1"/>
    <col min="7197" max="7197" width="13.140625" style="86" customWidth="1"/>
    <col min="7198" max="7200" width="11.5703125" style="86" customWidth="1"/>
    <col min="7201" max="7201" width="11.28515625" style="86" customWidth="1"/>
    <col min="7202" max="7424" width="9.140625" style="86"/>
    <col min="7425" max="7425" width="22.7109375" style="86" customWidth="1"/>
    <col min="7426" max="7426" width="9.140625" style="86"/>
    <col min="7427" max="7427" width="12.5703125" style="86" customWidth="1"/>
    <col min="7428" max="7428" width="15.7109375" style="86" customWidth="1"/>
    <col min="7429" max="7429" width="18.28515625" style="86" customWidth="1"/>
    <col min="7430" max="7430" width="15.140625" style="86" customWidth="1"/>
    <col min="7431" max="7434" width="13.7109375" style="86" customWidth="1"/>
    <col min="7435" max="7435" width="14.5703125" style="86" customWidth="1"/>
    <col min="7436" max="7438" width="13.140625" style="86" customWidth="1"/>
    <col min="7439" max="7439" width="12.7109375" style="86" customWidth="1"/>
    <col min="7440" max="7440" width="11.42578125" style="86" customWidth="1"/>
    <col min="7441" max="7441" width="11.5703125" style="86" customWidth="1"/>
    <col min="7442" max="7442" width="12" style="86" customWidth="1"/>
    <col min="7443" max="7443" width="14" style="86" customWidth="1"/>
    <col min="7444" max="7444" width="11.140625" style="86" customWidth="1"/>
    <col min="7445" max="7448" width="14" style="86" customWidth="1"/>
    <col min="7449" max="7449" width="12.42578125" style="86" customWidth="1"/>
    <col min="7450" max="7450" width="11.5703125" style="86" customWidth="1"/>
    <col min="7451" max="7451" width="11.42578125" style="86" customWidth="1"/>
    <col min="7452" max="7452" width="10.28515625" style="86" customWidth="1"/>
    <col min="7453" max="7453" width="13.140625" style="86" customWidth="1"/>
    <col min="7454" max="7456" width="11.5703125" style="86" customWidth="1"/>
    <col min="7457" max="7457" width="11.28515625" style="86" customWidth="1"/>
    <col min="7458" max="7680" width="9.140625" style="86"/>
    <col min="7681" max="7681" width="22.7109375" style="86" customWidth="1"/>
    <col min="7682" max="7682" width="9.140625" style="86"/>
    <col min="7683" max="7683" width="12.5703125" style="86" customWidth="1"/>
    <col min="7684" max="7684" width="15.7109375" style="86" customWidth="1"/>
    <col min="7685" max="7685" width="18.28515625" style="86" customWidth="1"/>
    <col min="7686" max="7686" width="15.140625" style="86" customWidth="1"/>
    <col min="7687" max="7690" width="13.7109375" style="86" customWidth="1"/>
    <col min="7691" max="7691" width="14.5703125" style="86" customWidth="1"/>
    <col min="7692" max="7694" width="13.140625" style="86" customWidth="1"/>
    <col min="7695" max="7695" width="12.7109375" style="86" customWidth="1"/>
    <col min="7696" max="7696" width="11.42578125" style="86" customWidth="1"/>
    <col min="7697" max="7697" width="11.5703125" style="86" customWidth="1"/>
    <col min="7698" max="7698" width="12" style="86" customWidth="1"/>
    <col min="7699" max="7699" width="14" style="86" customWidth="1"/>
    <col min="7700" max="7700" width="11.140625" style="86" customWidth="1"/>
    <col min="7701" max="7704" width="14" style="86" customWidth="1"/>
    <col min="7705" max="7705" width="12.42578125" style="86" customWidth="1"/>
    <col min="7706" max="7706" width="11.5703125" style="86" customWidth="1"/>
    <col min="7707" max="7707" width="11.42578125" style="86" customWidth="1"/>
    <col min="7708" max="7708" width="10.28515625" style="86" customWidth="1"/>
    <col min="7709" max="7709" width="13.140625" style="86" customWidth="1"/>
    <col min="7710" max="7712" width="11.5703125" style="86" customWidth="1"/>
    <col min="7713" max="7713" width="11.28515625" style="86" customWidth="1"/>
    <col min="7714" max="7936" width="9.140625" style="86"/>
    <col min="7937" max="7937" width="22.7109375" style="86" customWidth="1"/>
    <col min="7938" max="7938" width="9.140625" style="86"/>
    <col min="7939" max="7939" width="12.5703125" style="86" customWidth="1"/>
    <col min="7940" max="7940" width="15.7109375" style="86" customWidth="1"/>
    <col min="7941" max="7941" width="18.28515625" style="86" customWidth="1"/>
    <col min="7942" max="7942" width="15.140625" style="86" customWidth="1"/>
    <col min="7943" max="7946" width="13.7109375" style="86" customWidth="1"/>
    <col min="7947" max="7947" width="14.5703125" style="86" customWidth="1"/>
    <col min="7948" max="7950" width="13.140625" style="86" customWidth="1"/>
    <col min="7951" max="7951" width="12.7109375" style="86" customWidth="1"/>
    <col min="7952" max="7952" width="11.42578125" style="86" customWidth="1"/>
    <col min="7953" max="7953" width="11.5703125" style="86" customWidth="1"/>
    <col min="7954" max="7954" width="12" style="86" customWidth="1"/>
    <col min="7955" max="7955" width="14" style="86" customWidth="1"/>
    <col min="7956" max="7956" width="11.140625" style="86" customWidth="1"/>
    <col min="7957" max="7960" width="14" style="86" customWidth="1"/>
    <col min="7961" max="7961" width="12.42578125" style="86" customWidth="1"/>
    <col min="7962" max="7962" width="11.5703125" style="86" customWidth="1"/>
    <col min="7963" max="7963" width="11.42578125" style="86" customWidth="1"/>
    <col min="7964" max="7964" width="10.28515625" style="86" customWidth="1"/>
    <col min="7965" max="7965" width="13.140625" style="86" customWidth="1"/>
    <col min="7966" max="7968" width="11.5703125" style="86" customWidth="1"/>
    <col min="7969" max="7969" width="11.28515625" style="86" customWidth="1"/>
    <col min="7970" max="8192" width="9.140625" style="86"/>
    <col min="8193" max="8193" width="22.7109375" style="86" customWidth="1"/>
    <col min="8194" max="8194" width="9.140625" style="86"/>
    <col min="8195" max="8195" width="12.5703125" style="86" customWidth="1"/>
    <col min="8196" max="8196" width="15.7109375" style="86" customWidth="1"/>
    <col min="8197" max="8197" width="18.28515625" style="86" customWidth="1"/>
    <col min="8198" max="8198" width="15.140625" style="86" customWidth="1"/>
    <col min="8199" max="8202" width="13.7109375" style="86" customWidth="1"/>
    <col min="8203" max="8203" width="14.5703125" style="86" customWidth="1"/>
    <col min="8204" max="8206" width="13.140625" style="86" customWidth="1"/>
    <col min="8207" max="8207" width="12.7109375" style="86" customWidth="1"/>
    <col min="8208" max="8208" width="11.42578125" style="86" customWidth="1"/>
    <col min="8209" max="8209" width="11.5703125" style="86" customWidth="1"/>
    <col min="8210" max="8210" width="12" style="86" customWidth="1"/>
    <col min="8211" max="8211" width="14" style="86" customWidth="1"/>
    <col min="8212" max="8212" width="11.140625" style="86" customWidth="1"/>
    <col min="8213" max="8216" width="14" style="86" customWidth="1"/>
    <col min="8217" max="8217" width="12.42578125" style="86" customWidth="1"/>
    <col min="8218" max="8218" width="11.5703125" style="86" customWidth="1"/>
    <col min="8219" max="8219" width="11.42578125" style="86" customWidth="1"/>
    <col min="8220" max="8220" width="10.28515625" style="86" customWidth="1"/>
    <col min="8221" max="8221" width="13.140625" style="86" customWidth="1"/>
    <col min="8222" max="8224" width="11.5703125" style="86" customWidth="1"/>
    <col min="8225" max="8225" width="11.28515625" style="86" customWidth="1"/>
    <col min="8226" max="8448" width="9.140625" style="86"/>
    <col min="8449" max="8449" width="22.7109375" style="86" customWidth="1"/>
    <col min="8450" max="8450" width="9.140625" style="86"/>
    <col min="8451" max="8451" width="12.5703125" style="86" customWidth="1"/>
    <col min="8452" max="8452" width="15.7109375" style="86" customWidth="1"/>
    <col min="8453" max="8453" width="18.28515625" style="86" customWidth="1"/>
    <col min="8454" max="8454" width="15.140625" style="86" customWidth="1"/>
    <col min="8455" max="8458" width="13.7109375" style="86" customWidth="1"/>
    <col min="8459" max="8459" width="14.5703125" style="86" customWidth="1"/>
    <col min="8460" max="8462" width="13.140625" style="86" customWidth="1"/>
    <col min="8463" max="8463" width="12.7109375" style="86" customWidth="1"/>
    <col min="8464" max="8464" width="11.42578125" style="86" customWidth="1"/>
    <col min="8465" max="8465" width="11.5703125" style="86" customWidth="1"/>
    <col min="8466" max="8466" width="12" style="86" customWidth="1"/>
    <col min="8467" max="8467" width="14" style="86" customWidth="1"/>
    <col min="8468" max="8468" width="11.140625" style="86" customWidth="1"/>
    <col min="8469" max="8472" width="14" style="86" customWidth="1"/>
    <col min="8473" max="8473" width="12.42578125" style="86" customWidth="1"/>
    <col min="8474" max="8474" width="11.5703125" style="86" customWidth="1"/>
    <col min="8475" max="8475" width="11.42578125" style="86" customWidth="1"/>
    <col min="8476" max="8476" width="10.28515625" style="86" customWidth="1"/>
    <col min="8477" max="8477" width="13.140625" style="86" customWidth="1"/>
    <col min="8478" max="8480" width="11.5703125" style="86" customWidth="1"/>
    <col min="8481" max="8481" width="11.28515625" style="86" customWidth="1"/>
    <col min="8482" max="8704" width="9.140625" style="86"/>
    <col min="8705" max="8705" width="22.7109375" style="86" customWidth="1"/>
    <col min="8706" max="8706" width="9.140625" style="86"/>
    <col min="8707" max="8707" width="12.5703125" style="86" customWidth="1"/>
    <col min="8708" max="8708" width="15.7109375" style="86" customWidth="1"/>
    <col min="8709" max="8709" width="18.28515625" style="86" customWidth="1"/>
    <col min="8710" max="8710" width="15.140625" style="86" customWidth="1"/>
    <col min="8711" max="8714" width="13.7109375" style="86" customWidth="1"/>
    <col min="8715" max="8715" width="14.5703125" style="86" customWidth="1"/>
    <col min="8716" max="8718" width="13.140625" style="86" customWidth="1"/>
    <col min="8719" max="8719" width="12.7109375" style="86" customWidth="1"/>
    <col min="8720" max="8720" width="11.42578125" style="86" customWidth="1"/>
    <col min="8721" max="8721" width="11.5703125" style="86" customWidth="1"/>
    <col min="8722" max="8722" width="12" style="86" customWidth="1"/>
    <col min="8723" max="8723" width="14" style="86" customWidth="1"/>
    <col min="8724" max="8724" width="11.140625" style="86" customWidth="1"/>
    <col min="8725" max="8728" width="14" style="86" customWidth="1"/>
    <col min="8729" max="8729" width="12.42578125" style="86" customWidth="1"/>
    <col min="8730" max="8730" width="11.5703125" style="86" customWidth="1"/>
    <col min="8731" max="8731" width="11.42578125" style="86" customWidth="1"/>
    <col min="8732" max="8732" width="10.28515625" style="86" customWidth="1"/>
    <col min="8733" max="8733" width="13.140625" style="86" customWidth="1"/>
    <col min="8734" max="8736" width="11.5703125" style="86" customWidth="1"/>
    <col min="8737" max="8737" width="11.28515625" style="86" customWidth="1"/>
    <col min="8738" max="8960" width="9.140625" style="86"/>
    <col min="8961" max="8961" width="22.7109375" style="86" customWidth="1"/>
    <col min="8962" max="8962" width="9.140625" style="86"/>
    <col min="8963" max="8963" width="12.5703125" style="86" customWidth="1"/>
    <col min="8964" max="8964" width="15.7109375" style="86" customWidth="1"/>
    <col min="8965" max="8965" width="18.28515625" style="86" customWidth="1"/>
    <col min="8966" max="8966" width="15.140625" style="86" customWidth="1"/>
    <col min="8967" max="8970" width="13.7109375" style="86" customWidth="1"/>
    <col min="8971" max="8971" width="14.5703125" style="86" customWidth="1"/>
    <col min="8972" max="8974" width="13.140625" style="86" customWidth="1"/>
    <col min="8975" max="8975" width="12.7109375" style="86" customWidth="1"/>
    <col min="8976" max="8976" width="11.42578125" style="86" customWidth="1"/>
    <col min="8977" max="8977" width="11.5703125" style="86" customWidth="1"/>
    <col min="8978" max="8978" width="12" style="86" customWidth="1"/>
    <col min="8979" max="8979" width="14" style="86" customWidth="1"/>
    <col min="8980" max="8980" width="11.140625" style="86" customWidth="1"/>
    <col min="8981" max="8984" width="14" style="86" customWidth="1"/>
    <col min="8985" max="8985" width="12.42578125" style="86" customWidth="1"/>
    <col min="8986" max="8986" width="11.5703125" style="86" customWidth="1"/>
    <col min="8987" max="8987" width="11.42578125" style="86" customWidth="1"/>
    <col min="8988" max="8988" width="10.28515625" style="86" customWidth="1"/>
    <col min="8989" max="8989" width="13.140625" style="86" customWidth="1"/>
    <col min="8990" max="8992" width="11.5703125" style="86" customWidth="1"/>
    <col min="8993" max="8993" width="11.28515625" style="86" customWidth="1"/>
    <col min="8994" max="9216" width="9.140625" style="86"/>
    <col min="9217" max="9217" width="22.7109375" style="86" customWidth="1"/>
    <col min="9218" max="9218" width="9.140625" style="86"/>
    <col min="9219" max="9219" width="12.5703125" style="86" customWidth="1"/>
    <col min="9220" max="9220" width="15.7109375" style="86" customWidth="1"/>
    <col min="9221" max="9221" width="18.28515625" style="86" customWidth="1"/>
    <col min="9222" max="9222" width="15.140625" style="86" customWidth="1"/>
    <col min="9223" max="9226" width="13.7109375" style="86" customWidth="1"/>
    <col min="9227" max="9227" width="14.5703125" style="86" customWidth="1"/>
    <col min="9228" max="9230" width="13.140625" style="86" customWidth="1"/>
    <col min="9231" max="9231" width="12.7109375" style="86" customWidth="1"/>
    <col min="9232" max="9232" width="11.42578125" style="86" customWidth="1"/>
    <col min="9233" max="9233" width="11.5703125" style="86" customWidth="1"/>
    <col min="9234" max="9234" width="12" style="86" customWidth="1"/>
    <col min="9235" max="9235" width="14" style="86" customWidth="1"/>
    <col min="9236" max="9236" width="11.140625" style="86" customWidth="1"/>
    <col min="9237" max="9240" width="14" style="86" customWidth="1"/>
    <col min="9241" max="9241" width="12.42578125" style="86" customWidth="1"/>
    <col min="9242" max="9242" width="11.5703125" style="86" customWidth="1"/>
    <col min="9243" max="9243" width="11.42578125" style="86" customWidth="1"/>
    <col min="9244" max="9244" width="10.28515625" style="86" customWidth="1"/>
    <col min="9245" max="9245" width="13.140625" style="86" customWidth="1"/>
    <col min="9246" max="9248" width="11.5703125" style="86" customWidth="1"/>
    <col min="9249" max="9249" width="11.28515625" style="86" customWidth="1"/>
    <col min="9250" max="9472" width="9.140625" style="86"/>
    <col min="9473" max="9473" width="22.7109375" style="86" customWidth="1"/>
    <col min="9474" max="9474" width="9.140625" style="86"/>
    <col min="9475" max="9475" width="12.5703125" style="86" customWidth="1"/>
    <col min="9476" max="9476" width="15.7109375" style="86" customWidth="1"/>
    <col min="9477" max="9477" width="18.28515625" style="86" customWidth="1"/>
    <col min="9478" max="9478" width="15.140625" style="86" customWidth="1"/>
    <col min="9479" max="9482" width="13.7109375" style="86" customWidth="1"/>
    <col min="9483" max="9483" width="14.5703125" style="86" customWidth="1"/>
    <col min="9484" max="9486" width="13.140625" style="86" customWidth="1"/>
    <col min="9487" max="9487" width="12.7109375" style="86" customWidth="1"/>
    <col min="9488" max="9488" width="11.42578125" style="86" customWidth="1"/>
    <col min="9489" max="9489" width="11.5703125" style="86" customWidth="1"/>
    <col min="9490" max="9490" width="12" style="86" customWidth="1"/>
    <col min="9491" max="9491" width="14" style="86" customWidth="1"/>
    <col min="9492" max="9492" width="11.140625" style="86" customWidth="1"/>
    <col min="9493" max="9496" width="14" style="86" customWidth="1"/>
    <col min="9497" max="9497" width="12.42578125" style="86" customWidth="1"/>
    <col min="9498" max="9498" width="11.5703125" style="86" customWidth="1"/>
    <col min="9499" max="9499" width="11.42578125" style="86" customWidth="1"/>
    <col min="9500" max="9500" width="10.28515625" style="86" customWidth="1"/>
    <col min="9501" max="9501" width="13.140625" style="86" customWidth="1"/>
    <col min="9502" max="9504" width="11.5703125" style="86" customWidth="1"/>
    <col min="9505" max="9505" width="11.28515625" style="86" customWidth="1"/>
    <col min="9506" max="9728" width="9.140625" style="86"/>
    <col min="9729" max="9729" width="22.7109375" style="86" customWidth="1"/>
    <col min="9730" max="9730" width="9.140625" style="86"/>
    <col min="9731" max="9731" width="12.5703125" style="86" customWidth="1"/>
    <col min="9732" max="9732" width="15.7109375" style="86" customWidth="1"/>
    <col min="9733" max="9733" width="18.28515625" style="86" customWidth="1"/>
    <col min="9734" max="9734" width="15.140625" style="86" customWidth="1"/>
    <col min="9735" max="9738" width="13.7109375" style="86" customWidth="1"/>
    <col min="9739" max="9739" width="14.5703125" style="86" customWidth="1"/>
    <col min="9740" max="9742" width="13.140625" style="86" customWidth="1"/>
    <col min="9743" max="9743" width="12.7109375" style="86" customWidth="1"/>
    <col min="9744" max="9744" width="11.42578125" style="86" customWidth="1"/>
    <col min="9745" max="9745" width="11.5703125" style="86" customWidth="1"/>
    <col min="9746" max="9746" width="12" style="86" customWidth="1"/>
    <col min="9747" max="9747" width="14" style="86" customWidth="1"/>
    <col min="9748" max="9748" width="11.140625" style="86" customWidth="1"/>
    <col min="9749" max="9752" width="14" style="86" customWidth="1"/>
    <col min="9753" max="9753" width="12.42578125" style="86" customWidth="1"/>
    <col min="9754" max="9754" width="11.5703125" style="86" customWidth="1"/>
    <col min="9755" max="9755" width="11.42578125" style="86" customWidth="1"/>
    <col min="9756" max="9756" width="10.28515625" style="86" customWidth="1"/>
    <col min="9757" max="9757" width="13.140625" style="86" customWidth="1"/>
    <col min="9758" max="9760" width="11.5703125" style="86" customWidth="1"/>
    <col min="9761" max="9761" width="11.28515625" style="86" customWidth="1"/>
    <col min="9762" max="9984" width="9.140625" style="86"/>
    <col min="9985" max="9985" width="22.7109375" style="86" customWidth="1"/>
    <col min="9986" max="9986" width="9.140625" style="86"/>
    <col min="9987" max="9987" width="12.5703125" style="86" customWidth="1"/>
    <col min="9988" max="9988" width="15.7109375" style="86" customWidth="1"/>
    <col min="9989" max="9989" width="18.28515625" style="86" customWidth="1"/>
    <col min="9990" max="9990" width="15.140625" style="86" customWidth="1"/>
    <col min="9991" max="9994" width="13.7109375" style="86" customWidth="1"/>
    <col min="9995" max="9995" width="14.5703125" style="86" customWidth="1"/>
    <col min="9996" max="9998" width="13.140625" style="86" customWidth="1"/>
    <col min="9999" max="9999" width="12.7109375" style="86" customWidth="1"/>
    <col min="10000" max="10000" width="11.42578125" style="86" customWidth="1"/>
    <col min="10001" max="10001" width="11.5703125" style="86" customWidth="1"/>
    <col min="10002" max="10002" width="12" style="86" customWidth="1"/>
    <col min="10003" max="10003" width="14" style="86" customWidth="1"/>
    <col min="10004" max="10004" width="11.140625" style="86" customWidth="1"/>
    <col min="10005" max="10008" width="14" style="86" customWidth="1"/>
    <col min="10009" max="10009" width="12.42578125" style="86" customWidth="1"/>
    <col min="10010" max="10010" width="11.5703125" style="86" customWidth="1"/>
    <col min="10011" max="10011" width="11.42578125" style="86" customWidth="1"/>
    <col min="10012" max="10012" width="10.28515625" style="86" customWidth="1"/>
    <col min="10013" max="10013" width="13.140625" style="86" customWidth="1"/>
    <col min="10014" max="10016" width="11.5703125" style="86" customWidth="1"/>
    <col min="10017" max="10017" width="11.28515625" style="86" customWidth="1"/>
    <col min="10018" max="10240" width="9.140625" style="86"/>
    <col min="10241" max="10241" width="22.7109375" style="86" customWidth="1"/>
    <col min="10242" max="10242" width="9.140625" style="86"/>
    <col min="10243" max="10243" width="12.5703125" style="86" customWidth="1"/>
    <col min="10244" max="10244" width="15.7109375" style="86" customWidth="1"/>
    <col min="10245" max="10245" width="18.28515625" style="86" customWidth="1"/>
    <col min="10246" max="10246" width="15.140625" style="86" customWidth="1"/>
    <col min="10247" max="10250" width="13.7109375" style="86" customWidth="1"/>
    <col min="10251" max="10251" width="14.5703125" style="86" customWidth="1"/>
    <col min="10252" max="10254" width="13.140625" style="86" customWidth="1"/>
    <col min="10255" max="10255" width="12.7109375" style="86" customWidth="1"/>
    <col min="10256" max="10256" width="11.42578125" style="86" customWidth="1"/>
    <col min="10257" max="10257" width="11.5703125" style="86" customWidth="1"/>
    <col min="10258" max="10258" width="12" style="86" customWidth="1"/>
    <col min="10259" max="10259" width="14" style="86" customWidth="1"/>
    <col min="10260" max="10260" width="11.140625" style="86" customWidth="1"/>
    <col min="10261" max="10264" width="14" style="86" customWidth="1"/>
    <col min="10265" max="10265" width="12.42578125" style="86" customWidth="1"/>
    <col min="10266" max="10266" width="11.5703125" style="86" customWidth="1"/>
    <col min="10267" max="10267" width="11.42578125" style="86" customWidth="1"/>
    <col min="10268" max="10268" width="10.28515625" style="86" customWidth="1"/>
    <col min="10269" max="10269" width="13.140625" style="86" customWidth="1"/>
    <col min="10270" max="10272" width="11.5703125" style="86" customWidth="1"/>
    <col min="10273" max="10273" width="11.28515625" style="86" customWidth="1"/>
    <col min="10274" max="10496" width="9.140625" style="86"/>
    <col min="10497" max="10497" width="22.7109375" style="86" customWidth="1"/>
    <col min="10498" max="10498" width="9.140625" style="86"/>
    <col min="10499" max="10499" width="12.5703125" style="86" customWidth="1"/>
    <col min="10500" max="10500" width="15.7109375" style="86" customWidth="1"/>
    <col min="10501" max="10501" width="18.28515625" style="86" customWidth="1"/>
    <col min="10502" max="10502" width="15.140625" style="86" customWidth="1"/>
    <col min="10503" max="10506" width="13.7109375" style="86" customWidth="1"/>
    <col min="10507" max="10507" width="14.5703125" style="86" customWidth="1"/>
    <col min="10508" max="10510" width="13.140625" style="86" customWidth="1"/>
    <col min="10511" max="10511" width="12.7109375" style="86" customWidth="1"/>
    <col min="10512" max="10512" width="11.42578125" style="86" customWidth="1"/>
    <col min="10513" max="10513" width="11.5703125" style="86" customWidth="1"/>
    <col min="10514" max="10514" width="12" style="86" customWidth="1"/>
    <col min="10515" max="10515" width="14" style="86" customWidth="1"/>
    <col min="10516" max="10516" width="11.140625" style="86" customWidth="1"/>
    <col min="10517" max="10520" width="14" style="86" customWidth="1"/>
    <col min="10521" max="10521" width="12.42578125" style="86" customWidth="1"/>
    <col min="10522" max="10522" width="11.5703125" style="86" customWidth="1"/>
    <col min="10523" max="10523" width="11.42578125" style="86" customWidth="1"/>
    <col min="10524" max="10524" width="10.28515625" style="86" customWidth="1"/>
    <col min="10525" max="10525" width="13.140625" style="86" customWidth="1"/>
    <col min="10526" max="10528" width="11.5703125" style="86" customWidth="1"/>
    <col min="10529" max="10529" width="11.28515625" style="86" customWidth="1"/>
    <col min="10530" max="10752" width="9.140625" style="86"/>
    <col min="10753" max="10753" width="22.7109375" style="86" customWidth="1"/>
    <col min="10754" max="10754" width="9.140625" style="86"/>
    <col min="10755" max="10755" width="12.5703125" style="86" customWidth="1"/>
    <col min="10756" max="10756" width="15.7109375" style="86" customWidth="1"/>
    <col min="10757" max="10757" width="18.28515625" style="86" customWidth="1"/>
    <col min="10758" max="10758" width="15.140625" style="86" customWidth="1"/>
    <col min="10759" max="10762" width="13.7109375" style="86" customWidth="1"/>
    <col min="10763" max="10763" width="14.5703125" style="86" customWidth="1"/>
    <col min="10764" max="10766" width="13.140625" style="86" customWidth="1"/>
    <col min="10767" max="10767" width="12.7109375" style="86" customWidth="1"/>
    <col min="10768" max="10768" width="11.42578125" style="86" customWidth="1"/>
    <col min="10769" max="10769" width="11.5703125" style="86" customWidth="1"/>
    <col min="10770" max="10770" width="12" style="86" customWidth="1"/>
    <col min="10771" max="10771" width="14" style="86" customWidth="1"/>
    <col min="10772" max="10772" width="11.140625" style="86" customWidth="1"/>
    <col min="10773" max="10776" width="14" style="86" customWidth="1"/>
    <col min="10777" max="10777" width="12.42578125" style="86" customWidth="1"/>
    <col min="10778" max="10778" width="11.5703125" style="86" customWidth="1"/>
    <col min="10779" max="10779" width="11.42578125" style="86" customWidth="1"/>
    <col min="10780" max="10780" width="10.28515625" style="86" customWidth="1"/>
    <col min="10781" max="10781" width="13.140625" style="86" customWidth="1"/>
    <col min="10782" max="10784" width="11.5703125" style="86" customWidth="1"/>
    <col min="10785" max="10785" width="11.28515625" style="86" customWidth="1"/>
    <col min="10786" max="11008" width="9.140625" style="86"/>
    <col min="11009" max="11009" width="22.7109375" style="86" customWidth="1"/>
    <col min="11010" max="11010" width="9.140625" style="86"/>
    <col min="11011" max="11011" width="12.5703125" style="86" customWidth="1"/>
    <col min="11012" max="11012" width="15.7109375" style="86" customWidth="1"/>
    <col min="11013" max="11013" width="18.28515625" style="86" customWidth="1"/>
    <col min="11014" max="11014" width="15.140625" style="86" customWidth="1"/>
    <col min="11015" max="11018" width="13.7109375" style="86" customWidth="1"/>
    <col min="11019" max="11019" width="14.5703125" style="86" customWidth="1"/>
    <col min="11020" max="11022" width="13.140625" style="86" customWidth="1"/>
    <col min="11023" max="11023" width="12.7109375" style="86" customWidth="1"/>
    <col min="11024" max="11024" width="11.42578125" style="86" customWidth="1"/>
    <col min="11025" max="11025" width="11.5703125" style="86" customWidth="1"/>
    <col min="11026" max="11026" width="12" style="86" customWidth="1"/>
    <col min="11027" max="11027" width="14" style="86" customWidth="1"/>
    <col min="11028" max="11028" width="11.140625" style="86" customWidth="1"/>
    <col min="11029" max="11032" width="14" style="86" customWidth="1"/>
    <col min="11033" max="11033" width="12.42578125" style="86" customWidth="1"/>
    <col min="11034" max="11034" width="11.5703125" style="86" customWidth="1"/>
    <col min="11035" max="11035" width="11.42578125" style="86" customWidth="1"/>
    <col min="11036" max="11036" width="10.28515625" style="86" customWidth="1"/>
    <col min="11037" max="11037" width="13.140625" style="86" customWidth="1"/>
    <col min="11038" max="11040" width="11.5703125" style="86" customWidth="1"/>
    <col min="11041" max="11041" width="11.28515625" style="86" customWidth="1"/>
    <col min="11042" max="11264" width="9.140625" style="86"/>
    <col min="11265" max="11265" width="22.7109375" style="86" customWidth="1"/>
    <col min="11266" max="11266" width="9.140625" style="86"/>
    <col min="11267" max="11267" width="12.5703125" style="86" customWidth="1"/>
    <col min="11268" max="11268" width="15.7109375" style="86" customWidth="1"/>
    <col min="11269" max="11269" width="18.28515625" style="86" customWidth="1"/>
    <col min="11270" max="11270" width="15.140625" style="86" customWidth="1"/>
    <col min="11271" max="11274" width="13.7109375" style="86" customWidth="1"/>
    <col min="11275" max="11275" width="14.5703125" style="86" customWidth="1"/>
    <col min="11276" max="11278" width="13.140625" style="86" customWidth="1"/>
    <col min="11279" max="11279" width="12.7109375" style="86" customWidth="1"/>
    <col min="11280" max="11280" width="11.42578125" style="86" customWidth="1"/>
    <col min="11281" max="11281" width="11.5703125" style="86" customWidth="1"/>
    <col min="11282" max="11282" width="12" style="86" customWidth="1"/>
    <col min="11283" max="11283" width="14" style="86" customWidth="1"/>
    <col min="11284" max="11284" width="11.140625" style="86" customWidth="1"/>
    <col min="11285" max="11288" width="14" style="86" customWidth="1"/>
    <col min="11289" max="11289" width="12.42578125" style="86" customWidth="1"/>
    <col min="11290" max="11290" width="11.5703125" style="86" customWidth="1"/>
    <col min="11291" max="11291" width="11.42578125" style="86" customWidth="1"/>
    <col min="11292" max="11292" width="10.28515625" style="86" customWidth="1"/>
    <col min="11293" max="11293" width="13.140625" style="86" customWidth="1"/>
    <col min="11294" max="11296" width="11.5703125" style="86" customWidth="1"/>
    <col min="11297" max="11297" width="11.28515625" style="86" customWidth="1"/>
    <col min="11298" max="11520" width="9.140625" style="86"/>
    <col min="11521" max="11521" width="22.7109375" style="86" customWidth="1"/>
    <col min="11522" max="11522" width="9.140625" style="86"/>
    <col min="11523" max="11523" width="12.5703125" style="86" customWidth="1"/>
    <col min="11524" max="11524" width="15.7109375" style="86" customWidth="1"/>
    <col min="11525" max="11525" width="18.28515625" style="86" customWidth="1"/>
    <col min="11526" max="11526" width="15.140625" style="86" customWidth="1"/>
    <col min="11527" max="11530" width="13.7109375" style="86" customWidth="1"/>
    <col min="11531" max="11531" width="14.5703125" style="86" customWidth="1"/>
    <col min="11532" max="11534" width="13.140625" style="86" customWidth="1"/>
    <col min="11535" max="11535" width="12.7109375" style="86" customWidth="1"/>
    <col min="11536" max="11536" width="11.42578125" style="86" customWidth="1"/>
    <col min="11537" max="11537" width="11.5703125" style="86" customWidth="1"/>
    <col min="11538" max="11538" width="12" style="86" customWidth="1"/>
    <col min="11539" max="11539" width="14" style="86" customWidth="1"/>
    <col min="11540" max="11540" width="11.140625" style="86" customWidth="1"/>
    <col min="11541" max="11544" width="14" style="86" customWidth="1"/>
    <col min="11545" max="11545" width="12.42578125" style="86" customWidth="1"/>
    <col min="11546" max="11546" width="11.5703125" style="86" customWidth="1"/>
    <col min="11547" max="11547" width="11.42578125" style="86" customWidth="1"/>
    <col min="11548" max="11548" width="10.28515625" style="86" customWidth="1"/>
    <col min="11549" max="11549" width="13.140625" style="86" customWidth="1"/>
    <col min="11550" max="11552" width="11.5703125" style="86" customWidth="1"/>
    <col min="11553" max="11553" width="11.28515625" style="86" customWidth="1"/>
    <col min="11554" max="11776" width="9.140625" style="86"/>
    <col min="11777" max="11777" width="22.7109375" style="86" customWidth="1"/>
    <col min="11778" max="11778" width="9.140625" style="86"/>
    <col min="11779" max="11779" width="12.5703125" style="86" customWidth="1"/>
    <col min="11780" max="11780" width="15.7109375" style="86" customWidth="1"/>
    <col min="11781" max="11781" width="18.28515625" style="86" customWidth="1"/>
    <col min="11782" max="11782" width="15.140625" style="86" customWidth="1"/>
    <col min="11783" max="11786" width="13.7109375" style="86" customWidth="1"/>
    <col min="11787" max="11787" width="14.5703125" style="86" customWidth="1"/>
    <col min="11788" max="11790" width="13.140625" style="86" customWidth="1"/>
    <col min="11791" max="11791" width="12.7109375" style="86" customWidth="1"/>
    <col min="11792" max="11792" width="11.42578125" style="86" customWidth="1"/>
    <col min="11793" max="11793" width="11.5703125" style="86" customWidth="1"/>
    <col min="11794" max="11794" width="12" style="86" customWidth="1"/>
    <col min="11795" max="11795" width="14" style="86" customWidth="1"/>
    <col min="11796" max="11796" width="11.140625" style="86" customWidth="1"/>
    <col min="11797" max="11800" width="14" style="86" customWidth="1"/>
    <col min="11801" max="11801" width="12.42578125" style="86" customWidth="1"/>
    <col min="11802" max="11802" width="11.5703125" style="86" customWidth="1"/>
    <col min="11803" max="11803" width="11.42578125" style="86" customWidth="1"/>
    <col min="11804" max="11804" width="10.28515625" style="86" customWidth="1"/>
    <col min="11805" max="11805" width="13.140625" style="86" customWidth="1"/>
    <col min="11806" max="11808" width="11.5703125" style="86" customWidth="1"/>
    <col min="11809" max="11809" width="11.28515625" style="86" customWidth="1"/>
    <col min="11810" max="12032" width="9.140625" style="86"/>
    <col min="12033" max="12033" width="22.7109375" style="86" customWidth="1"/>
    <col min="12034" max="12034" width="9.140625" style="86"/>
    <col min="12035" max="12035" width="12.5703125" style="86" customWidth="1"/>
    <col min="12036" max="12036" width="15.7109375" style="86" customWidth="1"/>
    <col min="12037" max="12037" width="18.28515625" style="86" customWidth="1"/>
    <col min="12038" max="12038" width="15.140625" style="86" customWidth="1"/>
    <col min="12039" max="12042" width="13.7109375" style="86" customWidth="1"/>
    <col min="12043" max="12043" width="14.5703125" style="86" customWidth="1"/>
    <col min="12044" max="12046" width="13.140625" style="86" customWidth="1"/>
    <col min="12047" max="12047" width="12.7109375" style="86" customWidth="1"/>
    <col min="12048" max="12048" width="11.42578125" style="86" customWidth="1"/>
    <col min="12049" max="12049" width="11.5703125" style="86" customWidth="1"/>
    <col min="12050" max="12050" width="12" style="86" customWidth="1"/>
    <col min="12051" max="12051" width="14" style="86" customWidth="1"/>
    <col min="12052" max="12052" width="11.140625" style="86" customWidth="1"/>
    <col min="12053" max="12056" width="14" style="86" customWidth="1"/>
    <col min="12057" max="12057" width="12.42578125" style="86" customWidth="1"/>
    <col min="12058" max="12058" width="11.5703125" style="86" customWidth="1"/>
    <col min="12059" max="12059" width="11.42578125" style="86" customWidth="1"/>
    <col min="12060" max="12060" width="10.28515625" style="86" customWidth="1"/>
    <col min="12061" max="12061" width="13.140625" style="86" customWidth="1"/>
    <col min="12062" max="12064" width="11.5703125" style="86" customWidth="1"/>
    <col min="12065" max="12065" width="11.28515625" style="86" customWidth="1"/>
    <col min="12066" max="12288" width="9.140625" style="86"/>
    <col min="12289" max="12289" width="22.7109375" style="86" customWidth="1"/>
    <col min="12290" max="12290" width="9.140625" style="86"/>
    <col min="12291" max="12291" width="12.5703125" style="86" customWidth="1"/>
    <col min="12292" max="12292" width="15.7109375" style="86" customWidth="1"/>
    <col min="12293" max="12293" width="18.28515625" style="86" customWidth="1"/>
    <col min="12294" max="12294" width="15.140625" style="86" customWidth="1"/>
    <col min="12295" max="12298" width="13.7109375" style="86" customWidth="1"/>
    <col min="12299" max="12299" width="14.5703125" style="86" customWidth="1"/>
    <col min="12300" max="12302" width="13.140625" style="86" customWidth="1"/>
    <col min="12303" max="12303" width="12.7109375" style="86" customWidth="1"/>
    <col min="12304" max="12304" width="11.42578125" style="86" customWidth="1"/>
    <col min="12305" max="12305" width="11.5703125" style="86" customWidth="1"/>
    <col min="12306" max="12306" width="12" style="86" customWidth="1"/>
    <col min="12307" max="12307" width="14" style="86" customWidth="1"/>
    <col min="12308" max="12308" width="11.140625" style="86" customWidth="1"/>
    <col min="12309" max="12312" width="14" style="86" customWidth="1"/>
    <col min="12313" max="12313" width="12.42578125" style="86" customWidth="1"/>
    <col min="12314" max="12314" width="11.5703125" style="86" customWidth="1"/>
    <col min="12315" max="12315" width="11.42578125" style="86" customWidth="1"/>
    <col min="12316" max="12316" width="10.28515625" style="86" customWidth="1"/>
    <col min="12317" max="12317" width="13.140625" style="86" customWidth="1"/>
    <col min="12318" max="12320" width="11.5703125" style="86" customWidth="1"/>
    <col min="12321" max="12321" width="11.28515625" style="86" customWidth="1"/>
    <col min="12322" max="12544" width="9.140625" style="86"/>
    <col min="12545" max="12545" width="22.7109375" style="86" customWidth="1"/>
    <col min="12546" max="12546" width="9.140625" style="86"/>
    <col min="12547" max="12547" width="12.5703125" style="86" customWidth="1"/>
    <col min="12548" max="12548" width="15.7109375" style="86" customWidth="1"/>
    <col min="12549" max="12549" width="18.28515625" style="86" customWidth="1"/>
    <col min="12550" max="12550" width="15.140625" style="86" customWidth="1"/>
    <col min="12551" max="12554" width="13.7109375" style="86" customWidth="1"/>
    <col min="12555" max="12555" width="14.5703125" style="86" customWidth="1"/>
    <col min="12556" max="12558" width="13.140625" style="86" customWidth="1"/>
    <col min="12559" max="12559" width="12.7109375" style="86" customWidth="1"/>
    <col min="12560" max="12560" width="11.42578125" style="86" customWidth="1"/>
    <col min="12561" max="12561" width="11.5703125" style="86" customWidth="1"/>
    <col min="12562" max="12562" width="12" style="86" customWidth="1"/>
    <col min="12563" max="12563" width="14" style="86" customWidth="1"/>
    <col min="12564" max="12564" width="11.140625" style="86" customWidth="1"/>
    <col min="12565" max="12568" width="14" style="86" customWidth="1"/>
    <col min="12569" max="12569" width="12.42578125" style="86" customWidth="1"/>
    <col min="12570" max="12570" width="11.5703125" style="86" customWidth="1"/>
    <col min="12571" max="12571" width="11.42578125" style="86" customWidth="1"/>
    <col min="12572" max="12572" width="10.28515625" style="86" customWidth="1"/>
    <col min="12573" max="12573" width="13.140625" style="86" customWidth="1"/>
    <col min="12574" max="12576" width="11.5703125" style="86" customWidth="1"/>
    <col min="12577" max="12577" width="11.28515625" style="86" customWidth="1"/>
    <col min="12578" max="12800" width="9.140625" style="86"/>
    <col min="12801" max="12801" width="22.7109375" style="86" customWidth="1"/>
    <col min="12802" max="12802" width="9.140625" style="86"/>
    <col min="12803" max="12803" width="12.5703125" style="86" customWidth="1"/>
    <col min="12804" max="12804" width="15.7109375" style="86" customWidth="1"/>
    <col min="12805" max="12805" width="18.28515625" style="86" customWidth="1"/>
    <col min="12806" max="12806" width="15.140625" style="86" customWidth="1"/>
    <col min="12807" max="12810" width="13.7109375" style="86" customWidth="1"/>
    <col min="12811" max="12811" width="14.5703125" style="86" customWidth="1"/>
    <col min="12812" max="12814" width="13.140625" style="86" customWidth="1"/>
    <col min="12815" max="12815" width="12.7109375" style="86" customWidth="1"/>
    <col min="12816" max="12816" width="11.42578125" style="86" customWidth="1"/>
    <col min="12817" max="12817" width="11.5703125" style="86" customWidth="1"/>
    <col min="12818" max="12818" width="12" style="86" customWidth="1"/>
    <col min="12819" max="12819" width="14" style="86" customWidth="1"/>
    <col min="12820" max="12820" width="11.140625" style="86" customWidth="1"/>
    <col min="12821" max="12824" width="14" style="86" customWidth="1"/>
    <col min="12825" max="12825" width="12.42578125" style="86" customWidth="1"/>
    <col min="12826" max="12826" width="11.5703125" style="86" customWidth="1"/>
    <col min="12827" max="12827" width="11.42578125" style="86" customWidth="1"/>
    <col min="12828" max="12828" width="10.28515625" style="86" customWidth="1"/>
    <col min="12829" max="12829" width="13.140625" style="86" customWidth="1"/>
    <col min="12830" max="12832" width="11.5703125" style="86" customWidth="1"/>
    <col min="12833" max="12833" width="11.28515625" style="86" customWidth="1"/>
    <col min="12834" max="13056" width="9.140625" style="86"/>
    <col min="13057" max="13057" width="22.7109375" style="86" customWidth="1"/>
    <col min="13058" max="13058" width="9.140625" style="86"/>
    <col min="13059" max="13059" width="12.5703125" style="86" customWidth="1"/>
    <col min="13060" max="13060" width="15.7109375" style="86" customWidth="1"/>
    <col min="13061" max="13061" width="18.28515625" style="86" customWidth="1"/>
    <col min="13062" max="13062" width="15.140625" style="86" customWidth="1"/>
    <col min="13063" max="13066" width="13.7109375" style="86" customWidth="1"/>
    <col min="13067" max="13067" width="14.5703125" style="86" customWidth="1"/>
    <col min="13068" max="13070" width="13.140625" style="86" customWidth="1"/>
    <col min="13071" max="13071" width="12.7109375" style="86" customWidth="1"/>
    <col min="13072" max="13072" width="11.42578125" style="86" customWidth="1"/>
    <col min="13073" max="13073" width="11.5703125" style="86" customWidth="1"/>
    <col min="13074" max="13074" width="12" style="86" customWidth="1"/>
    <col min="13075" max="13075" width="14" style="86" customWidth="1"/>
    <col min="13076" max="13076" width="11.140625" style="86" customWidth="1"/>
    <col min="13077" max="13080" width="14" style="86" customWidth="1"/>
    <col min="13081" max="13081" width="12.42578125" style="86" customWidth="1"/>
    <col min="13082" max="13082" width="11.5703125" style="86" customWidth="1"/>
    <col min="13083" max="13083" width="11.42578125" style="86" customWidth="1"/>
    <col min="13084" max="13084" width="10.28515625" style="86" customWidth="1"/>
    <col min="13085" max="13085" width="13.140625" style="86" customWidth="1"/>
    <col min="13086" max="13088" width="11.5703125" style="86" customWidth="1"/>
    <col min="13089" max="13089" width="11.28515625" style="86" customWidth="1"/>
    <col min="13090" max="13312" width="9.140625" style="86"/>
    <col min="13313" max="13313" width="22.7109375" style="86" customWidth="1"/>
    <col min="13314" max="13314" width="9.140625" style="86"/>
    <col min="13315" max="13315" width="12.5703125" style="86" customWidth="1"/>
    <col min="13316" max="13316" width="15.7109375" style="86" customWidth="1"/>
    <col min="13317" max="13317" width="18.28515625" style="86" customWidth="1"/>
    <col min="13318" max="13318" width="15.140625" style="86" customWidth="1"/>
    <col min="13319" max="13322" width="13.7109375" style="86" customWidth="1"/>
    <col min="13323" max="13323" width="14.5703125" style="86" customWidth="1"/>
    <col min="13324" max="13326" width="13.140625" style="86" customWidth="1"/>
    <col min="13327" max="13327" width="12.7109375" style="86" customWidth="1"/>
    <col min="13328" max="13328" width="11.42578125" style="86" customWidth="1"/>
    <col min="13329" max="13329" width="11.5703125" style="86" customWidth="1"/>
    <col min="13330" max="13330" width="12" style="86" customWidth="1"/>
    <col min="13331" max="13331" width="14" style="86" customWidth="1"/>
    <col min="13332" max="13332" width="11.140625" style="86" customWidth="1"/>
    <col min="13333" max="13336" width="14" style="86" customWidth="1"/>
    <col min="13337" max="13337" width="12.42578125" style="86" customWidth="1"/>
    <col min="13338" max="13338" width="11.5703125" style="86" customWidth="1"/>
    <col min="13339" max="13339" width="11.42578125" style="86" customWidth="1"/>
    <col min="13340" max="13340" width="10.28515625" style="86" customWidth="1"/>
    <col min="13341" max="13341" width="13.140625" style="86" customWidth="1"/>
    <col min="13342" max="13344" width="11.5703125" style="86" customWidth="1"/>
    <col min="13345" max="13345" width="11.28515625" style="86" customWidth="1"/>
    <col min="13346" max="13568" width="9.140625" style="86"/>
    <col min="13569" max="13569" width="22.7109375" style="86" customWidth="1"/>
    <col min="13570" max="13570" width="9.140625" style="86"/>
    <col min="13571" max="13571" width="12.5703125" style="86" customWidth="1"/>
    <col min="13572" max="13572" width="15.7109375" style="86" customWidth="1"/>
    <col min="13573" max="13573" width="18.28515625" style="86" customWidth="1"/>
    <col min="13574" max="13574" width="15.140625" style="86" customWidth="1"/>
    <col min="13575" max="13578" width="13.7109375" style="86" customWidth="1"/>
    <col min="13579" max="13579" width="14.5703125" style="86" customWidth="1"/>
    <col min="13580" max="13582" width="13.140625" style="86" customWidth="1"/>
    <col min="13583" max="13583" width="12.7109375" style="86" customWidth="1"/>
    <col min="13584" max="13584" width="11.42578125" style="86" customWidth="1"/>
    <col min="13585" max="13585" width="11.5703125" style="86" customWidth="1"/>
    <col min="13586" max="13586" width="12" style="86" customWidth="1"/>
    <col min="13587" max="13587" width="14" style="86" customWidth="1"/>
    <col min="13588" max="13588" width="11.140625" style="86" customWidth="1"/>
    <col min="13589" max="13592" width="14" style="86" customWidth="1"/>
    <col min="13593" max="13593" width="12.42578125" style="86" customWidth="1"/>
    <col min="13594" max="13594" width="11.5703125" style="86" customWidth="1"/>
    <col min="13595" max="13595" width="11.42578125" style="86" customWidth="1"/>
    <col min="13596" max="13596" width="10.28515625" style="86" customWidth="1"/>
    <col min="13597" max="13597" width="13.140625" style="86" customWidth="1"/>
    <col min="13598" max="13600" width="11.5703125" style="86" customWidth="1"/>
    <col min="13601" max="13601" width="11.28515625" style="86" customWidth="1"/>
    <col min="13602" max="13824" width="9.140625" style="86"/>
    <col min="13825" max="13825" width="22.7109375" style="86" customWidth="1"/>
    <col min="13826" max="13826" width="9.140625" style="86"/>
    <col min="13827" max="13827" width="12.5703125" style="86" customWidth="1"/>
    <col min="13828" max="13828" width="15.7109375" style="86" customWidth="1"/>
    <col min="13829" max="13829" width="18.28515625" style="86" customWidth="1"/>
    <col min="13830" max="13830" width="15.140625" style="86" customWidth="1"/>
    <col min="13831" max="13834" width="13.7109375" style="86" customWidth="1"/>
    <col min="13835" max="13835" width="14.5703125" style="86" customWidth="1"/>
    <col min="13836" max="13838" width="13.140625" style="86" customWidth="1"/>
    <col min="13839" max="13839" width="12.7109375" style="86" customWidth="1"/>
    <col min="13840" max="13840" width="11.42578125" style="86" customWidth="1"/>
    <col min="13841" max="13841" width="11.5703125" style="86" customWidth="1"/>
    <col min="13842" max="13842" width="12" style="86" customWidth="1"/>
    <col min="13843" max="13843" width="14" style="86" customWidth="1"/>
    <col min="13844" max="13844" width="11.140625" style="86" customWidth="1"/>
    <col min="13845" max="13848" width="14" style="86" customWidth="1"/>
    <col min="13849" max="13849" width="12.42578125" style="86" customWidth="1"/>
    <col min="13850" max="13850" width="11.5703125" style="86" customWidth="1"/>
    <col min="13851" max="13851" width="11.42578125" style="86" customWidth="1"/>
    <col min="13852" max="13852" width="10.28515625" style="86" customWidth="1"/>
    <col min="13853" max="13853" width="13.140625" style="86" customWidth="1"/>
    <col min="13854" max="13856" width="11.5703125" style="86" customWidth="1"/>
    <col min="13857" max="13857" width="11.28515625" style="86" customWidth="1"/>
    <col min="13858" max="14080" width="9.140625" style="86"/>
    <col min="14081" max="14081" width="22.7109375" style="86" customWidth="1"/>
    <col min="14082" max="14082" width="9.140625" style="86"/>
    <col min="14083" max="14083" width="12.5703125" style="86" customWidth="1"/>
    <col min="14084" max="14084" width="15.7109375" style="86" customWidth="1"/>
    <col min="14085" max="14085" width="18.28515625" style="86" customWidth="1"/>
    <col min="14086" max="14086" width="15.140625" style="86" customWidth="1"/>
    <col min="14087" max="14090" width="13.7109375" style="86" customWidth="1"/>
    <col min="14091" max="14091" width="14.5703125" style="86" customWidth="1"/>
    <col min="14092" max="14094" width="13.140625" style="86" customWidth="1"/>
    <col min="14095" max="14095" width="12.7109375" style="86" customWidth="1"/>
    <col min="14096" max="14096" width="11.42578125" style="86" customWidth="1"/>
    <col min="14097" max="14097" width="11.5703125" style="86" customWidth="1"/>
    <col min="14098" max="14098" width="12" style="86" customWidth="1"/>
    <col min="14099" max="14099" width="14" style="86" customWidth="1"/>
    <col min="14100" max="14100" width="11.140625" style="86" customWidth="1"/>
    <col min="14101" max="14104" width="14" style="86" customWidth="1"/>
    <col min="14105" max="14105" width="12.42578125" style="86" customWidth="1"/>
    <col min="14106" max="14106" width="11.5703125" style="86" customWidth="1"/>
    <col min="14107" max="14107" width="11.42578125" style="86" customWidth="1"/>
    <col min="14108" max="14108" width="10.28515625" style="86" customWidth="1"/>
    <col min="14109" max="14109" width="13.140625" style="86" customWidth="1"/>
    <col min="14110" max="14112" width="11.5703125" style="86" customWidth="1"/>
    <col min="14113" max="14113" width="11.28515625" style="86" customWidth="1"/>
    <col min="14114" max="14336" width="9.140625" style="86"/>
    <col min="14337" max="14337" width="22.7109375" style="86" customWidth="1"/>
    <col min="14338" max="14338" width="9.140625" style="86"/>
    <col min="14339" max="14339" width="12.5703125" style="86" customWidth="1"/>
    <col min="14340" max="14340" width="15.7109375" style="86" customWidth="1"/>
    <col min="14341" max="14341" width="18.28515625" style="86" customWidth="1"/>
    <col min="14342" max="14342" width="15.140625" style="86" customWidth="1"/>
    <col min="14343" max="14346" width="13.7109375" style="86" customWidth="1"/>
    <col min="14347" max="14347" width="14.5703125" style="86" customWidth="1"/>
    <col min="14348" max="14350" width="13.140625" style="86" customWidth="1"/>
    <col min="14351" max="14351" width="12.7109375" style="86" customWidth="1"/>
    <col min="14352" max="14352" width="11.42578125" style="86" customWidth="1"/>
    <col min="14353" max="14353" width="11.5703125" style="86" customWidth="1"/>
    <col min="14354" max="14354" width="12" style="86" customWidth="1"/>
    <col min="14355" max="14355" width="14" style="86" customWidth="1"/>
    <col min="14356" max="14356" width="11.140625" style="86" customWidth="1"/>
    <col min="14357" max="14360" width="14" style="86" customWidth="1"/>
    <col min="14361" max="14361" width="12.42578125" style="86" customWidth="1"/>
    <col min="14362" max="14362" width="11.5703125" style="86" customWidth="1"/>
    <col min="14363" max="14363" width="11.42578125" style="86" customWidth="1"/>
    <col min="14364" max="14364" width="10.28515625" style="86" customWidth="1"/>
    <col min="14365" max="14365" width="13.140625" style="86" customWidth="1"/>
    <col min="14366" max="14368" width="11.5703125" style="86" customWidth="1"/>
    <col min="14369" max="14369" width="11.28515625" style="86" customWidth="1"/>
    <col min="14370" max="14592" width="9.140625" style="86"/>
    <col min="14593" max="14593" width="22.7109375" style="86" customWidth="1"/>
    <col min="14594" max="14594" width="9.140625" style="86"/>
    <col min="14595" max="14595" width="12.5703125" style="86" customWidth="1"/>
    <col min="14596" max="14596" width="15.7109375" style="86" customWidth="1"/>
    <col min="14597" max="14597" width="18.28515625" style="86" customWidth="1"/>
    <col min="14598" max="14598" width="15.140625" style="86" customWidth="1"/>
    <col min="14599" max="14602" width="13.7109375" style="86" customWidth="1"/>
    <col min="14603" max="14603" width="14.5703125" style="86" customWidth="1"/>
    <col min="14604" max="14606" width="13.140625" style="86" customWidth="1"/>
    <col min="14607" max="14607" width="12.7109375" style="86" customWidth="1"/>
    <col min="14608" max="14608" width="11.42578125" style="86" customWidth="1"/>
    <col min="14609" max="14609" width="11.5703125" style="86" customWidth="1"/>
    <col min="14610" max="14610" width="12" style="86" customWidth="1"/>
    <col min="14611" max="14611" width="14" style="86" customWidth="1"/>
    <col min="14612" max="14612" width="11.140625" style="86" customWidth="1"/>
    <col min="14613" max="14616" width="14" style="86" customWidth="1"/>
    <col min="14617" max="14617" width="12.42578125" style="86" customWidth="1"/>
    <col min="14618" max="14618" width="11.5703125" style="86" customWidth="1"/>
    <col min="14619" max="14619" width="11.42578125" style="86" customWidth="1"/>
    <col min="14620" max="14620" width="10.28515625" style="86" customWidth="1"/>
    <col min="14621" max="14621" width="13.140625" style="86" customWidth="1"/>
    <col min="14622" max="14624" width="11.5703125" style="86" customWidth="1"/>
    <col min="14625" max="14625" width="11.28515625" style="86" customWidth="1"/>
    <col min="14626" max="14848" width="9.140625" style="86"/>
    <col min="14849" max="14849" width="22.7109375" style="86" customWidth="1"/>
    <col min="14850" max="14850" width="9.140625" style="86"/>
    <col min="14851" max="14851" width="12.5703125" style="86" customWidth="1"/>
    <col min="14852" max="14852" width="15.7109375" style="86" customWidth="1"/>
    <col min="14853" max="14853" width="18.28515625" style="86" customWidth="1"/>
    <col min="14854" max="14854" width="15.140625" style="86" customWidth="1"/>
    <col min="14855" max="14858" width="13.7109375" style="86" customWidth="1"/>
    <col min="14859" max="14859" width="14.5703125" style="86" customWidth="1"/>
    <col min="14860" max="14862" width="13.140625" style="86" customWidth="1"/>
    <col min="14863" max="14863" width="12.7109375" style="86" customWidth="1"/>
    <col min="14864" max="14864" width="11.42578125" style="86" customWidth="1"/>
    <col min="14865" max="14865" width="11.5703125" style="86" customWidth="1"/>
    <col min="14866" max="14866" width="12" style="86" customWidth="1"/>
    <col min="14867" max="14867" width="14" style="86" customWidth="1"/>
    <col min="14868" max="14868" width="11.140625" style="86" customWidth="1"/>
    <col min="14869" max="14872" width="14" style="86" customWidth="1"/>
    <col min="14873" max="14873" width="12.42578125" style="86" customWidth="1"/>
    <col min="14874" max="14874" width="11.5703125" style="86" customWidth="1"/>
    <col min="14875" max="14875" width="11.42578125" style="86" customWidth="1"/>
    <col min="14876" max="14876" width="10.28515625" style="86" customWidth="1"/>
    <col min="14877" max="14877" width="13.140625" style="86" customWidth="1"/>
    <col min="14878" max="14880" width="11.5703125" style="86" customWidth="1"/>
    <col min="14881" max="14881" width="11.28515625" style="86" customWidth="1"/>
    <col min="14882" max="15104" width="9.140625" style="86"/>
    <col min="15105" max="15105" width="22.7109375" style="86" customWidth="1"/>
    <col min="15106" max="15106" width="9.140625" style="86"/>
    <col min="15107" max="15107" width="12.5703125" style="86" customWidth="1"/>
    <col min="15108" max="15108" width="15.7109375" style="86" customWidth="1"/>
    <col min="15109" max="15109" width="18.28515625" style="86" customWidth="1"/>
    <col min="15110" max="15110" width="15.140625" style="86" customWidth="1"/>
    <col min="15111" max="15114" width="13.7109375" style="86" customWidth="1"/>
    <col min="15115" max="15115" width="14.5703125" style="86" customWidth="1"/>
    <col min="15116" max="15118" width="13.140625" style="86" customWidth="1"/>
    <col min="15119" max="15119" width="12.7109375" style="86" customWidth="1"/>
    <col min="15120" max="15120" width="11.42578125" style="86" customWidth="1"/>
    <col min="15121" max="15121" width="11.5703125" style="86" customWidth="1"/>
    <col min="15122" max="15122" width="12" style="86" customWidth="1"/>
    <col min="15123" max="15123" width="14" style="86" customWidth="1"/>
    <col min="15124" max="15124" width="11.140625" style="86" customWidth="1"/>
    <col min="15125" max="15128" width="14" style="86" customWidth="1"/>
    <col min="15129" max="15129" width="12.42578125" style="86" customWidth="1"/>
    <col min="15130" max="15130" width="11.5703125" style="86" customWidth="1"/>
    <col min="15131" max="15131" width="11.42578125" style="86" customWidth="1"/>
    <col min="15132" max="15132" width="10.28515625" style="86" customWidth="1"/>
    <col min="15133" max="15133" width="13.140625" style="86" customWidth="1"/>
    <col min="15134" max="15136" width="11.5703125" style="86" customWidth="1"/>
    <col min="15137" max="15137" width="11.28515625" style="86" customWidth="1"/>
    <col min="15138" max="15360" width="9.140625" style="86"/>
    <col min="15361" max="15361" width="22.7109375" style="86" customWidth="1"/>
    <col min="15362" max="15362" width="9.140625" style="86"/>
    <col min="15363" max="15363" width="12.5703125" style="86" customWidth="1"/>
    <col min="15364" max="15364" width="15.7109375" style="86" customWidth="1"/>
    <col min="15365" max="15365" width="18.28515625" style="86" customWidth="1"/>
    <col min="15366" max="15366" width="15.140625" style="86" customWidth="1"/>
    <col min="15367" max="15370" width="13.7109375" style="86" customWidth="1"/>
    <col min="15371" max="15371" width="14.5703125" style="86" customWidth="1"/>
    <col min="15372" max="15374" width="13.140625" style="86" customWidth="1"/>
    <col min="15375" max="15375" width="12.7109375" style="86" customWidth="1"/>
    <col min="15376" max="15376" width="11.42578125" style="86" customWidth="1"/>
    <col min="15377" max="15377" width="11.5703125" style="86" customWidth="1"/>
    <col min="15378" max="15378" width="12" style="86" customWidth="1"/>
    <col min="15379" max="15379" width="14" style="86" customWidth="1"/>
    <col min="15380" max="15380" width="11.140625" style="86" customWidth="1"/>
    <col min="15381" max="15384" width="14" style="86" customWidth="1"/>
    <col min="15385" max="15385" width="12.42578125" style="86" customWidth="1"/>
    <col min="15386" max="15386" width="11.5703125" style="86" customWidth="1"/>
    <col min="15387" max="15387" width="11.42578125" style="86" customWidth="1"/>
    <col min="15388" max="15388" width="10.28515625" style="86" customWidth="1"/>
    <col min="15389" max="15389" width="13.140625" style="86" customWidth="1"/>
    <col min="15390" max="15392" width="11.5703125" style="86" customWidth="1"/>
    <col min="15393" max="15393" width="11.28515625" style="86" customWidth="1"/>
    <col min="15394" max="15616" width="9.140625" style="86"/>
    <col min="15617" max="15617" width="22.7109375" style="86" customWidth="1"/>
    <col min="15618" max="15618" width="9.140625" style="86"/>
    <col min="15619" max="15619" width="12.5703125" style="86" customWidth="1"/>
    <col min="15620" max="15620" width="15.7109375" style="86" customWidth="1"/>
    <col min="15621" max="15621" width="18.28515625" style="86" customWidth="1"/>
    <col min="15622" max="15622" width="15.140625" style="86" customWidth="1"/>
    <col min="15623" max="15626" width="13.7109375" style="86" customWidth="1"/>
    <col min="15627" max="15627" width="14.5703125" style="86" customWidth="1"/>
    <col min="15628" max="15630" width="13.140625" style="86" customWidth="1"/>
    <col min="15631" max="15631" width="12.7109375" style="86" customWidth="1"/>
    <col min="15632" max="15632" width="11.42578125" style="86" customWidth="1"/>
    <col min="15633" max="15633" width="11.5703125" style="86" customWidth="1"/>
    <col min="15634" max="15634" width="12" style="86" customWidth="1"/>
    <col min="15635" max="15635" width="14" style="86" customWidth="1"/>
    <col min="15636" max="15636" width="11.140625" style="86" customWidth="1"/>
    <col min="15637" max="15640" width="14" style="86" customWidth="1"/>
    <col min="15641" max="15641" width="12.42578125" style="86" customWidth="1"/>
    <col min="15642" max="15642" width="11.5703125" style="86" customWidth="1"/>
    <col min="15643" max="15643" width="11.42578125" style="86" customWidth="1"/>
    <col min="15644" max="15644" width="10.28515625" style="86" customWidth="1"/>
    <col min="15645" max="15645" width="13.140625" style="86" customWidth="1"/>
    <col min="15646" max="15648" width="11.5703125" style="86" customWidth="1"/>
    <col min="15649" max="15649" width="11.28515625" style="86" customWidth="1"/>
    <col min="15650" max="15872" width="9.140625" style="86"/>
    <col min="15873" max="15873" width="22.7109375" style="86" customWidth="1"/>
    <col min="15874" max="15874" width="9.140625" style="86"/>
    <col min="15875" max="15875" width="12.5703125" style="86" customWidth="1"/>
    <col min="15876" max="15876" width="15.7109375" style="86" customWidth="1"/>
    <col min="15877" max="15877" width="18.28515625" style="86" customWidth="1"/>
    <col min="15878" max="15878" width="15.140625" style="86" customWidth="1"/>
    <col min="15879" max="15882" width="13.7109375" style="86" customWidth="1"/>
    <col min="15883" max="15883" width="14.5703125" style="86" customWidth="1"/>
    <col min="15884" max="15886" width="13.140625" style="86" customWidth="1"/>
    <col min="15887" max="15887" width="12.7109375" style="86" customWidth="1"/>
    <col min="15888" max="15888" width="11.42578125" style="86" customWidth="1"/>
    <col min="15889" max="15889" width="11.5703125" style="86" customWidth="1"/>
    <col min="15890" max="15890" width="12" style="86" customWidth="1"/>
    <col min="15891" max="15891" width="14" style="86" customWidth="1"/>
    <col min="15892" max="15892" width="11.140625" style="86" customWidth="1"/>
    <col min="15893" max="15896" width="14" style="86" customWidth="1"/>
    <col min="15897" max="15897" width="12.42578125" style="86" customWidth="1"/>
    <col min="15898" max="15898" width="11.5703125" style="86" customWidth="1"/>
    <col min="15899" max="15899" width="11.42578125" style="86" customWidth="1"/>
    <col min="15900" max="15900" width="10.28515625" style="86" customWidth="1"/>
    <col min="15901" max="15901" width="13.140625" style="86" customWidth="1"/>
    <col min="15902" max="15904" width="11.5703125" style="86" customWidth="1"/>
    <col min="15905" max="15905" width="11.28515625" style="86" customWidth="1"/>
    <col min="15906" max="16128" width="9.140625" style="86"/>
    <col min="16129" max="16129" width="22.7109375" style="86" customWidth="1"/>
    <col min="16130" max="16130" width="9.140625" style="86"/>
    <col min="16131" max="16131" width="12.5703125" style="86" customWidth="1"/>
    <col min="16132" max="16132" width="15.7109375" style="86" customWidth="1"/>
    <col min="16133" max="16133" width="18.28515625" style="86" customWidth="1"/>
    <col min="16134" max="16134" width="15.140625" style="86" customWidth="1"/>
    <col min="16135" max="16138" width="13.7109375" style="86" customWidth="1"/>
    <col min="16139" max="16139" width="14.5703125" style="86" customWidth="1"/>
    <col min="16140" max="16142" width="13.140625" style="86" customWidth="1"/>
    <col min="16143" max="16143" width="12.7109375" style="86" customWidth="1"/>
    <col min="16144" max="16144" width="11.42578125" style="86" customWidth="1"/>
    <col min="16145" max="16145" width="11.5703125" style="86" customWidth="1"/>
    <col min="16146" max="16146" width="12" style="86" customWidth="1"/>
    <col min="16147" max="16147" width="14" style="86" customWidth="1"/>
    <col min="16148" max="16148" width="11.140625" style="86" customWidth="1"/>
    <col min="16149" max="16152" width="14" style="86" customWidth="1"/>
    <col min="16153" max="16153" width="12.42578125" style="86" customWidth="1"/>
    <col min="16154" max="16154" width="11.5703125" style="86" customWidth="1"/>
    <col min="16155" max="16155" width="11.42578125" style="86" customWidth="1"/>
    <col min="16156" max="16156" width="10.28515625" style="86" customWidth="1"/>
    <col min="16157" max="16157" width="13.140625" style="86" customWidth="1"/>
    <col min="16158" max="16160" width="11.5703125" style="86" customWidth="1"/>
    <col min="16161" max="16161" width="11.28515625" style="86" customWidth="1"/>
    <col min="16162" max="16384" width="9.140625" style="86"/>
  </cols>
  <sheetData>
    <row r="1" spans="1:36" x14ac:dyDescent="0.2">
      <c r="A1" s="17" t="s">
        <v>3280</v>
      </c>
      <c r="B1" s="487" t="str">
        <f>HYPERLINK("#List!$A$1", "Preparatory")</f>
        <v>Preparatory</v>
      </c>
    </row>
    <row r="2" spans="1:36" x14ac:dyDescent="0.2">
      <c r="A2" s="17"/>
    </row>
    <row r="3" spans="1:36" s="16" customFormat="1" x14ac:dyDescent="0.2">
      <c r="A3" s="16" t="s">
        <v>114</v>
      </c>
    </row>
    <row r="4" spans="1:36" s="16" customFormat="1" x14ac:dyDescent="0.2">
      <c r="A4" s="135" t="s">
        <v>113</v>
      </c>
    </row>
    <row r="5" spans="1:36" s="16" customFormat="1" x14ac:dyDescent="0.2">
      <c r="A5" s="136" t="s">
        <v>112</v>
      </c>
    </row>
    <row r="6" spans="1:36" s="16" customFormat="1" x14ac:dyDescent="0.2">
      <c r="A6" s="137"/>
    </row>
    <row r="7" spans="1:36" s="16" customFormat="1" x14ac:dyDescent="0.2">
      <c r="A7" s="17" t="s">
        <v>4745</v>
      </c>
    </row>
    <row r="8" spans="1:36" s="16" customFormat="1" x14ac:dyDescent="0.2">
      <c r="A8" s="16" t="s">
        <v>48</v>
      </c>
    </row>
    <row r="9" spans="1:36" x14ac:dyDescent="0.2">
      <c r="A9" s="16" t="s">
        <v>2954</v>
      </c>
      <c r="H9" s="138"/>
      <c r="I9" s="138"/>
      <c r="J9" s="139"/>
      <c r="K9" s="139"/>
      <c r="L9" s="139"/>
      <c r="M9" s="139"/>
      <c r="N9" s="139"/>
      <c r="O9" s="140"/>
      <c r="P9" s="140"/>
      <c r="Q9" s="140"/>
      <c r="R9" s="140"/>
      <c r="S9" s="140"/>
      <c r="T9" s="141"/>
      <c r="U9" s="141"/>
      <c r="V9" s="141"/>
      <c r="W9" s="141"/>
      <c r="X9" s="141"/>
      <c r="Y9" s="140"/>
      <c r="Z9" s="140"/>
      <c r="AA9" s="140"/>
      <c r="AB9" s="140"/>
      <c r="AC9" s="140"/>
      <c r="AD9" s="140"/>
      <c r="AE9" s="140"/>
      <c r="AF9" s="140"/>
    </row>
    <row r="10" spans="1:36" x14ac:dyDescent="0.2">
      <c r="A10" s="16" t="s">
        <v>5051</v>
      </c>
      <c r="B10" s="138"/>
      <c r="C10" s="138"/>
      <c r="D10" s="138"/>
      <c r="E10" s="138"/>
      <c r="F10" s="138"/>
      <c r="G10" s="138"/>
      <c r="H10" s="138"/>
      <c r="I10" s="138"/>
      <c r="J10" s="139"/>
      <c r="K10" s="139"/>
      <c r="L10" s="139"/>
      <c r="M10" s="139"/>
      <c r="N10" s="139"/>
      <c r="O10" s="140"/>
      <c r="P10" s="140"/>
      <c r="Q10" s="140"/>
      <c r="R10" s="140"/>
      <c r="S10" s="140"/>
      <c r="T10" s="141"/>
      <c r="U10" s="141"/>
      <c r="V10" s="141"/>
      <c r="W10" s="141"/>
      <c r="X10" s="141"/>
      <c r="Y10" s="140"/>
      <c r="Z10" s="140"/>
      <c r="AA10" s="140"/>
      <c r="AB10" s="140"/>
      <c r="AC10" s="140"/>
      <c r="AD10" s="140"/>
      <c r="AE10" s="140"/>
      <c r="AF10" s="140"/>
    </row>
    <row r="11" spans="1:36" s="16" customFormat="1" x14ac:dyDescent="0.2">
      <c r="A11" s="105"/>
      <c r="B11" s="105"/>
      <c r="C11" s="105"/>
      <c r="D11" s="105"/>
      <c r="E11" s="105"/>
      <c r="F11" s="105"/>
      <c r="G11" s="93"/>
      <c r="H11" s="93"/>
      <c r="I11" s="93"/>
      <c r="J11" s="93"/>
      <c r="K11" s="93"/>
      <c r="L11" s="93"/>
      <c r="M11" s="105"/>
      <c r="N11" s="105"/>
      <c r="O11" s="105"/>
      <c r="P11" s="105"/>
      <c r="Q11" s="105"/>
      <c r="R11" s="93"/>
      <c r="S11" s="93"/>
      <c r="T11" s="93"/>
      <c r="U11" s="93"/>
      <c r="V11" s="93"/>
      <c r="W11" s="93"/>
      <c r="X11" s="93"/>
      <c r="Y11" s="93"/>
      <c r="Z11" s="93"/>
      <c r="AA11" s="93"/>
      <c r="AB11" s="93"/>
      <c r="AC11" s="93"/>
      <c r="AD11" s="105"/>
      <c r="AE11" s="105"/>
      <c r="AF11" s="93"/>
      <c r="AG11" s="93"/>
      <c r="AH11" s="93"/>
      <c r="AI11" s="93"/>
      <c r="AJ11" s="93"/>
    </row>
    <row r="12" spans="1:36" s="16" customFormat="1" ht="51" x14ac:dyDescent="0.2">
      <c r="A12" s="142" t="s">
        <v>4999</v>
      </c>
      <c r="B12" s="133" t="s">
        <v>4</v>
      </c>
      <c r="C12" s="133" t="s">
        <v>2</v>
      </c>
      <c r="D12" s="133" t="s">
        <v>1</v>
      </c>
      <c r="E12" s="133" t="s">
        <v>103</v>
      </c>
      <c r="F12" s="133" t="s">
        <v>104</v>
      </c>
      <c r="G12" s="133" t="s">
        <v>109</v>
      </c>
      <c r="H12" s="134" t="s">
        <v>101</v>
      </c>
      <c r="I12" s="134" t="s">
        <v>102</v>
      </c>
      <c r="J12" s="134" t="s">
        <v>100</v>
      </c>
      <c r="K12" s="133" t="s">
        <v>99</v>
      </c>
      <c r="L12" s="133" t="s">
        <v>98</v>
      </c>
      <c r="M12" s="133" t="s">
        <v>97</v>
      </c>
      <c r="N12" s="133" t="s">
        <v>96</v>
      </c>
      <c r="O12" s="133" t="s">
        <v>95</v>
      </c>
      <c r="P12" s="133" t="s">
        <v>94</v>
      </c>
      <c r="Q12" s="133" t="s">
        <v>15</v>
      </c>
      <c r="R12" s="133" t="s">
        <v>93</v>
      </c>
      <c r="S12" s="133" t="s">
        <v>18</v>
      </c>
      <c r="T12" s="93"/>
      <c r="U12" s="12"/>
      <c r="V12" s="93"/>
      <c r="W12" s="93"/>
      <c r="X12" s="93"/>
      <c r="Y12" s="93"/>
      <c r="Z12" s="93"/>
      <c r="AA12" s="93"/>
      <c r="AB12" s="93"/>
      <c r="AC12" s="93"/>
      <c r="AD12" s="93"/>
      <c r="AE12" s="93"/>
      <c r="AF12" s="93"/>
      <c r="AG12" s="93"/>
    </row>
    <row r="13" spans="1:36" s="16" customFormat="1" x14ac:dyDescent="0.2">
      <c r="A13" s="156" t="s">
        <v>5748</v>
      </c>
      <c r="B13" s="154" t="s">
        <v>5302</v>
      </c>
      <c r="C13" s="155" t="s">
        <v>5305</v>
      </c>
      <c r="D13" s="154" t="s">
        <v>5304</v>
      </c>
      <c r="E13" s="155" t="s">
        <v>5306</v>
      </c>
      <c r="F13" s="154" t="s">
        <v>5329</v>
      </c>
      <c r="G13" s="155" t="s">
        <v>5330</v>
      </c>
      <c r="H13" s="154" t="s">
        <v>5331</v>
      </c>
      <c r="I13" s="155" t="s">
        <v>5332</v>
      </c>
      <c r="J13" s="154" t="s">
        <v>5333</v>
      </c>
      <c r="K13" s="155" t="s">
        <v>5336</v>
      </c>
      <c r="L13" s="154" t="s">
        <v>5337</v>
      </c>
      <c r="M13" s="155" t="s">
        <v>5338</v>
      </c>
      <c r="N13" s="154" t="s">
        <v>5339</v>
      </c>
      <c r="O13" s="155" t="s">
        <v>5444</v>
      </c>
      <c r="P13" s="154" t="s">
        <v>5445</v>
      </c>
      <c r="Q13" s="155" t="s">
        <v>5348</v>
      </c>
      <c r="R13" s="154" t="s">
        <v>5349</v>
      </c>
      <c r="S13" s="155" t="s">
        <v>5350</v>
      </c>
      <c r="T13" s="93"/>
      <c r="U13" s="12"/>
      <c r="V13" s="93"/>
      <c r="W13" s="93"/>
      <c r="X13" s="93"/>
      <c r="Y13" s="93"/>
      <c r="Z13" s="93"/>
      <c r="AA13" s="93"/>
      <c r="AB13" s="93"/>
      <c r="AC13" s="93"/>
      <c r="AD13" s="93"/>
      <c r="AE13" s="93"/>
      <c r="AF13" s="93"/>
      <c r="AG13" s="93"/>
    </row>
    <row r="14" spans="1:36" s="16" customFormat="1" x14ac:dyDescent="0.2">
      <c r="A14" s="428"/>
      <c r="B14" s="428" t="s">
        <v>4592</v>
      </c>
      <c r="C14" s="428" t="s">
        <v>24</v>
      </c>
      <c r="D14" s="428" t="s">
        <v>23</v>
      </c>
      <c r="E14" s="428" t="s">
        <v>25</v>
      </c>
      <c r="F14" s="428" t="s">
        <v>35</v>
      </c>
      <c r="G14" s="428" t="s">
        <v>107</v>
      </c>
      <c r="H14" s="428" t="s">
        <v>36</v>
      </c>
      <c r="I14" s="428" t="s">
        <v>37</v>
      </c>
      <c r="J14" s="428" t="s">
        <v>38</v>
      </c>
      <c r="K14" s="428" t="s">
        <v>92</v>
      </c>
      <c r="L14" s="428" t="s">
        <v>40</v>
      </c>
      <c r="M14" s="428" t="s">
        <v>91</v>
      </c>
      <c r="N14" s="428" t="s">
        <v>41</v>
      </c>
      <c r="O14" s="428" t="s">
        <v>42</v>
      </c>
      <c r="P14" s="428" t="s">
        <v>90</v>
      </c>
      <c r="Q14" s="428" t="s">
        <v>106</v>
      </c>
      <c r="R14" s="429" t="s">
        <v>45</v>
      </c>
      <c r="S14" s="428" t="s">
        <v>108</v>
      </c>
      <c r="T14" s="93"/>
      <c r="U14" s="12"/>
      <c r="V14" s="93"/>
      <c r="W14" s="93"/>
      <c r="X14" s="93"/>
      <c r="Y14" s="93"/>
      <c r="Z14" s="93"/>
      <c r="AA14" s="93"/>
      <c r="AB14" s="93"/>
      <c r="AC14" s="93"/>
      <c r="AD14" s="93"/>
      <c r="AE14" s="93"/>
      <c r="AF14" s="93"/>
      <c r="AG14" s="93"/>
    </row>
    <row r="15" spans="1:36" s="16" customFormat="1" ht="51" x14ac:dyDescent="0.2">
      <c r="A15" s="70" t="s">
        <v>5000</v>
      </c>
      <c r="B15" s="70" t="s">
        <v>5000</v>
      </c>
      <c r="C15" s="68"/>
      <c r="D15" s="68" t="s">
        <v>5130</v>
      </c>
      <c r="E15" s="68" t="s">
        <v>5123</v>
      </c>
      <c r="F15" s="68" t="s">
        <v>5116</v>
      </c>
      <c r="G15" s="68" t="s">
        <v>2057</v>
      </c>
      <c r="H15" s="68" t="s">
        <v>2058</v>
      </c>
      <c r="I15" s="68" t="s">
        <v>5104</v>
      </c>
      <c r="J15" s="68" t="s">
        <v>2058</v>
      </c>
      <c r="K15" s="68" t="s">
        <v>2061</v>
      </c>
      <c r="L15" s="68" t="s">
        <v>2061</v>
      </c>
      <c r="M15" s="68" t="s">
        <v>2058</v>
      </c>
      <c r="N15" s="68" t="s">
        <v>2058</v>
      </c>
      <c r="O15" s="68" t="s">
        <v>2058</v>
      </c>
      <c r="P15" s="68" t="s">
        <v>2060</v>
      </c>
      <c r="Q15" s="68" t="s">
        <v>2057</v>
      </c>
      <c r="R15" s="68" t="s">
        <v>2058</v>
      </c>
      <c r="S15" s="68" t="s">
        <v>5114</v>
      </c>
      <c r="T15" s="93"/>
      <c r="U15" s="12"/>
      <c r="V15" s="93"/>
      <c r="W15" s="93"/>
      <c r="X15" s="93"/>
      <c r="Y15" s="93"/>
      <c r="Z15" s="93"/>
      <c r="AA15" s="125"/>
      <c r="AB15" s="125"/>
      <c r="AC15" s="93"/>
      <c r="AD15" s="93"/>
      <c r="AE15" s="93"/>
      <c r="AF15" s="93"/>
      <c r="AG15" s="93"/>
    </row>
    <row r="16" spans="1:36" s="16" customFormat="1" ht="38.25" x14ac:dyDescent="0.2">
      <c r="A16" s="3" t="s">
        <v>5203</v>
      </c>
      <c r="B16" s="104" t="s">
        <v>5189</v>
      </c>
      <c r="C16" s="104" t="s">
        <v>5190</v>
      </c>
      <c r="D16" s="71"/>
      <c r="E16" s="71"/>
      <c r="F16" s="68"/>
      <c r="G16" s="68" t="s">
        <v>3049</v>
      </c>
      <c r="H16" s="68" t="s">
        <v>2807</v>
      </c>
      <c r="I16" s="68"/>
      <c r="J16" s="68" t="s">
        <v>2812</v>
      </c>
      <c r="K16" s="68" t="s">
        <v>3027</v>
      </c>
      <c r="L16" s="68" t="s">
        <v>3028</v>
      </c>
      <c r="M16" s="68" t="s">
        <v>2813</v>
      </c>
      <c r="N16" s="68" t="s">
        <v>2814</v>
      </c>
      <c r="O16" s="68" t="s">
        <v>2815</v>
      </c>
      <c r="P16" s="68" t="s">
        <v>2702</v>
      </c>
      <c r="Q16" s="68" t="s">
        <v>3050</v>
      </c>
      <c r="R16" s="68" t="s">
        <v>2808</v>
      </c>
      <c r="S16" s="68"/>
      <c r="T16" s="12"/>
      <c r="AA16" s="105"/>
      <c r="AB16" s="105"/>
    </row>
    <row r="17" spans="1:21" s="16" customFormat="1" ht="25.5" x14ac:dyDescent="0.2">
      <c r="A17" s="70"/>
      <c r="B17" s="70"/>
      <c r="C17" s="70"/>
      <c r="D17" s="103"/>
      <c r="E17" s="71"/>
      <c r="F17" s="68"/>
      <c r="G17" s="68"/>
      <c r="H17" s="68" t="s">
        <v>2710</v>
      </c>
      <c r="I17" s="68"/>
      <c r="J17" s="68" t="s">
        <v>2710</v>
      </c>
      <c r="K17" s="68"/>
      <c r="L17" s="68"/>
      <c r="M17" s="68" t="s">
        <v>2710</v>
      </c>
      <c r="N17" s="68" t="s">
        <v>2710</v>
      </c>
      <c r="O17" s="68" t="s">
        <v>2710</v>
      </c>
      <c r="P17" s="68"/>
      <c r="Q17" s="68"/>
      <c r="R17" s="68" t="s">
        <v>2710</v>
      </c>
      <c r="S17" s="68"/>
      <c r="T17" s="12"/>
    </row>
    <row r="18" spans="1:21" s="16" customFormat="1" x14ac:dyDescent="0.2">
      <c r="A18" s="70"/>
      <c r="B18" s="103"/>
      <c r="C18" s="71"/>
      <c r="D18" s="103"/>
      <c r="E18" s="71"/>
      <c r="F18" s="68"/>
      <c r="G18" s="68"/>
      <c r="H18" s="68" t="s">
        <v>3231</v>
      </c>
      <c r="I18" s="68"/>
      <c r="J18" s="68" t="s">
        <v>3231</v>
      </c>
      <c r="K18" s="68"/>
      <c r="L18" s="68"/>
      <c r="M18" s="68" t="s">
        <v>3231</v>
      </c>
      <c r="N18" s="68" t="s">
        <v>5012</v>
      </c>
      <c r="O18" s="68" t="s">
        <v>5012</v>
      </c>
      <c r="P18" s="68"/>
      <c r="Q18" s="68"/>
      <c r="R18" s="70"/>
      <c r="S18" s="68"/>
      <c r="T18" s="12"/>
    </row>
    <row r="19" spans="1:21" s="16" customFormat="1" x14ac:dyDescent="0.2">
      <c r="B19" s="103"/>
      <c r="C19" s="71"/>
      <c r="D19" s="103"/>
      <c r="E19" s="71"/>
      <c r="F19" s="71"/>
      <c r="G19" s="68"/>
      <c r="H19" s="68"/>
      <c r="I19" s="103"/>
      <c r="J19" s="103"/>
      <c r="K19" s="68"/>
      <c r="L19" s="68"/>
      <c r="M19" s="68"/>
      <c r="N19" s="68" t="s">
        <v>3231</v>
      </c>
      <c r="O19" s="68" t="s">
        <v>3231</v>
      </c>
      <c r="P19" s="70"/>
      <c r="Q19" s="68"/>
      <c r="R19" s="68" t="s">
        <v>3231</v>
      </c>
      <c r="S19" s="70"/>
      <c r="T19" s="12"/>
    </row>
    <row r="20" spans="1:21" s="16" customFormat="1" x14ac:dyDescent="0.2">
      <c r="B20" s="103"/>
      <c r="C20" s="73"/>
      <c r="D20" s="72"/>
      <c r="E20" s="72"/>
      <c r="F20" s="72"/>
      <c r="G20" s="72"/>
      <c r="H20" s="72"/>
      <c r="I20" s="72"/>
      <c r="J20" s="72"/>
      <c r="K20" s="72"/>
      <c r="L20" s="72"/>
      <c r="M20" s="72"/>
      <c r="N20" s="72"/>
      <c r="O20" s="72"/>
      <c r="P20" s="72"/>
      <c r="Q20" s="72"/>
      <c r="R20" s="72"/>
      <c r="S20" s="72"/>
      <c r="T20" s="12"/>
    </row>
    <row r="21" spans="1:21" s="16" customFormat="1" x14ac:dyDescent="0.2">
      <c r="A21" s="18" t="s">
        <v>89</v>
      </c>
      <c r="B21" s="105"/>
      <c r="C21" s="10"/>
      <c r="D21" s="86"/>
      <c r="E21" s="10"/>
      <c r="F21" s="10"/>
      <c r="H21" s="105"/>
      <c r="I21" s="105"/>
    </row>
    <row r="22" spans="1:21" s="16" customFormat="1" x14ac:dyDescent="0.2">
      <c r="B22" s="105"/>
      <c r="C22" s="10"/>
      <c r="D22" s="86"/>
      <c r="E22" s="10"/>
      <c r="F22" s="10"/>
      <c r="H22" s="105"/>
      <c r="I22" s="105"/>
    </row>
    <row r="23" spans="1:21" s="16" customFormat="1" x14ac:dyDescent="0.2">
      <c r="A23" s="17" t="s">
        <v>4746</v>
      </c>
      <c r="B23" s="105"/>
      <c r="C23" s="10"/>
      <c r="D23" s="86"/>
      <c r="E23" s="10"/>
      <c r="F23" s="10"/>
      <c r="H23" s="105"/>
      <c r="I23" s="105"/>
    </row>
    <row r="24" spans="1:21" s="16" customFormat="1" x14ac:dyDescent="0.2">
      <c r="A24" s="16" t="s">
        <v>48</v>
      </c>
      <c r="B24" s="105"/>
      <c r="C24" s="10"/>
      <c r="D24" s="86"/>
      <c r="E24" s="10"/>
      <c r="F24" s="10"/>
      <c r="H24" s="105"/>
      <c r="I24" s="105"/>
    </row>
    <row r="25" spans="1:21" s="16" customFormat="1" x14ac:dyDescent="0.2">
      <c r="A25" s="16" t="s">
        <v>2954</v>
      </c>
      <c r="C25" s="105"/>
      <c r="D25" s="105"/>
      <c r="E25" s="105"/>
      <c r="F25" s="105"/>
      <c r="G25" s="105"/>
      <c r="H25" s="57"/>
      <c r="I25" s="57"/>
      <c r="J25" s="57"/>
      <c r="K25" s="57"/>
      <c r="L25" s="57"/>
      <c r="M25" s="57"/>
      <c r="N25" s="57"/>
      <c r="O25" s="57"/>
      <c r="P25" s="57"/>
      <c r="Q25" s="10"/>
    </row>
    <row r="26" spans="1:21" x14ac:dyDescent="0.2">
      <c r="A26" s="16" t="s">
        <v>5051</v>
      </c>
      <c r="G26" s="105"/>
      <c r="H26" s="105"/>
      <c r="I26" s="105"/>
      <c r="J26" s="105"/>
      <c r="K26" s="105"/>
      <c r="L26" s="105"/>
      <c r="M26" s="105"/>
      <c r="N26" s="105"/>
      <c r="O26" s="105"/>
      <c r="P26" s="105"/>
      <c r="Q26" s="105"/>
      <c r="R26" s="105"/>
      <c r="S26" s="105"/>
      <c r="T26" s="105"/>
      <c r="U26" s="105"/>
    </row>
    <row r="27" spans="1:21" x14ac:dyDescent="0.2">
      <c r="A27" s="18"/>
      <c r="G27" s="105"/>
      <c r="H27" s="105"/>
      <c r="I27" s="105"/>
      <c r="J27" s="105"/>
      <c r="K27" s="105"/>
      <c r="L27" s="105"/>
      <c r="M27" s="105"/>
      <c r="N27" s="105"/>
      <c r="O27" s="105"/>
      <c r="P27" s="105"/>
      <c r="Q27" s="105"/>
      <c r="R27" s="105"/>
      <c r="S27" s="105"/>
      <c r="T27" s="105"/>
      <c r="U27" s="105"/>
    </row>
    <row r="28" spans="1:21" ht="38.25" x14ac:dyDescent="0.2">
      <c r="A28" s="133" t="s">
        <v>4</v>
      </c>
      <c r="B28" s="133" t="s">
        <v>4581</v>
      </c>
      <c r="C28" s="133" t="s">
        <v>4602</v>
      </c>
      <c r="D28" s="134" t="s">
        <v>13</v>
      </c>
      <c r="E28" s="134" t="s">
        <v>14</v>
      </c>
      <c r="F28" s="133" t="s">
        <v>4598</v>
      </c>
      <c r="G28" s="133" t="s">
        <v>4599</v>
      </c>
      <c r="H28" s="133" t="s">
        <v>84</v>
      </c>
      <c r="I28" s="134" t="s">
        <v>88</v>
      </c>
      <c r="J28" s="133" t="s">
        <v>10</v>
      </c>
      <c r="K28" s="133" t="s">
        <v>11</v>
      </c>
      <c r="L28" s="133" t="s">
        <v>83</v>
      </c>
      <c r="M28" s="134" t="s">
        <v>87</v>
      </c>
      <c r="N28" s="134" t="s">
        <v>86</v>
      </c>
      <c r="O28" s="134" t="s">
        <v>85</v>
      </c>
      <c r="P28" s="133" t="s">
        <v>21</v>
      </c>
      <c r="T28" s="105"/>
      <c r="U28" s="105"/>
    </row>
    <row r="29" spans="1:21" x14ac:dyDescent="0.2">
      <c r="A29" s="143" t="s">
        <v>5302</v>
      </c>
      <c r="B29" s="155" t="s">
        <v>5351</v>
      </c>
      <c r="C29" s="156" t="s">
        <v>5446</v>
      </c>
      <c r="D29" s="155" t="s">
        <v>5448</v>
      </c>
      <c r="E29" s="156" t="s">
        <v>5475</v>
      </c>
      <c r="F29" s="155" t="s">
        <v>5478</v>
      </c>
      <c r="G29" s="156" t="s">
        <v>5479</v>
      </c>
      <c r="H29" s="155" t="s">
        <v>5481</v>
      </c>
      <c r="I29" s="156" t="s">
        <v>5321</v>
      </c>
      <c r="J29" s="155" t="s">
        <v>5482</v>
      </c>
      <c r="K29" s="156" t="s">
        <v>5483</v>
      </c>
      <c r="L29" s="155" t="s">
        <v>5487</v>
      </c>
      <c r="M29" s="156" t="s">
        <v>5488</v>
      </c>
      <c r="N29" s="155" t="s">
        <v>5489</v>
      </c>
      <c r="O29" s="156" t="s">
        <v>5490</v>
      </c>
      <c r="P29" s="155" t="s">
        <v>5491</v>
      </c>
      <c r="T29" s="105"/>
      <c r="U29" s="105"/>
    </row>
    <row r="30" spans="1:21" x14ac:dyDescent="0.2">
      <c r="A30" s="428" t="s">
        <v>4592</v>
      </c>
      <c r="B30" s="428" t="s">
        <v>28</v>
      </c>
      <c r="C30" s="428" t="s">
        <v>4600</v>
      </c>
      <c r="D30" s="428" t="s">
        <v>111</v>
      </c>
      <c r="E30" s="428" t="s">
        <v>110</v>
      </c>
      <c r="F30" s="428" t="s">
        <v>29</v>
      </c>
      <c r="G30" s="428" t="s">
        <v>4601</v>
      </c>
      <c r="H30" s="428" t="s">
        <v>30</v>
      </c>
      <c r="I30" s="428" t="s">
        <v>31</v>
      </c>
      <c r="J30" s="428" t="s">
        <v>32</v>
      </c>
      <c r="K30" s="428" t="s">
        <v>33</v>
      </c>
      <c r="L30" s="428" t="s">
        <v>81</v>
      </c>
      <c r="M30" s="428" t="s">
        <v>82</v>
      </c>
      <c r="N30" s="428" t="s">
        <v>43</v>
      </c>
      <c r="O30" s="428" t="s">
        <v>44</v>
      </c>
      <c r="P30" s="428" t="s">
        <v>57</v>
      </c>
      <c r="T30" s="105"/>
      <c r="U30" s="105"/>
    </row>
    <row r="31" spans="1:21" ht="51" x14ac:dyDescent="0.2">
      <c r="A31" s="70" t="s">
        <v>5000</v>
      </c>
      <c r="B31" s="68" t="s">
        <v>2059</v>
      </c>
      <c r="C31" s="68" t="s">
        <v>2059</v>
      </c>
      <c r="D31" s="68" t="s">
        <v>2059</v>
      </c>
      <c r="E31" s="68" t="s">
        <v>2059</v>
      </c>
      <c r="F31" s="68" t="s">
        <v>2059</v>
      </c>
      <c r="G31" s="68" t="s">
        <v>2059</v>
      </c>
      <c r="H31" s="68" t="s">
        <v>2059</v>
      </c>
      <c r="I31" s="68" t="s">
        <v>2059</v>
      </c>
      <c r="J31" s="68" t="s">
        <v>5124</v>
      </c>
      <c r="K31" s="68" t="s">
        <v>2059</v>
      </c>
      <c r="L31" s="68" t="s">
        <v>2059</v>
      </c>
      <c r="M31" s="68" t="s">
        <v>5126</v>
      </c>
      <c r="N31" s="68" t="s">
        <v>5125</v>
      </c>
      <c r="O31" s="68" t="s">
        <v>5115</v>
      </c>
      <c r="P31" s="68" t="s">
        <v>2060</v>
      </c>
      <c r="T31" s="105"/>
      <c r="U31" s="105"/>
    </row>
    <row r="32" spans="1:21" ht="25.5" x14ac:dyDescent="0.2">
      <c r="A32" s="104" t="s">
        <v>5189</v>
      </c>
      <c r="B32" s="68" t="s">
        <v>4582</v>
      </c>
      <c r="C32" s="68" t="s">
        <v>5048</v>
      </c>
      <c r="D32" s="68" t="s">
        <v>5045</v>
      </c>
      <c r="E32" s="68" t="s">
        <v>5046</v>
      </c>
      <c r="F32" s="68" t="s">
        <v>3240</v>
      </c>
      <c r="G32" s="68" t="s">
        <v>5050</v>
      </c>
      <c r="H32" s="68" t="s">
        <v>3015</v>
      </c>
      <c r="I32" s="68" t="s">
        <v>5049</v>
      </c>
      <c r="J32" s="68"/>
      <c r="K32" s="68" t="s">
        <v>5044</v>
      </c>
      <c r="L32" s="68" t="s">
        <v>3241</v>
      </c>
      <c r="M32" s="68"/>
      <c r="N32" s="103"/>
      <c r="O32" s="68"/>
      <c r="P32" s="68" t="s">
        <v>2699</v>
      </c>
      <c r="S32" s="105"/>
      <c r="T32" s="105"/>
      <c r="U32" s="105"/>
    </row>
    <row r="33" spans="1:19" x14ac:dyDescent="0.2">
      <c r="A33" s="105"/>
      <c r="B33" s="105"/>
      <c r="C33" s="105"/>
      <c r="D33" s="105"/>
      <c r="E33" s="105"/>
      <c r="F33" s="105"/>
      <c r="G33" s="105"/>
      <c r="H33" s="105"/>
      <c r="I33" s="105"/>
      <c r="J33" s="105"/>
      <c r="K33" s="105"/>
      <c r="L33" s="105"/>
      <c r="M33" s="105"/>
      <c r="N33" s="105"/>
      <c r="O33" s="105"/>
      <c r="P33" s="105"/>
      <c r="S33" s="105"/>
    </row>
    <row r="34" spans="1:19" x14ac:dyDescent="0.2">
      <c r="A34" s="105"/>
      <c r="B34" s="105"/>
      <c r="C34" s="105"/>
      <c r="D34" s="105"/>
      <c r="E34" s="105"/>
      <c r="F34" s="105"/>
      <c r="G34" s="105"/>
      <c r="H34" s="105"/>
      <c r="I34" s="105"/>
      <c r="J34" s="105"/>
      <c r="K34" s="105"/>
      <c r="L34" s="105"/>
      <c r="M34" s="105"/>
      <c r="N34" s="105"/>
      <c r="O34" s="105"/>
      <c r="P34" s="105"/>
    </row>
    <row r="37" spans="1:19" x14ac:dyDescent="0.2">
      <c r="F37" s="105"/>
      <c r="G37" s="105"/>
      <c r="H37" s="16"/>
      <c r="I37" s="16"/>
      <c r="J37" s="105"/>
      <c r="K37" s="105"/>
      <c r="L37" s="16"/>
      <c r="M37" s="16"/>
      <c r="N37" s="16"/>
      <c r="O37" s="16"/>
      <c r="P37" s="16"/>
      <c r="Q37" s="16"/>
      <c r="R37" s="105"/>
      <c r="S37" s="16"/>
    </row>
    <row r="38" spans="1:19" x14ac:dyDescent="0.2">
      <c r="B38" s="16"/>
    </row>
  </sheetData>
  <sheetProtection selectLockedCells="1" selectUnlockedCells="1"/>
  <dataValidations count="1">
    <dataValidation allowBlank="1" sqref="L65535 JH65535 TD65535 ACZ65535 AMV65535 AWR65535 BGN65535 BQJ65535 CAF65535 CKB65535 CTX65535 DDT65535 DNP65535 DXL65535 EHH65535 ERD65535 FAZ65535 FKV65535 FUR65535 GEN65535 GOJ65535 GYF65535 HIB65535 HRX65535 IBT65535 ILP65535 IVL65535 JFH65535 JPD65535 JYZ65535 KIV65535 KSR65535 LCN65535 LMJ65535 LWF65535 MGB65535 MPX65535 MZT65535 NJP65535 NTL65535 ODH65535 OND65535 OWZ65535 PGV65535 PQR65535 QAN65535 QKJ65535 QUF65535 REB65535 RNX65535 RXT65535 SHP65535 SRL65535 TBH65535 TLD65535 TUZ65535 UEV65535 UOR65535 UYN65535 VIJ65535 VSF65535 WCB65535 WLX65535 WVT65535 L131071 JH131071 TD131071 ACZ131071 AMV131071 AWR131071 BGN131071 BQJ131071 CAF131071 CKB131071 CTX131071 DDT131071 DNP131071 DXL131071 EHH131071 ERD131071 FAZ131071 FKV131071 FUR131071 GEN131071 GOJ131071 GYF131071 HIB131071 HRX131071 IBT131071 ILP131071 IVL131071 JFH131071 JPD131071 JYZ131071 KIV131071 KSR131071 LCN131071 LMJ131071 LWF131071 MGB131071 MPX131071 MZT131071 NJP131071 NTL131071 ODH131071 OND131071 OWZ131071 PGV131071 PQR131071 QAN131071 QKJ131071 QUF131071 REB131071 RNX131071 RXT131071 SHP131071 SRL131071 TBH131071 TLD131071 TUZ131071 UEV131071 UOR131071 UYN131071 VIJ131071 VSF131071 WCB131071 WLX131071 WVT131071 L196607 JH196607 TD196607 ACZ196607 AMV196607 AWR196607 BGN196607 BQJ196607 CAF196607 CKB196607 CTX196607 DDT196607 DNP196607 DXL196607 EHH196607 ERD196607 FAZ196607 FKV196607 FUR196607 GEN196607 GOJ196607 GYF196607 HIB196607 HRX196607 IBT196607 ILP196607 IVL196607 JFH196607 JPD196607 JYZ196607 KIV196607 KSR196607 LCN196607 LMJ196607 LWF196607 MGB196607 MPX196607 MZT196607 NJP196607 NTL196607 ODH196607 OND196607 OWZ196607 PGV196607 PQR196607 QAN196607 QKJ196607 QUF196607 REB196607 RNX196607 RXT196607 SHP196607 SRL196607 TBH196607 TLD196607 TUZ196607 UEV196607 UOR196607 UYN196607 VIJ196607 VSF196607 WCB196607 WLX196607 WVT196607 L262143 JH262143 TD262143 ACZ262143 AMV262143 AWR262143 BGN262143 BQJ262143 CAF262143 CKB262143 CTX262143 DDT262143 DNP262143 DXL262143 EHH262143 ERD262143 FAZ262143 FKV262143 FUR262143 GEN262143 GOJ262143 GYF262143 HIB262143 HRX262143 IBT262143 ILP262143 IVL262143 JFH262143 JPD262143 JYZ262143 KIV262143 KSR262143 LCN262143 LMJ262143 LWF262143 MGB262143 MPX262143 MZT262143 NJP262143 NTL262143 ODH262143 OND262143 OWZ262143 PGV262143 PQR262143 QAN262143 QKJ262143 QUF262143 REB262143 RNX262143 RXT262143 SHP262143 SRL262143 TBH262143 TLD262143 TUZ262143 UEV262143 UOR262143 UYN262143 VIJ262143 VSF262143 WCB262143 WLX262143 WVT262143 L327679 JH327679 TD327679 ACZ327679 AMV327679 AWR327679 BGN327679 BQJ327679 CAF327679 CKB327679 CTX327679 DDT327679 DNP327679 DXL327679 EHH327679 ERD327679 FAZ327679 FKV327679 FUR327679 GEN327679 GOJ327679 GYF327679 HIB327679 HRX327679 IBT327679 ILP327679 IVL327679 JFH327679 JPD327679 JYZ327679 KIV327679 KSR327679 LCN327679 LMJ327679 LWF327679 MGB327679 MPX327679 MZT327679 NJP327679 NTL327679 ODH327679 OND327679 OWZ327679 PGV327679 PQR327679 QAN327679 QKJ327679 QUF327679 REB327679 RNX327679 RXT327679 SHP327679 SRL327679 TBH327679 TLD327679 TUZ327679 UEV327679 UOR327679 UYN327679 VIJ327679 VSF327679 WCB327679 WLX327679 WVT327679 L393215 JH393215 TD393215 ACZ393215 AMV393215 AWR393215 BGN393215 BQJ393215 CAF393215 CKB393215 CTX393215 DDT393215 DNP393215 DXL393215 EHH393215 ERD393215 FAZ393215 FKV393215 FUR393215 GEN393215 GOJ393215 GYF393215 HIB393215 HRX393215 IBT393215 ILP393215 IVL393215 JFH393215 JPD393215 JYZ393215 KIV393215 KSR393215 LCN393215 LMJ393215 LWF393215 MGB393215 MPX393215 MZT393215 NJP393215 NTL393215 ODH393215 OND393215 OWZ393215 PGV393215 PQR393215 QAN393215 QKJ393215 QUF393215 REB393215 RNX393215 RXT393215 SHP393215 SRL393215 TBH393215 TLD393215 TUZ393215 UEV393215 UOR393215 UYN393215 VIJ393215 VSF393215 WCB393215 WLX393215 WVT393215 L458751 JH458751 TD458751 ACZ458751 AMV458751 AWR458751 BGN458751 BQJ458751 CAF458751 CKB458751 CTX458751 DDT458751 DNP458751 DXL458751 EHH458751 ERD458751 FAZ458751 FKV458751 FUR458751 GEN458751 GOJ458751 GYF458751 HIB458751 HRX458751 IBT458751 ILP458751 IVL458751 JFH458751 JPD458751 JYZ458751 KIV458751 KSR458751 LCN458751 LMJ458751 LWF458751 MGB458751 MPX458751 MZT458751 NJP458751 NTL458751 ODH458751 OND458751 OWZ458751 PGV458751 PQR458751 QAN458751 QKJ458751 QUF458751 REB458751 RNX458751 RXT458751 SHP458751 SRL458751 TBH458751 TLD458751 TUZ458751 UEV458751 UOR458751 UYN458751 VIJ458751 VSF458751 WCB458751 WLX458751 WVT458751 L524287 JH524287 TD524287 ACZ524287 AMV524287 AWR524287 BGN524287 BQJ524287 CAF524287 CKB524287 CTX524287 DDT524287 DNP524287 DXL524287 EHH524287 ERD524287 FAZ524287 FKV524287 FUR524287 GEN524287 GOJ524287 GYF524287 HIB524287 HRX524287 IBT524287 ILP524287 IVL524287 JFH524287 JPD524287 JYZ524287 KIV524287 KSR524287 LCN524287 LMJ524287 LWF524287 MGB524287 MPX524287 MZT524287 NJP524287 NTL524287 ODH524287 OND524287 OWZ524287 PGV524287 PQR524287 QAN524287 QKJ524287 QUF524287 REB524287 RNX524287 RXT524287 SHP524287 SRL524287 TBH524287 TLD524287 TUZ524287 UEV524287 UOR524287 UYN524287 VIJ524287 VSF524287 WCB524287 WLX524287 WVT524287 L589823 JH589823 TD589823 ACZ589823 AMV589823 AWR589823 BGN589823 BQJ589823 CAF589823 CKB589823 CTX589823 DDT589823 DNP589823 DXL589823 EHH589823 ERD589823 FAZ589823 FKV589823 FUR589823 GEN589823 GOJ589823 GYF589823 HIB589823 HRX589823 IBT589823 ILP589823 IVL589823 JFH589823 JPD589823 JYZ589823 KIV589823 KSR589823 LCN589823 LMJ589823 LWF589823 MGB589823 MPX589823 MZT589823 NJP589823 NTL589823 ODH589823 OND589823 OWZ589823 PGV589823 PQR589823 QAN589823 QKJ589823 QUF589823 REB589823 RNX589823 RXT589823 SHP589823 SRL589823 TBH589823 TLD589823 TUZ589823 UEV589823 UOR589823 UYN589823 VIJ589823 VSF589823 WCB589823 WLX589823 WVT589823 L655359 JH655359 TD655359 ACZ655359 AMV655359 AWR655359 BGN655359 BQJ655359 CAF655359 CKB655359 CTX655359 DDT655359 DNP655359 DXL655359 EHH655359 ERD655359 FAZ655359 FKV655359 FUR655359 GEN655359 GOJ655359 GYF655359 HIB655359 HRX655359 IBT655359 ILP655359 IVL655359 JFH655359 JPD655359 JYZ655359 KIV655359 KSR655359 LCN655359 LMJ655359 LWF655359 MGB655359 MPX655359 MZT655359 NJP655359 NTL655359 ODH655359 OND655359 OWZ655359 PGV655359 PQR655359 QAN655359 QKJ655359 QUF655359 REB655359 RNX655359 RXT655359 SHP655359 SRL655359 TBH655359 TLD655359 TUZ655359 UEV655359 UOR655359 UYN655359 VIJ655359 VSF655359 WCB655359 WLX655359 WVT655359 L720895 JH720895 TD720895 ACZ720895 AMV720895 AWR720895 BGN720895 BQJ720895 CAF720895 CKB720895 CTX720895 DDT720895 DNP720895 DXL720895 EHH720895 ERD720895 FAZ720895 FKV720895 FUR720895 GEN720895 GOJ720895 GYF720895 HIB720895 HRX720895 IBT720895 ILP720895 IVL720895 JFH720895 JPD720895 JYZ720895 KIV720895 KSR720895 LCN720895 LMJ720895 LWF720895 MGB720895 MPX720895 MZT720895 NJP720895 NTL720895 ODH720895 OND720895 OWZ720895 PGV720895 PQR720895 QAN720895 QKJ720895 QUF720895 REB720895 RNX720895 RXT720895 SHP720895 SRL720895 TBH720895 TLD720895 TUZ720895 UEV720895 UOR720895 UYN720895 VIJ720895 VSF720895 WCB720895 WLX720895 WVT720895 L786431 JH786431 TD786431 ACZ786431 AMV786431 AWR786431 BGN786431 BQJ786431 CAF786431 CKB786431 CTX786431 DDT786431 DNP786431 DXL786431 EHH786431 ERD786431 FAZ786431 FKV786431 FUR786431 GEN786431 GOJ786431 GYF786431 HIB786431 HRX786431 IBT786431 ILP786431 IVL786431 JFH786431 JPD786431 JYZ786431 KIV786431 KSR786431 LCN786431 LMJ786431 LWF786431 MGB786431 MPX786431 MZT786431 NJP786431 NTL786431 ODH786431 OND786431 OWZ786431 PGV786431 PQR786431 QAN786431 QKJ786431 QUF786431 REB786431 RNX786431 RXT786431 SHP786431 SRL786431 TBH786431 TLD786431 TUZ786431 UEV786431 UOR786431 UYN786431 VIJ786431 VSF786431 WCB786431 WLX786431 WVT786431 L851967 JH851967 TD851967 ACZ851967 AMV851967 AWR851967 BGN851967 BQJ851967 CAF851967 CKB851967 CTX851967 DDT851967 DNP851967 DXL851967 EHH851967 ERD851967 FAZ851967 FKV851967 FUR851967 GEN851967 GOJ851967 GYF851967 HIB851967 HRX851967 IBT851967 ILP851967 IVL851967 JFH851967 JPD851967 JYZ851967 KIV851967 KSR851967 LCN851967 LMJ851967 LWF851967 MGB851967 MPX851967 MZT851967 NJP851967 NTL851967 ODH851967 OND851967 OWZ851967 PGV851967 PQR851967 QAN851967 QKJ851967 QUF851967 REB851967 RNX851967 RXT851967 SHP851967 SRL851967 TBH851967 TLD851967 TUZ851967 UEV851967 UOR851967 UYN851967 VIJ851967 VSF851967 WCB851967 WLX851967 WVT851967 L917503 JH917503 TD917503 ACZ917503 AMV917503 AWR917503 BGN917503 BQJ917503 CAF917503 CKB917503 CTX917503 DDT917503 DNP917503 DXL917503 EHH917503 ERD917503 FAZ917503 FKV917503 FUR917503 GEN917503 GOJ917503 GYF917503 HIB917503 HRX917503 IBT917503 ILP917503 IVL917503 JFH917503 JPD917503 JYZ917503 KIV917503 KSR917503 LCN917503 LMJ917503 LWF917503 MGB917503 MPX917503 MZT917503 NJP917503 NTL917503 ODH917503 OND917503 OWZ917503 PGV917503 PQR917503 QAN917503 QKJ917503 QUF917503 REB917503 RNX917503 RXT917503 SHP917503 SRL917503 TBH917503 TLD917503 TUZ917503 UEV917503 UOR917503 UYN917503 VIJ917503 VSF917503 WCB917503 WLX917503 WVT917503 L983039 JH983039 TD983039 ACZ983039 AMV983039 AWR983039 BGN983039 BQJ983039 CAF983039 CKB983039 CTX983039 DDT983039 DNP983039 DXL983039 EHH983039 ERD983039 FAZ983039 FKV983039 FUR983039 GEN983039 GOJ983039 GYF983039 HIB983039 HRX983039 IBT983039 ILP983039 IVL983039 JFH983039 JPD983039 JYZ983039 KIV983039 KSR983039 LCN983039 LMJ983039 LWF983039 MGB983039 MPX983039 MZT983039 NJP983039 NTL983039 ODH983039 OND983039 OWZ983039 PGV983039 PQR983039 QAN983039 QKJ983039 QUF983039 REB983039 RNX983039 RXT983039 SHP983039 SRL983039 TBH983039 TLD983039 TUZ983039 UEV983039 UOR983039 UYN983039 VIJ983039 VSF983039 WCB983039 WLX983039 WVT983039 I28">
      <formula1>0</formula1>
      <formula2>0</formula2>
    </dataValidation>
  </dataValidations>
  <pageMargins left="0.78749999999999998" right="0.78749999999999998" top="0.98402777777777772" bottom="0.98402777777777772" header="0.51180555555555551" footer="0.51180555555555551"/>
  <pageSetup paperSize="9" scale="27" firstPageNumber="0" orientation="landscape" cellComments="atEnd" horizontalDpi="300" verticalDpi="300" r:id="rId1"/>
  <headerFooter alignWithMargins="0">
    <oddHeader>&amp;C&amp;A</oddHeader>
    <oddFooter>&amp;L&amp;F&amp;CPage &amp;P&amp;R&amp;D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43"/>
  <sheetViews>
    <sheetView zoomScale="85" zoomScaleNormal="85" workbookViewId="0"/>
  </sheetViews>
  <sheetFormatPr defaultColWidth="9.140625" defaultRowHeight="12.75" x14ac:dyDescent="0.2"/>
  <cols>
    <col min="1" max="20" width="14.140625" style="86" customWidth="1"/>
    <col min="21" max="21" width="15.42578125" style="86" customWidth="1"/>
    <col min="22" max="24" width="14" style="86" customWidth="1"/>
    <col min="25" max="25" width="12.42578125" style="86" customWidth="1"/>
    <col min="26" max="26" width="11.5703125" style="86" customWidth="1"/>
    <col min="27" max="27" width="11.85546875" style="86" customWidth="1"/>
    <col min="28" max="28" width="10.28515625" style="86" customWidth="1"/>
    <col min="29" max="29" width="13.140625" style="86" customWidth="1"/>
    <col min="30" max="32" width="11.5703125" style="86" customWidth="1"/>
    <col min="33" max="33" width="11.28515625" style="86" customWidth="1"/>
    <col min="34" max="256" width="9.140625" style="86"/>
    <col min="257" max="257" width="22.7109375" style="86" customWidth="1"/>
    <col min="258" max="258" width="9.140625" style="86"/>
    <col min="259" max="259" width="12.5703125" style="86" customWidth="1"/>
    <col min="260" max="260" width="15.7109375" style="86" customWidth="1"/>
    <col min="261" max="261" width="18.28515625" style="86" customWidth="1"/>
    <col min="262" max="262" width="15.140625" style="86" customWidth="1"/>
    <col min="263" max="266" width="13.7109375" style="86" customWidth="1"/>
    <col min="267" max="267" width="14.5703125" style="86" customWidth="1"/>
    <col min="268" max="270" width="13.140625" style="86" customWidth="1"/>
    <col min="271" max="271" width="12.7109375" style="86" customWidth="1"/>
    <col min="272" max="272" width="11.42578125" style="86" customWidth="1"/>
    <col min="273" max="273" width="11.5703125" style="86" customWidth="1"/>
    <col min="274" max="274" width="12" style="86" customWidth="1"/>
    <col min="275" max="275" width="14" style="86" customWidth="1"/>
    <col min="276" max="276" width="11.140625" style="86" customWidth="1"/>
    <col min="277" max="280" width="14" style="86" customWidth="1"/>
    <col min="281" max="281" width="12.42578125" style="86" customWidth="1"/>
    <col min="282" max="282" width="11.5703125" style="86" customWidth="1"/>
    <col min="283" max="283" width="11.42578125" style="86" customWidth="1"/>
    <col min="284" max="284" width="10.28515625" style="86" customWidth="1"/>
    <col min="285" max="285" width="13.140625" style="86" customWidth="1"/>
    <col min="286" max="288" width="11.5703125" style="86" customWidth="1"/>
    <col min="289" max="289" width="11.28515625" style="86" customWidth="1"/>
    <col min="290" max="512" width="9.140625" style="86"/>
    <col min="513" max="513" width="22.7109375" style="86" customWidth="1"/>
    <col min="514" max="514" width="9.140625" style="86"/>
    <col min="515" max="515" width="12.5703125" style="86" customWidth="1"/>
    <col min="516" max="516" width="15.7109375" style="86" customWidth="1"/>
    <col min="517" max="517" width="18.28515625" style="86" customWidth="1"/>
    <col min="518" max="518" width="15.140625" style="86" customWidth="1"/>
    <col min="519" max="522" width="13.7109375" style="86" customWidth="1"/>
    <col min="523" max="523" width="14.5703125" style="86" customWidth="1"/>
    <col min="524" max="526" width="13.140625" style="86" customWidth="1"/>
    <col min="527" max="527" width="12.7109375" style="86" customWidth="1"/>
    <col min="528" max="528" width="11.42578125" style="86" customWidth="1"/>
    <col min="529" max="529" width="11.5703125" style="86" customWidth="1"/>
    <col min="530" max="530" width="12" style="86" customWidth="1"/>
    <col min="531" max="531" width="14" style="86" customWidth="1"/>
    <col min="532" max="532" width="11.140625" style="86" customWidth="1"/>
    <col min="533" max="536" width="14" style="86" customWidth="1"/>
    <col min="537" max="537" width="12.42578125" style="86" customWidth="1"/>
    <col min="538" max="538" width="11.5703125" style="86" customWidth="1"/>
    <col min="539" max="539" width="11.42578125" style="86" customWidth="1"/>
    <col min="540" max="540" width="10.28515625" style="86" customWidth="1"/>
    <col min="541" max="541" width="13.140625" style="86" customWidth="1"/>
    <col min="542" max="544" width="11.5703125" style="86" customWidth="1"/>
    <col min="545" max="545" width="11.28515625" style="86" customWidth="1"/>
    <col min="546" max="768" width="9.140625" style="86"/>
    <col min="769" max="769" width="22.7109375" style="86" customWidth="1"/>
    <col min="770" max="770" width="9.140625" style="86"/>
    <col min="771" max="771" width="12.5703125" style="86" customWidth="1"/>
    <col min="772" max="772" width="15.7109375" style="86" customWidth="1"/>
    <col min="773" max="773" width="18.28515625" style="86" customWidth="1"/>
    <col min="774" max="774" width="15.140625" style="86" customWidth="1"/>
    <col min="775" max="778" width="13.7109375" style="86" customWidth="1"/>
    <col min="779" max="779" width="14.5703125" style="86" customWidth="1"/>
    <col min="780" max="782" width="13.140625" style="86" customWidth="1"/>
    <col min="783" max="783" width="12.7109375" style="86" customWidth="1"/>
    <col min="784" max="784" width="11.42578125" style="86" customWidth="1"/>
    <col min="785" max="785" width="11.5703125" style="86" customWidth="1"/>
    <col min="786" max="786" width="12" style="86" customWidth="1"/>
    <col min="787" max="787" width="14" style="86" customWidth="1"/>
    <col min="788" max="788" width="11.140625" style="86" customWidth="1"/>
    <col min="789" max="792" width="14" style="86" customWidth="1"/>
    <col min="793" max="793" width="12.42578125" style="86" customWidth="1"/>
    <col min="794" max="794" width="11.5703125" style="86" customWidth="1"/>
    <col min="795" max="795" width="11.42578125" style="86" customWidth="1"/>
    <col min="796" max="796" width="10.28515625" style="86" customWidth="1"/>
    <col min="797" max="797" width="13.140625" style="86" customWidth="1"/>
    <col min="798" max="800" width="11.5703125" style="86" customWidth="1"/>
    <col min="801" max="801" width="11.28515625" style="86" customWidth="1"/>
    <col min="802" max="1024" width="9.140625" style="86"/>
    <col min="1025" max="1025" width="22.7109375" style="86" customWidth="1"/>
    <col min="1026" max="1026" width="9.140625" style="86"/>
    <col min="1027" max="1027" width="12.5703125" style="86" customWidth="1"/>
    <col min="1028" max="1028" width="15.7109375" style="86" customWidth="1"/>
    <col min="1029" max="1029" width="18.28515625" style="86" customWidth="1"/>
    <col min="1030" max="1030" width="15.140625" style="86" customWidth="1"/>
    <col min="1031" max="1034" width="13.7109375" style="86" customWidth="1"/>
    <col min="1035" max="1035" width="14.5703125" style="86" customWidth="1"/>
    <col min="1036" max="1038" width="13.140625" style="86" customWidth="1"/>
    <col min="1039" max="1039" width="12.7109375" style="86" customWidth="1"/>
    <col min="1040" max="1040" width="11.42578125" style="86" customWidth="1"/>
    <col min="1041" max="1041" width="11.5703125" style="86" customWidth="1"/>
    <col min="1042" max="1042" width="12" style="86" customWidth="1"/>
    <col min="1043" max="1043" width="14" style="86" customWidth="1"/>
    <col min="1044" max="1044" width="11.140625" style="86" customWidth="1"/>
    <col min="1045" max="1048" width="14" style="86" customWidth="1"/>
    <col min="1049" max="1049" width="12.42578125" style="86" customWidth="1"/>
    <col min="1050" max="1050" width="11.5703125" style="86" customWidth="1"/>
    <col min="1051" max="1051" width="11.42578125" style="86" customWidth="1"/>
    <col min="1052" max="1052" width="10.28515625" style="86" customWidth="1"/>
    <col min="1053" max="1053" width="13.140625" style="86" customWidth="1"/>
    <col min="1054" max="1056" width="11.5703125" style="86" customWidth="1"/>
    <col min="1057" max="1057" width="11.28515625" style="86" customWidth="1"/>
    <col min="1058" max="1280" width="9.140625" style="86"/>
    <col min="1281" max="1281" width="22.7109375" style="86" customWidth="1"/>
    <col min="1282" max="1282" width="9.140625" style="86"/>
    <col min="1283" max="1283" width="12.5703125" style="86" customWidth="1"/>
    <col min="1284" max="1284" width="15.7109375" style="86" customWidth="1"/>
    <col min="1285" max="1285" width="18.28515625" style="86" customWidth="1"/>
    <col min="1286" max="1286" width="15.140625" style="86" customWidth="1"/>
    <col min="1287" max="1290" width="13.7109375" style="86" customWidth="1"/>
    <col min="1291" max="1291" width="14.5703125" style="86" customWidth="1"/>
    <col min="1292" max="1294" width="13.140625" style="86" customWidth="1"/>
    <col min="1295" max="1295" width="12.7109375" style="86" customWidth="1"/>
    <col min="1296" max="1296" width="11.42578125" style="86" customWidth="1"/>
    <col min="1297" max="1297" width="11.5703125" style="86" customWidth="1"/>
    <col min="1298" max="1298" width="12" style="86" customWidth="1"/>
    <col min="1299" max="1299" width="14" style="86" customWidth="1"/>
    <col min="1300" max="1300" width="11.140625" style="86" customWidth="1"/>
    <col min="1301" max="1304" width="14" style="86" customWidth="1"/>
    <col min="1305" max="1305" width="12.42578125" style="86" customWidth="1"/>
    <col min="1306" max="1306" width="11.5703125" style="86" customWidth="1"/>
    <col min="1307" max="1307" width="11.42578125" style="86" customWidth="1"/>
    <col min="1308" max="1308" width="10.28515625" style="86" customWidth="1"/>
    <col min="1309" max="1309" width="13.140625" style="86" customWidth="1"/>
    <col min="1310" max="1312" width="11.5703125" style="86" customWidth="1"/>
    <col min="1313" max="1313" width="11.28515625" style="86" customWidth="1"/>
    <col min="1314" max="1536" width="9.140625" style="86"/>
    <col min="1537" max="1537" width="22.7109375" style="86" customWidth="1"/>
    <col min="1538" max="1538" width="9.140625" style="86"/>
    <col min="1539" max="1539" width="12.5703125" style="86" customWidth="1"/>
    <col min="1540" max="1540" width="15.7109375" style="86" customWidth="1"/>
    <col min="1541" max="1541" width="18.28515625" style="86" customWidth="1"/>
    <col min="1542" max="1542" width="15.140625" style="86" customWidth="1"/>
    <col min="1543" max="1546" width="13.7109375" style="86" customWidth="1"/>
    <col min="1547" max="1547" width="14.5703125" style="86" customWidth="1"/>
    <col min="1548" max="1550" width="13.140625" style="86" customWidth="1"/>
    <col min="1551" max="1551" width="12.7109375" style="86" customWidth="1"/>
    <col min="1552" max="1552" width="11.42578125" style="86" customWidth="1"/>
    <col min="1553" max="1553" width="11.5703125" style="86" customWidth="1"/>
    <col min="1554" max="1554" width="12" style="86" customWidth="1"/>
    <col min="1555" max="1555" width="14" style="86" customWidth="1"/>
    <col min="1556" max="1556" width="11.140625" style="86" customWidth="1"/>
    <col min="1557" max="1560" width="14" style="86" customWidth="1"/>
    <col min="1561" max="1561" width="12.42578125" style="86" customWidth="1"/>
    <col min="1562" max="1562" width="11.5703125" style="86" customWidth="1"/>
    <col min="1563" max="1563" width="11.42578125" style="86" customWidth="1"/>
    <col min="1564" max="1564" width="10.28515625" style="86" customWidth="1"/>
    <col min="1565" max="1565" width="13.140625" style="86" customWidth="1"/>
    <col min="1566" max="1568" width="11.5703125" style="86" customWidth="1"/>
    <col min="1569" max="1569" width="11.28515625" style="86" customWidth="1"/>
    <col min="1570" max="1792" width="9.140625" style="86"/>
    <col min="1793" max="1793" width="22.7109375" style="86" customWidth="1"/>
    <col min="1794" max="1794" width="9.140625" style="86"/>
    <col min="1795" max="1795" width="12.5703125" style="86" customWidth="1"/>
    <col min="1796" max="1796" width="15.7109375" style="86" customWidth="1"/>
    <col min="1797" max="1797" width="18.28515625" style="86" customWidth="1"/>
    <col min="1798" max="1798" width="15.140625" style="86" customWidth="1"/>
    <col min="1799" max="1802" width="13.7109375" style="86" customWidth="1"/>
    <col min="1803" max="1803" width="14.5703125" style="86" customWidth="1"/>
    <col min="1804" max="1806" width="13.140625" style="86" customWidth="1"/>
    <col min="1807" max="1807" width="12.7109375" style="86" customWidth="1"/>
    <col min="1808" max="1808" width="11.42578125" style="86" customWidth="1"/>
    <col min="1809" max="1809" width="11.5703125" style="86" customWidth="1"/>
    <col min="1810" max="1810" width="12" style="86" customWidth="1"/>
    <col min="1811" max="1811" width="14" style="86" customWidth="1"/>
    <col min="1812" max="1812" width="11.140625" style="86" customWidth="1"/>
    <col min="1813" max="1816" width="14" style="86" customWidth="1"/>
    <col min="1817" max="1817" width="12.42578125" style="86" customWidth="1"/>
    <col min="1818" max="1818" width="11.5703125" style="86" customWidth="1"/>
    <col min="1819" max="1819" width="11.42578125" style="86" customWidth="1"/>
    <col min="1820" max="1820" width="10.28515625" style="86" customWidth="1"/>
    <col min="1821" max="1821" width="13.140625" style="86" customWidth="1"/>
    <col min="1822" max="1824" width="11.5703125" style="86" customWidth="1"/>
    <col min="1825" max="1825" width="11.28515625" style="86" customWidth="1"/>
    <col min="1826" max="2048" width="9.140625" style="86"/>
    <col min="2049" max="2049" width="22.7109375" style="86" customWidth="1"/>
    <col min="2050" max="2050" width="9.140625" style="86"/>
    <col min="2051" max="2051" width="12.5703125" style="86" customWidth="1"/>
    <col min="2052" max="2052" width="15.7109375" style="86" customWidth="1"/>
    <col min="2053" max="2053" width="18.28515625" style="86" customWidth="1"/>
    <col min="2054" max="2054" width="15.140625" style="86" customWidth="1"/>
    <col min="2055" max="2058" width="13.7109375" style="86" customWidth="1"/>
    <col min="2059" max="2059" width="14.5703125" style="86" customWidth="1"/>
    <col min="2060" max="2062" width="13.140625" style="86" customWidth="1"/>
    <col min="2063" max="2063" width="12.7109375" style="86" customWidth="1"/>
    <col min="2064" max="2064" width="11.42578125" style="86" customWidth="1"/>
    <col min="2065" max="2065" width="11.5703125" style="86" customWidth="1"/>
    <col min="2066" max="2066" width="12" style="86" customWidth="1"/>
    <col min="2067" max="2067" width="14" style="86" customWidth="1"/>
    <col min="2068" max="2068" width="11.140625" style="86" customWidth="1"/>
    <col min="2069" max="2072" width="14" style="86" customWidth="1"/>
    <col min="2073" max="2073" width="12.42578125" style="86" customWidth="1"/>
    <col min="2074" max="2074" width="11.5703125" style="86" customWidth="1"/>
    <col min="2075" max="2075" width="11.42578125" style="86" customWidth="1"/>
    <col min="2076" max="2076" width="10.28515625" style="86" customWidth="1"/>
    <col min="2077" max="2077" width="13.140625" style="86" customWidth="1"/>
    <col min="2078" max="2080" width="11.5703125" style="86" customWidth="1"/>
    <col min="2081" max="2081" width="11.28515625" style="86" customWidth="1"/>
    <col min="2082" max="2304" width="9.140625" style="86"/>
    <col min="2305" max="2305" width="22.7109375" style="86" customWidth="1"/>
    <col min="2306" max="2306" width="9.140625" style="86"/>
    <col min="2307" max="2307" width="12.5703125" style="86" customWidth="1"/>
    <col min="2308" max="2308" width="15.7109375" style="86" customWidth="1"/>
    <col min="2309" max="2309" width="18.28515625" style="86" customWidth="1"/>
    <col min="2310" max="2310" width="15.140625" style="86" customWidth="1"/>
    <col min="2311" max="2314" width="13.7109375" style="86" customWidth="1"/>
    <col min="2315" max="2315" width="14.5703125" style="86" customWidth="1"/>
    <col min="2316" max="2318" width="13.140625" style="86" customWidth="1"/>
    <col min="2319" max="2319" width="12.7109375" style="86" customWidth="1"/>
    <col min="2320" max="2320" width="11.42578125" style="86" customWidth="1"/>
    <col min="2321" max="2321" width="11.5703125" style="86" customWidth="1"/>
    <col min="2322" max="2322" width="12" style="86" customWidth="1"/>
    <col min="2323" max="2323" width="14" style="86" customWidth="1"/>
    <col min="2324" max="2324" width="11.140625" style="86" customWidth="1"/>
    <col min="2325" max="2328" width="14" style="86" customWidth="1"/>
    <col min="2329" max="2329" width="12.42578125" style="86" customWidth="1"/>
    <col min="2330" max="2330" width="11.5703125" style="86" customWidth="1"/>
    <col min="2331" max="2331" width="11.42578125" style="86" customWidth="1"/>
    <col min="2332" max="2332" width="10.28515625" style="86" customWidth="1"/>
    <col min="2333" max="2333" width="13.140625" style="86" customWidth="1"/>
    <col min="2334" max="2336" width="11.5703125" style="86" customWidth="1"/>
    <col min="2337" max="2337" width="11.28515625" style="86" customWidth="1"/>
    <col min="2338" max="2560" width="9.140625" style="86"/>
    <col min="2561" max="2561" width="22.7109375" style="86" customWidth="1"/>
    <col min="2562" max="2562" width="9.140625" style="86"/>
    <col min="2563" max="2563" width="12.5703125" style="86" customWidth="1"/>
    <col min="2564" max="2564" width="15.7109375" style="86" customWidth="1"/>
    <col min="2565" max="2565" width="18.28515625" style="86" customWidth="1"/>
    <col min="2566" max="2566" width="15.140625" style="86" customWidth="1"/>
    <col min="2567" max="2570" width="13.7109375" style="86" customWidth="1"/>
    <col min="2571" max="2571" width="14.5703125" style="86" customWidth="1"/>
    <col min="2572" max="2574" width="13.140625" style="86" customWidth="1"/>
    <col min="2575" max="2575" width="12.7109375" style="86" customWidth="1"/>
    <col min="2576" max="2576" width="11.42578125" style="86" customWidth="1"/>
    <col min="2577" max="2577" width="11.5703125" style="86" customWidth="1"/>
    <col min="2578" max="2578" width="12" style="86" customWidth="1"/>
    <col min="2579" max="2579" width="14" style="86" customWidth="1"/>
    <col min="2580" max="2580" width="11.140625" style="86" customWidth="1"/>
    <col min="2581" max="2584" width="14" style="86" customWidth="1"/>
    <col min="2585" max="2585" width="12.42578125" style="86" customWidth="1"/>
    <col min="2586" max="2586" width="11.5703125" style="86" customWidth="1"/>
    <col min="2587" max="2587" width="11.42578125" style="86" customWidth="1"/>
    <col min="2588" max="2588" width="10.28515625" style="86" customWidth="1"/>
    <col min="2589" max="2589" width="13.140625" style="86" customWidth="1"/>
    <col min="2590" max="2592" width="11.5703125" style="86" customWidth="1"/>
    <col min="2593" max="2593" width="11.28515625" style="86" customWidth="1"/>
    <col min="2594" max="2816" width="9.140625" style="86"/>
    <col min="2817" max="2817" width="22.7109375" style="86" customWidth="1"/>
    <col min="2818" max="2818" width="9.140625" style="86"/>
    <col min="2819" max="2819" width="12.5703125" style="86" customWidth="1"/>
    <col min="2820" max="2820" width="15.7109375" style="86" customWidth="1"/>
    <col min="2821" max="2821" width="18.28515625" style="86" customWidth="1"/>
    <col min="2822" max="2822" width="15.140625" style="86" customWidth="1"/>
    <col min="2823" max="2826" width="13.7109375" style="86" customWidth="1"/>
    <col min="2827" max="2827" width="14.5703125" style="86" customWidth="1"/>
    <col min="2828" max="2830" width="13.140625" style="86" customWidth="1"/>
    <col min="2831" max="2831" width="12.7109375" style="86" customWidth="1"/>
    <col min="2832" max="2832" width="11.42578125" style="86" customWidth="1"/>
    <col min="2833" max="2833" width="11.5703125" style="86" customWidth="1"/>
    <col min="2834" max="2834" width="12" style="86" customWidth="1"/>
    <col min="2835" max="2835" width="14" style="86" customWidth="1"/>
    <col min="2836" max="2836" width="11.140625" style="86" customWidth="1"/>
    <col min="2837" max="2840" width="14" style="86" customWidth="1"/>
    <col min="2841" max="2841" width="12.42578125" style="86" customWidth="1"/>
    <col min="2842" max="2842" width="11.5703125" style="86" customWidth="1"/>
    <col min="2843" max="2843" width="11.42578125" style="86" customWidth="1"/>
    <col min="2844" max="2844" width="10.28515625" style="86" customWidth="1"/>
    <col min="2845" max="2845" width="13.140625" style="86" customWidth="1"/>
    <col min="2846" max="2848" width="11.5703125" style="86" customWidth="1"/>
    <col min="2849" max="2849" width="11.28515625" style="86" customWidth="1"/>
    <col min="2850" max="3072" width="9.140625" style="86"/>
    <col min="3073" max="3073" width="22.7109375" style="86" customWidth="1"/>
    <col min="3074" max="3074" width="9.140625" style="86"/>
    <col min="3075" max="3075" width="12.5703125" style="86" customWidth="1"/>
    <col min="3076" max="3076" width="15.7109375" style="86" customWidth="1"/>
    <col min="3077" max="3077" width="18.28515625" style="86" customWidth="1"/>
    <col min="3078" max="3078" width="15.140625" style="86" customWidth="1"/>
    <col min="3079" max="3082" width="13.7109375" style="86" customWidth="1"/>
    <col min="3083" max="3083" width="14.5703125" style="86" customWidth="1"/>
    <col min="3084" max="3086" width="13.140625" style="86" customWidth="1"/>
    <col min="3087" max="3087" width="12.7109375" style="86" customWidth="1"/>
    <col min="3088" max="3088" width="11.42578125" style="86" customWidth="1"/>
    <col min="3089" max="3089" width="11.5703125" style="86" customWidth="1"/>
    <col min="3090" max="3090" width="12" style="86" customWidth="1"/>
    <col min="3091" max="3091" width="14" style="86" customWidth="1"/>
    <col min="3092" max="3092" width="11.140625" style="86" customWidth="1"/>
    <col min="3093" max="3096" width="14" style="86" customWidth="1"/>
    <col min="3097" max="3097" width="12.42578125" style="86" customWidth="1"/>
    <col min="3098" max="3098" width="11.5703125" style="86" customWidth="1"/>
    <col min="3099" max="3099" width="11.42578125" style="86" customWidth="1"/>
    <col min="3100" max="3100" width="10.28515625" style="86" customWidth="1"/>
    <col min="3101" max="3101" width="13.140625" style="86" customWidth="1"/>
    <col min="3102" max="3104" width="11.5703125" style="86" customWidth="1"/>
    <col min="3105" max="3105" width="11.28515625" style="86" customWidth="1"/>
    <col min="3106" max="3328" width="9.140625" style="86"/>
    <col min="3329" max="3329" width="22.7109375" style="86" customWidth="1"/>
    <col min="3330" max="3330" width="9.140625" style="86"/>
    <col min="3331" max="3331" width="12.5703125" style="86" customWidth="1"/>
    <col min="3332" max="3332" width="15.7109375" style="86" customWidth="1"/>
    <col min="3333" max="3333" width="18.28515625" style="86" customWidth="1"/>
    <col min="3334" max="3334" width="15.140625" style="86" customWidth="1"/>
    <col min="3335" max="3338" width="13.7109375" style="86" customWidth="1"/>
    <col min="3339" max="3339" width="14.5703125" style="86" customWidth="1"/>
    <col min="3340" max="3342" width="13.140625" style="86" customWidth="1"/>
    <col min="3343" max="3343" width="12.7109375" style="86" customWidth="1"/>
    <col min="3344" max="3344" width="11.42578125" style="86" customWidth="1"/>
    <col min="3345" max="3345" width="11.5703125" style="86" customWidth="1"/>
    <col min="3346" max="3346" width="12" style="86" customWidth="1"/>
    <col min="3347" max="3347" width="14" style="86" customWidth="1"/>
    <col min="3348" max="3348" width="11.140625" style="86" customWidth="1"/>
    <col min="3349" max="3352" width="14" style="86" customWidth="1"/>
    <col min="3353" max="3353" width="12.42578125" style="86" customWidth="1"/>
    <col min="3354" max="3354" width="11.5703125" style="86" customWidth="1"/>
    <col min="3355" max="3355" width="11.42578125" style="86" customWidth="1"/>
    <col min="3356" max="3356" width="10.28515625" style="86" customWidth="1"/>
    <col min="3357" max="3357" width="13.140625" style="86" customWidth="1"/>
    <col min="3358" max="3360" width="11.5703125" style="86" customWidth="1"/>
    <col min="3361" max="3361" width="11.28515625" style="86" customWidth="1"/>
    <col min="3362" max="3584" width="9.140625" style="86"/>
    <col min="3585" max="3585" width="22.7109375" style="86" customWidth="1"/>
    <col min="3586" max="3586" width="9.140625" style="86"/>
    <col min="3587" max="3587" width="12.5703125" style="86" customWidth="1"/>
    <col min="3588" max="3588" width="15.7109375" style="86" customWidth="1"/>
    <col min="3589" max="3589" width="18.28515625" style="86" customWidth="1"/>
    <col min="3590" max="3590" width="15.140625" style="86" customWidth="1"/>
    <col min="3591" max="3594" width="13.7109375" style="86" customWidth="1"/>
    <col min="3595" max="3595" width="14.5703125" style="86" customWidth="1"/>
    <col min="3596" max="3598" width="13.140625" style="86" customWidth="1"/>
    <col min="3599" max="3599" width="12.7109375" style="86" customWidth="1"/>
    <col min="3600" max="3600" width="11.42578125" style="86" customWidth="1"/>
    <col min="3601" max="3601" width="11.5703125" style="86" customWidth="1"/>
    <col min="3602" max="3602" width="12" style="86" customWidth="1"/>
    <col min="3603" max="3603" width="14" style="86" customWidth="1"/>
    <col min="3604" max="3604" width="11.140625" style="86" customWidth="1"/>
    <col min="3605" max="3608" width="14" style="86" customWidth="1"/>
    <col min="3609" max="3609" width="12.42578125" style="86" customWidth="1"/>
    <col min="3610" max="3610" width="11.5703125" style="86" customWidth="1"/>
    <col min="3611" max="3611" width="11.42578125" style="86" customWidth="1"/>
    <col min="3612" max="3612" width="10.28515625" style="86" customWidth="1"/>
    <col min="3613" max="3613" width="13.140625" style="86" customWidth="1"/>
    <col min="3614" max="3616" width="11.5703125" style="86" customWidth="1"/>
    <col min="3617" max="3617" width="11.28515625" style="86" customWidth="1"/>
    <col min="3618" max="3840" width="9.140625" style="86"/>
    <col min="3841" max="3841" width="22.7109375" style="86" customWidth="1"/>
    <col min="3842" max="3842" width="9.140625" style="86"/>
    <col min="3843" max="3843" width="12.5703125" style="86" customWidth="1"/>
    <col min="3844" max="3844" width="15.7109375" style="86" customWidth="1"/>
    <col min="3845" max="3845" width="18.28515625" style="86" customWidth="1"/>
    <col min="3846" max="3846" width="15.140625" style="86" customWidth="1"/>
    <col min="3847" max="3850" width="13.7109375" style="86" customWidth="1"/>
    <col min="3851" max="3851" width="14.5703125" style="86" customWidth="1"/>
    <col min="3852" max="3854" width="13.140625" style="86" customWidth="1"/>
    <col min="3855" max="3855" width="12.7109375" style="86" customWidth="1"/>
    <col min="3856" max="3856" width="11.42578125" style="86" customWidth="1"/>
    <col min="3857" max="3857" width="11.5703125" style="86" customWidth="1"/>
    <col min="3858" max="3858" width="12" style="86" customWidth="1"/>
    <col min="3859" max="3859" width="14" style="86" customWidth="1"/>
    <col min="3860" max="3860" width="11.140625" style="86" customWidth="1"/>
    <col min="3861" max="3864" width="14" style="86" customWidth="1"/>
    <col min="3865" max="3865" width="12.42578125" style="86" customWidth="1"/>
    <col min="3866" max="3866" width="11.5703125" style="86" customWidth="1"/>
    <col min="3867" max="3867" width="11.42578125" style="86" customWidth="1"/>
    <col min="3868" max="3868" width="10.28515625" style="86" customWidth="1"/>
    <col min="3869" max="3869" width="13.140625" style="86" customWidth="1"/>
    <col min="3870" max="3872" width="11.5703125" style="86" customWidth="1"/>
    <col min="3873" max="3873" width="11.28515625" style="86" customWidth="1"/>
    <col min="3874" max="4096" width="9.140625" style="86"/>
    <col min="4097" max="4097" width="22.7109375" style="86" customWidth="1"/>
    <col min="4098" max="4098" width="9.140625" style="86"/>
    <col min="4099" max="4099" width="12.5703125" style="86" customWidth="1"/>
    <col min="4100" max="4100" width="15.7109375" style="86" customWidth="1"/>
    <col min="4101" max="4101" width="18.28515625" style="86" customWidth="1"/>
    <col min="4102" max="4102" width="15.140625" style="86" customWidth="1"/>
    <col min="4103" max="4106" width="13.7109375" style="86" customWidth="1"/>
    <col min="4107" max="4107" width="14.5703125" style="86" customWidth="1"/>
    <col min="4108" max="4110" width="13.140625" style="86" customWidth="1"/>
    <col min="4111" max="4111" width="12.7109375" style="86" customWidth="1"/>
    <col min="4112" max="4112" width="11.42578125" style="86" customWidth="1"/>
    <col min="4113" max="4113" width="11.5703125" style="86" customWidth="1"/>
    <col min="4114" max="4114" width="12" style="86" customWidth="1"/>
    <col min="4115" max="4115" width="14" style="86" customWidth="1"/>
    <col min="4116" max="4116" width="11.140625" style="86" customWidth="1"/>
    <col min="4117" max="4120" width="14" style="86" customWidth="1"/>
    <col min="4121" max="4121" width="12.42578125" style="86" customWidth="1"/>
    <col min="4122" max="4122" width="11.5703125" style="86" customWidth="1"/>
    <col min="4123" max="4123" width="11.42578125" style="86" customWidth="1"/>
    <col min="4124" max="4124" width="10.28515625" style="86" customWidth="1"/>
    <col min="4125" max="4125" width="13.140625" style="86" customWidth="1"/>
    <col min="4126" max="4128" width="11.5703125" style="86" customWidth="1"/>
    <col min="4129" max="4129" width="11.28515625" style="86" customWidth="1"/>
    <col min="4130" max="4352" width="9.140625" style="86"/>
    <col min="4353" max="4353" width="22.7109375" style="86" customWidth="1"/>
    <col min="4354" max="4354" width="9.140625" style="86"/>
    <col min="4355" max="4355" width="12.5703125" style="86" customWidth="1"/>
    <col min="4356" max="4356" width="15.7109375" style="86" customWidth="1"/>
    <col min="4357" max="4357" width="18.28515625" style="86" customWidth="1"/>
    <col min="4358" max="4358" width="15.140625" style="86" customWidth="1"/>
    <col min="4359" max="4362" width="13.7109375" style="86" customWidth="1"/>
    <col min="4363" max="4363" width="14.5703125" style="86" customWidth="1"/>
    <col min="4364" max="4366" width="13.140625" style="86" customWidth="1"/>
    <col min="4367" max="4367" width="12.7109375" style="86" customWidth="1"/>
    <col min="4368" max="4368" width="11.42578125" style="86" customWidth="1"/>
    <col min="4369" max="4369" width="11.5703125" style="86" customWidth="1"/>
    <col min="4370" max="4370" width="12" style="86" customWidth="1"/>
    <col min="4371" max="4371" width="14" style="86" customWidth="1"/>
    <col min="4372" max="4372" width="11.140625" style="86" customWidth="1"/>
    <col min="4373" max="4376" width="14" style="86" customWidth="1"/>
    <col min="4377" max="4377" width="12.42578125" style="86" customWidth="1"/>
    <col min="4378" max="4378" width="11.5703125" style="86" customWidth="1"/>
    <col min="4379" max="4379" width="11.42578125" style="86" customWidth="1"/>
    <col min="4380" max="4380" width="10.28515625" style="86" customWidth="1"/>
    <col min="4381" max="4381" width="13.140625" style="86" customWidth="1"/>
    <col min="4382" max="4384" width="11.5703125" style="86" customWidth="1"/>
    <col min="4385" max="4385" width="11.28515625" style="86" customWidth="1"/>
    <col min="4386" max="4608" width="9.140625" style="86"/>
    <col min="4609" max="4609" width="22.7109375" style="86" customWidth="1"/>
    <col min="4610" max="4610" width="9.140625" style="86"/>
    <col min="4611" max="4611" width="12.5703125" style="86" customWidth="1"/>
    <col min="4612" max="4612" width="15.7109375" style="86" customWidth="1"/>
    <col min="4613" max="4613" width="18.28515625" style="86" customWidth="1"/>
    <col min="4614" max="4614" width="15.140625" style="86" customWidth="1"/>
    <col min="4615" max="4618" width="13.7109375" style="86" customWidth="1"/>
    <col min="4619" max="4619" width="14.5703125" style="86" customWidth="1"/>
    <col min="4620" max="4622" width="13.140625" style="86" customWidth="1"/>
    <col min="4623" max="4623" width="12.7109375" style="86" customWidth="1"/>
    <col min="4624" max="4624" width="11.42578125" style="86" customWidth="1"/>
    <col min="4625" max="4625" width="11.5703125" style="86" customWidth="1"/>
    <col min="4626" max="4626" width="12" style="86" customWidth="1"/>
    <col min="4627" max="4627" width="14" style="86" customWidth="1"/>
    <col min="4628" max="4628" width="11.140625" style="86" customWidth="1"/>
    <col min="4629" max="4632" width="14" style="86" customWidth="1"/>
    <col min="4633" max="4633" width="12.42578125" style="86" customWidth="1"/>
    <col min="4634" max="4634" width="11.5703125" style="86" customWidth="1"/>
    <col min="4635" max="4635" width="11.42578125" style="86" customWidth="1"/>
    <col min="4636" max="4636" width="10.28515625" style="86" customWidth="1"/>
    <col min="4637" max="4637" width="13.140625" style="86" customWidth="1"/>
    <col min="4638" max="4640" width="11.5703125" style="86" customWidth="1"/>
    <col min="4641" max="4641" width="11.28515625" style="86" customWidth="1"/>
    <col min="4642" max="4864" width="9.140625" style="86"/>
    <col min="4865" max="4865" width="22.7109375" style="86" customWidth="1"/>
    <col min="4866" max="4866" width="9.140625" style="86"/>
    <col min="4867" max="4867" width="12.5703125" style="86" customWidth="1"/>
    <col min="4868" max="4868" width="15.7109375" style="86" customWidth="1"/>
    <col min="4869" max="4869" width="18.28515625" style="86" customWidth="1"/>
    <col min="4870" max="4870" width="15.140625" style="86" customWidth="1"/>
    <col min="4871" max="4874" width="13.7109375" style="86" customWidth="1"/>
    <col min="4875" max="4875" width="14.5703125" style="86" customWidth="1"/>
    <col min="4876" max="4878" width="13.140625" style="86" customWidth="1"/>
    <col min="4879" max="4879" width="12.7109375" style="86" customWidth="1"/>
    <col min="4880" max="4880" width="11.42578125" style="86" customWidth="1"/>
    <col min="4881" max="4881" width="11.5703125" style="86" customWidth="1"/>
    <col min="4882" max="4882" width="12" style="86" customWidth="1"/>
    <col min="4883" max="4883" width="14" style="86" customWidth="1"/>
    <col min="4884" max="4884" width="11.140625" style="86" customWidth="1"/>
    <col min="4885" max="4888" width="14" style="86" customWidth="1"/>
    <col min="4889" max="4889" width="12.42578125" style="86" customWidth="1"/>
    <col min="4890" max="4890" width="11.5703125" style="86" customWidth="1"/>
    <col min="4891" max="4891" width="11.42578125" style="86" customWidth="1"/>
    <col min="4892" max="4892" width="10.28515625" style="86" customWidth="1"/>
    <col min="4893" max="4893" width="13.140625" style="86" customWidth="1"/>
    <col min="4894" max="4896" width="11.5703125" style="86" customWidth="1"/>
    <col min="4897" max="4897" width="11.28515625" style="86" customWidth="1"/>
    <col min="4898" max="5120" width="9.140625" style="86"/>
    <col min="5121" max="5121" width="22.7109375" style="86" customWidth="1"/>
    <col min="5122" max="5122" width="9.140625" style="86"/>
    <col min="5123" max="5123" width="12.5703125" style="86" customWidth="1"/>
    <col min="5124" max="5124" width="15.7109375" style="86" customWidth="1"/>
    <col min="5125" max="5125" width="18.28515625" style="86" customWidth="1"/>
    <col min="5126" max="5126" width="15.140625" style="86" customWidth="1"/>
    <col min="5127" max="5130" width="13.7109375" style="86" customWidth="1"/>
    <col min="5131" max="5131" width="14.5703125" style="86" customWidth="1"/>
    <col min="5132" max="5134" width="13.140625" style="86" customWidth="1"/>
    <col min="5135" max="5135" width="12.7109375" style="86" customWidth="1"/>
    <col min="5136" max="5136" width="11.42578125" style="86" customWidth="1"/>
    <col min="5137" max="5137" width="11.5703125" style="86" customWidth="1"/>
    <col min="5138" max="5138" width="12" style="86" customWidth="1"/>
    <col min="5139" max="5139" width="14" style="86" customWidth="1"/>
    <col min="5140" max="5140" width="11.140625" style="86" customWidth="1"/>
    <col min="5141" max="5144" width="14" style="86" customWidth="1"/>
    <col min="5145" max="5145" width="12.42578125" style="86" customWidth="1"/>
    <col min="5146" max="5146" width="11.5703125" style="86" customWidth="1"/>
    <col min="5147" max="5147" width="11.42578125" style="86" customWidth="1"/>
    <col min="5148" max="5148" width="10.28515625" style="86" customWidth="1"/>
    <col min="5149" max="5149" width="13.140625" style="86" customWidth="1"/>
    <col min="5150" max="5152" width="11.5703125" style="86" customWidth="1"/>
    <col min="5153" max="5153" width="11.28515625" style="86" customWidth="1"/>
    <col min="5154" max="5376" width="9.140625" style="86"/>
    <col min="5377" max="5377" width="22.7109375" style="86" customWidth="1"/>
    <col min="5378" max="5378" width="9.140625" style="86"/>
    <col min="5379" max="5379" width="12.5703125" style="86" customWidth="1"/>
    <col min="5380" max="5380" width="15.7109375" style="86" customWidth="1"/>
    <col min="5381" max="5381" width="18.28515625" style="86" customWidth="1"/>
    <col min="5382" max="5382" width="15.140625" style="86" customWidth="1"/>
    <col min="5383" max="5386" width="13.7109375" style="86" customWidth="1"/>
    <col min="5387" max="5387" width="14.5703125" style="86" customWidth="1"/>
    <col min="5388" max="5390" width="13.140625" style="86" customWidth="1"/>
    <col min="5391" max="5391" width="12.7109375" style="86" customWidth="1"/>
    <col min="5392" max="5392" width="11.42578125" style="86" customWidth="1"/>
    <col min="5393" max="5393" width="11.5703125" style="86" customWidth="1"/>
    <col min="5394" max="5394" width="12" style="86" customWidth="1"/>
    <col min="5395" max="5395" width="14" style="86" customWidth="1"/>
    <col min="5396" max="5396" width="11.140625" style="86" customWidth="1"/>
    <col min="5397" max="5400" width="14" style="86" customWidth="1"/>
    <col min="5401" max="5401" width="12.42578125" style="86" customWidth="1"/>
    <col min="5402" max="5402" width="11.5703125" style="86" customWidth="1"/>
    <col min="5403" max="5403" width="11.42578125" style="86" customWidth="1"/>
    <col min="5404" max="5404" width="10.28515625" style="86" customWidth="1"/>
    <col min="5405" max="5405" width="13.140625" style="86" customWidth="1"/>
    <col min="5406" max="5408" width="11.5703125" style="86" customWidth="1"/>
    <col min="5409" max="5409" width="11.28515625" style="86" customWidth="1"/>
    <col min="5410" max="5632" width="9.140625" style="86"/>
    <col min="5633" max="5633" width="22.7109375" style="86" customWidth="1"/>
    <col min="5634" max="5634" width="9.140625" style="86"/>
    <col min="5635" max="5635" width="12.5703125" style="86" customWidth="1"/>
    <col min="5636" max="5636" width="15.7109375" style="86" customWidth="1"/>
    <col min="5637" max="5637" width="18.28515625" style="86" customWidth="1"/>
    <col min="5638" max="5638" width="15.140625" style="86" customWidth="1"/>
    <col min="5639" max="5642" width="13.7109375" style="86" customWidth="1"/>
    <col min="5643" max="5643" width="14.5703125" style="86" customWidth="1"/>
    <col min="5644" max="5646" width="13.140625" style="86" customWidth="1"/>
    <col min="5647" max="5647" width="12.7109375" style="86" customWidth="1"/>
    <col min="5648" max="5648" width="11.42578125" style="86" customWidth="1"/>
    <col min="5649" max="5649" width="11.5703125" style="86" customWidth="1"/>
    <col min="5650" max="5650" width="12" style="86" customWidth="1"/>
    <col min="5651" max="5651" width="14" style="86" customWidth="1"/>
    <col min="5652" max="5652" width="11.140625" style="86" customWidth="1"/>
    <col min="5653" max="5656" width="14" style="86" customWidth="1"/>
    <col min="5657" max="5657" width="12.42578125" style="86" customWidth="1"/>
    <col min="5658" max="5658" width="11.5703125" style="86" customWidth="1"/>
    <col min="5659" max="5659" width="11.42578125" style="86" customWidth="1"/>
    <col min="5660" max="5660" width="10.28515625" style="86" customWidth="1"/>
    <col min="5661" max="5661" width="13.140625" style="86" customWidth="1"/>
    <col min="5662" max="5664" width="11.5703125" style="86" customWidth="1"/>
    <col min="5665" max="5665" width="11.28515625" style="86" customWidth="1"/>
    <col min="5666" max="5888" width="9.140625" style="86"/>
    <col min="5889" max="5889" width="22.7109375" style="86" customWidth="1"/>
    <col min="5890" max="5890" width="9.140625" style="86"/>
    <col min="5891" max="5891" width="12.5703125" style="86" customWidth="1"/>
    <col min="5892" max="5892" width="15.7109375" style="86" customWidth="1"/>
    <col min="5893" max="5893" width="18.28515625" style="86" customWidth="1"/>
    <col min="5894" max="5894" width="15.140625" style="86" customWidth="1"/>
    <col min="5895" max="5898" width="13.7109375" style="86" customWidth="1"/>
    <col min="5899" max="5899" width="14.5703125" style="86" customWidth="1"/>
    <col min="5900" max="5902" width="13.140625" style="86" customWidth="1"/>
    <col min="5903" max="5903" width="12.7109375" style="86" customWidth="1"/>
    <col min="5904" max="5904" width="11.42578125" style="86" customWidth="1"/>
    <col min="5905" max="5905" width="11.5703125" style="86" customWidth="1"/>
    <col min="5906" max="5906" width="12" style="86" customWidth="1"/>
    <col min="5907" max="5907" width="14" style="86" customWidth="1"/>
    <col min="5908" max="5908" width="11.140625" style="86" customWidth="1"/>
    <col min="5909" max="5912" width="14" style="86" customWidth="1"/>
    <col min="5913" max="5913" width="12.42578125" style="86" customWidth="1"/>
    <col min="5914" max="5914" width="11.5703125" style="86" customWidth="1"/>
    <col min="5915" max="5915" width="11.42578125" style="86" customWidth="1"/>
    <col min="5916" max="5916" width="10.28515625" style="86" customWidth="1"/>
    <col min="5917" max="5917" width="13.140625" style="86" customWidth="1"/>
    <col min="5918" max="5920" width="11.5703125" style="86" customWidth="1"/>
    <col min="5921" max="5921" width="11.28515625" style="86" customWidth="1"/>
    <col min="5922" max="6144" width="9.140625" style="86"/>
    <col min="6145" max="6145" width="22.7109375" style="86" customWidth="1"/>
    <col min="6146" max="6146" width="9.140625" style="86"/>
    <col min="6147" max="6147" width="12.5703125" style="86" customWidth="1"/>
    <col min="6148" max="6148" width="15.7109375" style="86" customWidth="1"/>
    <col min="6149" max="6149" width="18.28515625" style="86" customWidth="1"/>
    <col min="6150" max="6150" width="15.140625" style="86" customWidth="1"/>
    <col min="6151" max="6154" width="13.7109375" style="86" customWidth="1"/>
    <col min="6155" max="6155" width="14.5703125" style="86" customWidth="1"/>
    <col min="6156" max="6158" width="13.140625" style="86" customWidth="1"/>
    <col min="6159" max="6159" width="12.7109375" style="86" customWidth="1"/>
    <col min="6160" max="6160" width="11.42578125" style="86" customWidth="1"/>
    <col min="6161" max="6161" width="11.5703125" style="86" customWidth="1"/>
    <col min="6162" max="6162" width="12" style="86" customWidth="1"/>
    <col min="6163" max="6163" width="14" style="86" customWidth="1"/>
    <col min="6164" max="6164" width="11.140625" style="86" customWidth="1"/>
    <col min="6165" max="6168" width="14" style="86" customWidth="1"/>
    <col min="6169" max="6169" width="12.42578125" style="86" customWidth="1"/>
    <col min="6170" max="6170" width="11.5703125" style="86" customWidth="1"/>
    <col min="6171" max="6171" width="11.42578125" style="86" customWidth="1"/>
    <col min="6172" max="6172" width="10.28515625" style="86" customWidth="1"/>
    <col min="6173" max="6173" width="13.140625" style="86" customWidth="1"/>
    <col min="6174" max="6176" width="11.5703125" style="86" customWidth="1"/>
    <col min="6177" max="6177" width="11.28515625" style="86" customWidth="1"/>
    <col min="6178" max="6400" width="9.140625" style="86"/>
    <col min="6401" max="6401" width="22.7109375" style="86" customWidth="1"/>
    <col min="6402" max="6402" width="9.140625" style="86"/>
    <col min="6403" max="6403" width="12.5703125" style="86" customWidth="1"/>
    <col min="6404" max="6404" width="15.7109375" style="86" customWidth="1"/>
    <col min="6405" max="6405" width="18.28515625" style="86" customWidth="1"/>
    <col min="6406" max="6406" width="15.140625" style="86" customWidth="1"/>
    <col min="6407" max="6410" width="13.7109375" style="86" customWidth="1"/>
    <col min="6411" max="6411" width="14.5703125" style="86" customWidth="1"/>
    <col min="6412" max="6414" width="13.140625" style="86" customWidth="1"/>
    <col min="6415" max="6415" width="12.7109375" style="86" customWidth="1"/>
    <col min="6416" max="6416" width="11.42578125" style="86" customWidth="1"/>
    <col min="6417" max="6417" width="11.5703125" style="86" customWidth="1"/>
    <col min="6418" max="6418" width="12" style="86" customWidth="1"/>
    <col min="6419" max="6419" width="14" style="86" customWidth="1"/>
    <col min="6420" max="6420" width="11.140625" style="86" customWidth="1"/>
    <col min="6421" max="6424" width="14" style="86" customWidth="1"/>
    <col min="6425" max="6425" width="12.42578125" style="86" customWidth="1"/>
    <col min="6426" max="6426" width="11.5703125" style="86" customWidth="1"/>
    <col min="6427" max="6427" width="11.42578125" style="86" customWidth="1"/>
    <col min="6428" max="6428" width="10.28515625" style="86" customWidth="1"/>
    <col min="6429" max="6429" width="13.140625" style="86" customWidth="1"/>
    <col min="6430" max="6432" width="11.5703125" style="86" customWidth="1"/>
    <col min="6433" max="6433" width="11.28515625" style="86" customWidth="1"/>
    <col min="6434" max="6656" width="9.140625" style="86"/>
    <col min="6657" max="6657" width="22.7109375" style="86" customWidth="1"/>
    <col min="6658" max="6658" width="9.140625" style="86"/>
    <col min="6659" max="6659" width="12.5703125" style="86" customWidth="1"/>
    <col min="6660" max="6660" width="15.7109375" style="86" customWidth="1"/>
    <col min="6661" max="6661" width="18.28515625" style="86" customWidth="1"/>
    <col min="6662" max="6662" width="15.140625" style="86" customWidth="1"/>
    <col min="6663" max="6666" width="13.7109375" style="86" customWidth="1"/>
    <col min="6667" max="6667" width="14.5703125" style="86" customWidth="1"/>
    <col min="6668" max="6670" width="13.140625" style="86" customWidth="1"/>
    <col min="6671" max="6671" width="12.7109375" style="86" customWidth="1"/>
    <col min="6672" max="6672" width="11.42578125" style="86" customWidth="1"/>
    <col min="6673" max="6673" width="11.5703125" style="86" customWidth="1"/>
    <col min="6674" max="6674" width="12" style="86" customWidth="1"/>
    <col min="6675" max="6675" width="14" style="86" customWidth="1"/>
    <col min="6676" max="6676" width="11.140625" style="86" customWidth="1"/>
    <col min="6677" max="6680" width="14" style="86" customWidth="1"/>
    <col min="6681" max="6681" width="12.42578125" style="86" customWidth="1"/>
    <col min="6682" max="6682" width="11.5703125" style="86" customWidth="1"/>
    <col min="6683" max="6683" width="11.42578125" style="86" customWidth="1"/>
    <col min="6684" max="6684" width="10.28515625" style="86" customWidth="1"/>
    <col min="6685" max="6685" width="13.140625" style="86" customWidth="1"/>
    <col min="6686" max="6688" width="11.5703125" style="86" customWidth="1"/>
    <col min="6689" max="6689" width="11.28515625" style="86" customWidth="1"/>
    <col min="6690" max="6912" width="9.140625" style="86"/>
    <col min="6913" max="6913" width="22.7109375" style="86" customWidth="1"/>
    <col min="6914" max="6914" width="9.140625" style="86"/>
    <col min="6915" max="6915" width="12.5703125" style="86" customWidth="1"/>
    <col min="6916" max="6916" width="15.7109375" style="86" customWidth="1"/>
    <col min="6917" max="6917" width="18.28515625" style="86" customWidth="1"/>
    <col min="6918" max="6918" width="15.140625" style="86" customWidth="1"/>
    <col min="6919" max="6922" width="13.7109375" style="86" customWidth="1"/>
    <col min="6923" max="6923" width="14.5703125" style="86" customWidth="1"/>
    <col min="6924" max="6926" width="13.140625" style="86" customWidth="1"/>
    <col min="6927" max="6927" width="12.7109375" style="86" customWidth="1"/>
    <col min="6928" max="6928" width="11.42578125" style="86" customWidth="1"/>
    <col min="6929" max="6929" width="11.5703125" style="86" customWidth="1"/>
    <col min="6930" max="6930" width="12" style="86" customWidth="1"/>
    <col min="6931" max="6931" width="14" style="86" customWidth="1"/>
    <col min="6932" max="6932" width="11.140625" style="86" customWidth="1"/>
    <col min="6933" max="6936" width="14" style="86" customWidth="1"/>
    <col min="6937" max="6937" width="12.42578125" style="86" customWidth="1"/>
    <col min="6938" max="6938" width="11.5703125" style="86" customWidth="1"/>
    <col min="6939" max="6939" width="11.42578125" style="86" customWidth="1"/>
    <col min="6940" max="6940" width="10.28515625" style="86" customWidth="1"/>
    <col min="6941" max="6941" width="13.140625" style="86" customWidth="1"/>
    <col min="6942" max="6944" width="11.5703125" style="86" customWidth="1"/>
    <col min="6945" max="6945" width="11.28515625" style="86" customWidth="1"/>
    <col min="6946" max="7168" width="9.140625" style="86"/>
    <col min="7169" max="7169" width="22.7109375" style="86" customWidth="1"/>
    <col min="7170" max="7170" width="9.140625" style="86"/>
    <col min="7171" max="7171" width="12.5703125" style="86" customWidth="1"/>
    <col min="7172" max="7172" width="15.7109375" style="86" customWidth="1"/>
    <col min="7173" max="7173" width="18.28515625" style="86" customWidth="1"/>
    <col min="7174" max="7174" width="15.140625" style="86" customWidth="1"/>
    <col min="7175" max="7178" width="13.7109375" style="86" customWidth="1"/>
    <col min="7179" max="7179" width="14.5703125" style="86" customWidth="1"/>
    <col min="7180" max="7182" width="13.140625" style="86" customWidth="1"/>
    <col min="7183" max="7183" width="12.7109375" style="86" customWidth="1"/>
    <col min="7184" max="7184" width="11.42578125" style="86" customWidth="1"/>
    <col min="7185" max="7185" width="11.5703125" style="86" customWidth="1"/>
    <col min="7186" max="7186" width="12" style="86" customWidth="1"/>
    <col min="7187" max="7187" width="14" style="86" customWidth="1"/>
    <col min="7188" max="7188" width="11.140625" style="86" customWidth="1"/>
    <col min="7189" max="7192" width="14" style="86" customWidth="1"/>
    <col min="7193" max="7193" width="12.42578125" style="86" customWidth="1"/>
    <col min="7194" max="7194" width="11.5703125" style="86" customWidth="1"/>
    <col min="7195" max="7195" width="11.42578125" style="86" customWidth="1"/>
    <col min="7196" max="7196" width="10.28515625" style="86" customWidth="1"/>
    <col min="7197" max="7197" width="13.140625" style="86" customWidth="1"/>
    <col min="7198" max="7200" width="11.5703125" style="86" customWidth="1"/>
    <col min="7201" max="7201" width="11.28515625" style="86" customWidth="1"/>
    <col min="7202" max="7424" width="9.140625" style="86"/>
    <col min="7425" max="7425" width="22.7109375" style="86" customWidth="1"/>
    <col min="7426" max="7426" width="9.140625" style="86"/>
    <col min="7427" max="7427" width="12.5703125" style="86" customWidth="1"/>
    <col min="7428" max="7428" width="15.7109375" style="86" customWidth="1"/>
    <col min="7429" max="7429" width="18.28515625" style="86" customWidth="1"/>
    <col min="7430" max="7430" width="15.140625" style="86" customWidth="1"/>
    <col min="7431" max="7434" width="13.7109375" style="86" customWidth="1"/>
    <col min="7435" max="7435" width="14.5703125" style="86" customWidth="1"/>
    <col min="7436" max="7438" width="13.140625" style="86" customWidth="1"/>
    <col min="7439" max="7439" width="12.7109375" style="86" customWidth="1"/>
    <col min="7440" max="7440" width="11.42578125" style="86" customWidth="1"/>
    <col min="7441" max="7441" width="11.5703125" style="86" customWidth="1"/>
    <col min="7442" max="7442" width="12" style="86" customWidth="1"/>
    <col min="7443" max="7443" width="14" style="86" customWidth="1"/>
    <col min="7444" max="7444" width="11.140625" style="86" customWidth="1"/>
    <col min="7445" max="7448" width="14" style="86" customWidth="1"/>
    <col min="7449" max="7449" width="12.42578125" style="86" customWidth="1"/>
    <col min="7450" max="7450" width="11.5703125" style="86" customWidth="1"/>
    <col min="7451" max="7451" width="11.42578125" style="86" customWidth="1"/>
    <col min="7452" max="7452" width="10.28515625" style="86" customWidth="1"/>
    <col min="7453" max="7453" width="13.140625" style="86" customWidth="1"/>
    <col min="7454" max="7456" width="11.5703125" style="86" customWidth="1"/>
    <col min="7457" max="7457" width="11.28515625" style="86" customWidth="1"/>
    <col min="7458" max="7680" width="9.140625" style="86"/>
    <col min="7681" max="7681" width="22.7109375" style="86" customWidth="1"/>
    <col min="7682" max="7682" width="9.140625" style="86"/>
    <col min="7683" max="7683" width="12.5703125" style="86" customWidth="1"/>
    <col min="7684" max="7684" width="15.7109375" style="86" customWidth="1"/>
    <col min="7685" max="7685" width="18.28515625" style="86" customWidth="1"/>
    <col min="7686" max="7686" width="15.140625" style="86" customWidth="1"/>
    <col min="7687" max="7690" width="13.7109375" style="86" customWidth="1"/>
    <col min="7691" max="7691" width="14.5703125" style="86" customWidth="1"/>
    <col min="7692" max="7694" width="13.140625" style="86" customWidth="1"/>
    <col min="7695" max="7695" width="12.7109375" style="86" customWidth="1"/>
    <col min="7696" max="7696" width="11.42578125" style="86" customWidth="1"/>
    <col min="7697" max="7697" width="11.5703125" style="86" customWidth="1"/>
    <col min="7698" max="7698" width="12" style="86" customWidth="1"/>
    <col min="7699" max="7699" width="14" style="86" customWidth="1"/>
    <col min="7700" max="7700" width="11.140625" style="86" customWidth="1"/>
    <col min="7701" max="7704" width="14" style="86" customWidth="1"/>
    <col min="7705" max="7705" width="12.42578125" style="86" customWidth="1"/>
    <col min="7706" max="7706" width="11.5703125" style="86" customWidth="1"/>
    <col min="7707" max="7707" width="11.42578125" style="86" customWidth="1"/>
    <col min="7708" max="7708" width="10.28515625" style="86" customWidth="1"/>
    <col min="7709" max="7709" width="13.140625" style="86" customWidth="1"/>
    <col min="7710" max="7712" width="11.5703125" style="86" customWidth="1"/>
    <col min="7713" max="7713" width="11.28515625" style="86" customWidth="1"/>
    <col min="7714" max="7936" width="9.140625" style="86"/>
    <col min="7937" max="7937" width="22.7109375" style="86" customWidth="1"/>
    <col min="7938" max="7938" width="9.140625" style="86"/>
    <col min="7939" max="7939" width="12.5703125" style="86" customWidth="1"/>
    <col min="7940" max="7940" width="15.7109375" style="86" customWidth="1"/>
    <col min="7941" max="7941" width="18.28515625" style="86" customWidth="1"/>
    <col min="7942" max="7942" width="15.140625" style="86" customWidth="1"/>
    <col min="7943" max="7946" width="13.7109375" style="86" customWidth="1"/>
    <col min="7947" max="7947" width="14.5703125" style="86" customWidth="1"/>
    <col min="7948" max="7950" width="13.140625" style="86" customWidth="1"/>
    <col min="7951" max="7951" width="12.7109375" style="86" customWidth="1"/>
    <col min="7952" max="7952" width="11.42578125" style="86" customWidth="1"/>
    <col min="7953" max="7953" width="11.5703125" style="86" customWidth="1"/>
    <col min="7954" max="7954" width="12" style="86" customWidth="1"/>
    <col min="7955" max="7955" width="14" style="86" customWidth="1"/>
    <col min="7956" max="7956" width="11.140625" style="86" customWidth="1"/>
    <col min="7957" max="7960" width="14" style="86" customWidth="1"/>
    <col min="7961" max="7961" width="12.42578125" style="86" customWidth="1"/>
    <col min="7962" max="7962" width="11.5703125" style="86" customWidth="1"/>
    <col min="7963" max="7963" width="11.42578125" style="86" customWidth="1"/>
    <col min="7964" max="7964" width="10.28515625" style="86" customWidth="1"/>
    <col min="7965" max="7965" width="13.140625" style="86" customWidth="1"/>
    <col min="7966" max="7968" width="11.5703125" style="86" customWidth="1"/>
    <col min="7969" max="7969" width="11.28515625" style="86" customWidth="1"/>
    <col min="7970" max="8192" width="9.140625" style="86"/>
    <col min="8193" max="8193" width="22.7109375" style="86" customWidth="1"/>
    <col min="8194" max="8194" width="9.140625" style="86"/>
    <col min="8195" max="8195" width="12.5703125" style="86" customWidth="1"/>
    <col min="8196" max="8196" width="15.7109375" style="86" customWidth="1"/>
    <col min="8197" max="8197" width="18.28515625" style="86" customWidth="1"/>
    <col min="8198" max="8198" width="15.140625" style="86" customWidth="1"/>
    <col min="8199" max="8202" width="13.7109375" style="86" customWidth="1"/>
    <col min="8203" max="8203" width="14.5703125" style="86" customWidth="1"/>
    <col min="8204" max="8206" width="13.140625" style="86" customWidth="1"/>
    <col min="8207" max="8207" width="12.7109375" style="86" customWidth="1"/>
    <col min="8208" max="8208" width="11.42578125" style="86" customWidth="1"/>
    <col min="8209" max="8209" width="11.5703125" style="86" customWidth="1"/>
    <col min="8210" max="8210" width="12" style="86" customWidth="1"/>
    <col min="8211" max="8211" width="14" style="86" customWidth="1"/>
    <col min="8212" max="8212" width="11.140625" style="86" customWidth="1"/>
    <col min="8213" max="8216" width="14" style="86" customWidth="1"/>
    <col min="8217" max="8217" width="12.42578125" style="86" customWidth="1"/>
    <col min="8218" max="8218" width="11.5703125" style="86" customWidth="1"/>
    <col min="8219" max="8219" width="11.42578125" style="86" customWidth="1"/>
    <col min="8220" max="8220" width="10.28515625" style="86" customWidth="1"/>
    <col min="8221" max="8221" width="13.140625" style="86" customWidth="1"/>
    <col min="8222" max="8224" width="11.5703125" style="86" customWidth="1"/>
    <col min="8225" max="8225" width="11.28515625" style="86" customWidth="1"/>
    <col min="8226" max="8448" width="9.140625" style="86"/>
    <col min="8449" max="8449" width="22.7109375" style="86" customWidth="1"/>
    <col min="8450" max="8450" width="9.140625" style="86"/>
    <col min="8451" max="8451" width="12.5703125" style="86" customWidth="1"/>
    <col min="8452" max="8452" width="15.7109375" style="86" customWidth="1"/>
    <col min="8453" max="8453" width="18.28515625" style="86" customWidth="1"/>
    <col min="8454" max="8454" width="15.140625" style="86" customWidth="1"/>
    <col min="8455" max="8458" width="13.7109375" style="86" customWidth="1"/>
    <col min="8459" max="8459" width="14.5703125" style="86" customWidth="1"/>
    <col min="8460" max="8462" width="13.140625" style="86" customWidth="1"/>
    <col min="8463" max="8463" width="12.7109375" style="86" customWidth="1"/>
    <col min="8464" max="8464" width="11.42578125" style="86" customWidth="1"/>
    <col min="8465" max="8465" width="11.5703125" style="86" customWidth="1"/>
    <col min="8466" max="8466" width="12" style="86" customWidth="1"/>
    <col min="8467" max="8467" width="14" style="86" customWidth="1"/>
    <col min="8468" max="8468" width="11.140625" style="86" customWidth="1"/>
    <col min="8469" max="8472" width="14" style="86" customWidth="1"/>
    <col min="8473" max="8473" width="12.42578125" style="86" customWidth="1"/>
    <col min="8474" max="8474" width="11.5703125" style="86" customWidth="1"/>
    <col min="8475" max="8475" width="11.42578125" style="86" customWidth="1"/>
    <col min="8476" max="8476" width="10.28515625" style="86" customWidth="1"/>
    <col min="8477" max="8477" width="13.140625" style="86" customWidth="1"/>
    <col min="8478" max="8480" width="11.5703125" style="86" customWidth="1"/>
    <col min="8481" max="8481" width="11.28515625" style="86" customWidth="1"/>
    <col min="8482" max="8704" width="9.140625" style="86"/>
    <col min="8705" max="8705" width="22.7109375" style="86" customWidth="1"/>
    <col min="8706" max="8706" width="9.140625" style="86"/>
    <col min="8707" max="8707" width="12.5703125" style="86" customWidth="1"/>
    <col min="8708" max="8708" width="15.7109375" style="86" customWidth="1"/>
    <col min="8709" max="8709" width="18.28515625" style="86" customWidth="1"/>
    <col min="8710" max="8710" width="15.140625" style="86" customWidth="1"/>
    <col min="8711" max="8714" width="13.7109375" style="86" customWidth="1"/>
    <col min="8715" max="8715" width="14.5703125" style="86" customWidth="1"/>
    <col min="8716" max="8718" width="13.140625" style="86" customWidth="1"/>
    <col min="8719" max="8719" width="12.7109375" style="86" customWidth="1"/>
    <col min="8720" max="8720" width="11.42578125" style="86" customWidth="1"/>
    <col min="8721" max="8721" width="11.5703125" style="86" customWidth="1"/>
    <col min="8722" max="8722" width="12" style="86" customWidth="1"/>
    <col min="8723" max="8723" width="14" style="86" customWidth="1"/>
    <col min="8724" max="8724" width="11.140625" style="86" customWidth="1"/>
    <col min="8725" max="8728" width="14" style="86" customWidth="1"/>
    <col min="8729" max="8729" width="12.42578125" style="86" customWidth="1"/>
    <col min="8730" max="8730" width="11.5703125" style="86" customWidth="1"/>
    <col min="8731" max="8731" width="11.42578125" style="86" customWidth="1"/>
    <col min="8732" max="8732" width="10.28515625" style="86" customWidth="1"/>
    <col min="8733" max="8733" width="13.140625" style="86" customWidth="1"/>
    <col min="8734" max="8736" width="11.5703125" style="86" customWidth="1"/>
    <col min="8737" max="8737" width="11.28515625" style="86" customWidth="1"/>
    <col min="8738" max="8960" width="9.140625" style="86"/>
    <col min="8961" max="8961" width="22.7109375" style="86" customWidth="1"/>
    <col min="8962" max="8962" width="9.140625" style="86"/>
    <col min="8963" max="8963" width="12.5703125" style="86" customWidth="1"/>
    <col min="8964" max="8964" width="15.7109375" style="86" customWidth="1"/>
    <col min="8965" max="8965" width="18.28515625" style="86" customWidth="1"/>
    <col min="8966" max="8966" width="15.140625" style="86" customWidth="1"/>
    <col min="8967" max="8970" width="13.7109375" style="86" customWidth="1"/>
    <col min="8971" max="8971" width="14.5703125" style="86" customWidth="1"/>
    <col min="8972" max="8974" width="13.140625" style="86" customWidth="1"/>
    <col min="8975" max="8975" width="12.7109375" style="86" customWidth="1"/>
    <col min="8976" max="8976" width="11.42578125" style="86" customWidth="1"/>
    <col min="8977" max="8977" width="11.5703125" style="86" customWidth="1"/>
    <col min="8978" max="8978" width="12" style="86" customWidth="1"/>
    <col min="8979" max="8979" width="14" style="86" customWidth="1"/>
    <col min="8980" max="8980" width="11.140625" style="86" customWidth="1"/>
    <col min="8981" max="8984" width="14" style="86" customWidth="1"/>
    <col min="8985" max="8985" width="12.42578125" style="86" customWidth="1"/>
    <col min="8986" max="8986" width="11.5703125" style="86" customWidth="1"/>
    <col min="8987" max="8987" width="11.42578125" style="86" customWidth="1"/>
    <col min="8988" max="8988" width="10.28515625" style="86" customWidth="1"/>
    <col min="8989" max="8989" width="13.140625" style="86" customWidth="1"/>
    <col min="8990" max="8992" width="11.5703125" style="86" customWidth="1"/>
    <col min="8993" max="8993" width="11.28515625" style="86" customWidth="1"/>
    <col min="8994" max="9216" width="9.140625" style="86"/>
    <col min="9217" max="9217" width="22.7109375" style="86" customWidth="1"/>
    <col min="9218" max="9218" width="9.140625" style="86"/>
    <col min="9219" max="9219" width="12.5703125" style="86" customWidth="1"/>
    <col min="9220" max="9220" width="15.7109375" style="86" customWidth="1"/>
    <col min="9221" max="9221" width="18.28515625" style="86" customWidth="1"/>
    <col min="9222" max="9222" width="15.140625" style="86" customWidth="1"/>
    <col min="9223" max="9226" width="13.7109375" style="86" customWidth="1"/>
    <col min="9227" max="9227" width="14.5703125" style="86" customWidth="1"/>
    <col min="9228" max="9230" width="13.140625" style="86" customWidth="1"/>
    <col min="9231" max="9231" width="12.7109375" style="86" customWidth="1"/>
    <col min="9232" max="9232" width="11.42578125" style="86" customWidth="1"/>
    <col min="9233" max="9233" width="11.5703125" style="86" customWidth="1"/>
    <col min="9234" max="9234" width="12" style="86" customWidth="1"/>
    <col min="9235" max="9235" width="14" style="86" customWidth="1"/>
    <col min="9236" max="9236" width="11.140625" style="86" customWidth="1"/>
    <col min="9237" max="9240" width="14" style="86" customWidth="1"/>
    <col min="9241" max="9241" width="12.42578125" style="86" customWidth="1"/>
    <col min="9242" max="9242" width="11.5703125" style="86" customWidth="1"/>
    <col min="9243" max="9243" width="11.42578125" style="86" customWidth="1"/>
    <col min="9244" max="9244" width="10.28515625" style="86" customWidth="1"/>
    <col min="9245" max="9245" width="13.140625" style="86" customWidth="1"/>
    <col min="9246" max="9248" width="11.5703125" style="86" customWidth="1"/>
    <col min="9249" max="9249" width="11.28515625" style="86" customWidth="1"/>
    <col min="9250" max="9472" width="9.140625" style="86"/>
    <col min="9473" max="9473" width="22.7109375" style="86" customWidth="1"/>
    <col min="9474" max="9474" width="9.140625" style="86"/>
    <col min="9475" max="9475" width="12.5703125" style="86" customWidth="1"/>
    <col min="9476" max="9476" width="15.7109375" style="86" customWidth="1"/>
    <col min="9477" max="9477" width="18.28515625" style="86" customWidth="1"/>
    <col min="9478" max="9478" width="15.140625" style="86" customWidth="1"/>
    <col min="9479" max="9482" width="13.7109375" style="86" customWidth="1"/>
    <col min="9483" max="9483" width="14.5703125" style="86" customWidth="1"/>
    <col min="9484" max="9486" width="13.140625" style="86" customWidth="1"/>
    <col min="9487" max="9487" width="12.7109375" style="86" customWidth="1"/>
    <col min="9488" max="9488" width="11.42578125" style="86" customWidth="1"/>
    <col min="9489" max="9489" width="11.5703125" style="86" customWidth="1"/>
    <col min="9490" max="9490" width="12" style="86" customWidth="1"/>
    <col min="9491" max="9491" width="14" style="86" customWidth="1"/>
    <col min="9492" max="9492" width="11.140625" style="86" customWidth="1"/>
    <col min="9493" max="9496" width="14" style="86" customWidth="1"/>
    <col min="9497" max="9497" width="12.42578125" style="86" customWidth="1"/>
    <col min="9498" max="9498" width="11.5703125" style="86" customWidth="1"/>
    <col min="9499" max="9499" width="11.42578125" style="86" customWidth="1"/>
    <col min="9500" max="9500" width="10.28515625" style="86" customWidth="1"/>
    <col min="9501" max="9501" width="13.140625" style="86" customWidth="1"/>
    <col min="9502" max="9504" width="11.5703125" style="86" customWidth="1"/>
    <col min="9505" max="9505" width="11.28515625" style="86" customWidth="1"/>
    <col min="9506" max="9728" width="9.140625" style="86"/>
    <col min="9729" max="9729" width="22.7109375" style="86" customWidth="1"/>
    <col min="9730" max="9730" width="9.140625" style="86"/>
    <col min="9731" max="9731" width="12.5703125" style="86" customWidth="1"/>
    <col min="9732" max="9732" width="15.7109375" style="86" customWidth="1"/>
    <col min="9733" max="9733" width="18.28515625" style="86" customWidth="1"/>
    <col min="9734" max="9734" width="15.140625" style="86" customWidth="1"/>
    <col min="9735" max="9738" width="13.7109375" style="86" customWidth="1"/>
    <col min="9739" max="9739" width="14.5703125" style="86" customWidth="1"/>
    <col min="9740" max="9742" width="13.140625" style="86" customWidth="1"/>
    <col min="9743" max="9743" width="12.7109375" style="86" customWidth="1"/>
    <col min="9744" max="9744" width="11.42578125" style="86" customWidth="1"/>
    <col min="9745" max="9745" width="11.5703125" style="86" customWidth="1"/>
    <col min="9746" max="9746" width="12" style="86" customWidth="1"/>
    <col min="9747" max="9747" width="14" style="86" customWidth="1"/>
    <col min="9748" max="9748" width="11.140625" style="86" customWidth="1"/>
    <col min="9749" max="9752" width="14" style="86" customWidth="1"/>
    <col min="9753" max="9753" width="12.42578125" style="86" customWidth="1"/>
    <col min="9754" max="9754" width="11.5703125" style="86" customWidth="1"/>
    <col min="9755" max="9755" width="11.42578125" style="86" customWidth="1"/>
    <col min="9756" max="9756" width="10.28515625" style="86" customWidth="1"/>
    <col min="9757" max="9757" width="13.140625" style="86" customWidth="1"/>
    <col min="9758" max="9760" width="11.5703125" style="86" customWidth="1"/>
    <col min="9761" max="9761" width="11.28515625" style="86" customWidth="1"/>
    <col min="9762" max="9984" width="9.140625" style="86"/>
    <col min="9985" max="9985" width="22.7109375" style="86" customWidth="1"/>
    <col min="9986" max="9986" width="9.140625" style="86"/>
    <col min="9987" max="9987" width="12.5703125" style="86" customWidth="1"/>
    <col min="9988" max="9988" width="15.7109375" style="86" customWidth="1"/>
    <col min="9989" max="9989" width="18.28515625" style="86" customWidth="1"/>
    <col min="9990" max="9990" width="15.140625" style="86" customWidth="1"/>
    <col min="9991" max="9994" width="13.7109375" style="86" customWidth="1"/>
    <col min="9995" max="9995" width="14.5703125" style="86" customWidth="1"/>
    <col min="9996" max="9998" width="13.140625" style="86" customWidth="1"/>
    <col min="9999" max="9999" width="12.7109375" style="86" customWidth="1"/>
    <col min="10000" max="10000" width="11.42578125" style="86" customWidth="1"/>
    <col min="10001" max="10001" width="11.5703125" style="86" customWidth="1"/>
    <col min="10002" max="10002" width="12" style="86" customWidth="1"/>
    <col min="10003" max="10003" width="14" style="86" customWidth="1"/>
    <col min="10004" max="10004" width="11.140625" style="86" customWidth="1"/>
    <col min="10005" max="10008" width="14" style="86" customWidth="1"/>
    <col min="10009" max="10009" width="12.42578125" style="86" customWidth="1"/>
    <col min="10010" max="10010" width="11.5703125" style="86" customWidth="1"/>
    <col min="10011" max="10011" width="11.42578125" style="86" customWidth="1"/>
    <col min="10012" max="10012" width="10.28515625" style="86" customWidth="1"/>
    <col min="10013" max="10013" width="13.140625" style="86" customWidth="1"/>
    <col min="10014" max="10016" width="11.5703125" style="86" customWidth="1"/>
    <col min="10017" max="10017" width="11.28515625" style="86" customWidth="1"/>
    <col min="10018" max="10240" width="9.140625" style="86"/>
    <col min="10241" max="10241" width="22.7109375" style="86" customWidth="1"/>
    <col min="10242" max="10242" width="9.140625" style="86"/>
    <col min="10243" max="10243" width="12.5703125" style="86" customWidth="1"/>
    <col min="10244" max="10244" width="15.7109375" style="86" customWidth="1"/>
    <col min="10245" max="10245" width="18.28515625" style="86" customWidth="1"/>
    <col min="10246" max="10246" width="15.140625" style="86" customWidth="1"/>
    <col min="10247" max="10250" width="13.7109375" style="86" customWidth="1"/>
    <col min="10251" max="10251" width="14.5703125" style="86" customWidth="1"/>
    <col min="10252" max="10254" width="13.140625" style="86" customWidth="1"/>
    <col min="10255" max="10255" width="12.7109375" style="86" customWidth="1"/>
    <col min="10256" max="10256" width="11.42578125" style="86" customWidth="1"/>
    <col min="10257" max="10257" width="11.5703125" style="86" customWidth="1"/>
    <col min="10258" max="10258" width="12" style="86" customWidth="1"/>
    <col min="10259" max="10259" width="14" style="86" customWidth="1"/>
    <col min="10260" max="10260" width="11.140625" style="86" customWidth="1"/>
    <col min="10261" max="10264" width="14" style="86" customWidth="1"/>
    <col min="10265" max="10265" width="12.42578125" style="86" customWidth="1"/>
    <col min="10266" max="10266" width="11.5703125" style="86" customWidth="1"/>
    <col min="10267" max="10267" width="11.42578125" style="86" customWidth="1"/>
    <col min="10268" max="10268" width="10.28515625" style="86" customWidth="1"/>
    <col min="10269" max="10269" width="13.140625" style="86" customWidth="1"/>
    <col min="10270" max="10272" width="11.5703125" style="86" customWidth="1"/>
    <col min="10273" max="10273" width="11.28515625" style="86" customWidth="1"/>
    <col min="10274" max="10496" width="9.140625" style="86"/>
    <col min="10497" max="10497" width="22.7109375" style="86" customWidth="1"/>
    <col min="10498" max="10498" width="9.140625" style="86"/>
    <col min="10499" max="10499" width="12.5703125" style="86" customWidth="1"/>
    <col min="10500" max="10500" width="15.7109375" style="86" customWidth="1"/>
    <col min="10501" max="10501" width="18.28515625" style="86" customWidth="1"/>
    <col min="10502" max="10502" width="15.140625" style="86" customWidth="1"/>
    <col min="10503" max="10506" width="13.7109375" style="86" customWidth="1"/>
    <col min="10507" max="10507" width="14.5703125" style="86" customWidth="1"/>
    <col min="10508" max="10510" width="13.140625" style="86" customWidth="1"/>
    <col min="10511" max="10511" width="12.7109375" style="86" customWidth="1"/>
    <col min="10512" max="10512" width="11.42578125" style="86" customWidth="1"/>
    <col min="10513" max="10513" width="11.5703125" style="86" customWidth="1"/>
    <col min="10514" max="10514" width="12" style="86" customWidth="1"/>
    <col min="10515" max="10515" width="14" style="86" customWidth="1"/>
    <col min="10516" max="10516" width="11.140625" style="86" customWidth="1"/>
    <col min="10517" max="10520" width="14" style="86" customWidth="1"/>
    <col min="10521" max="10521" width="12.42578125" style="86" customWidth="1"/>
    <col min="10522" max="10522" width="11.5703125" style="86" customWidth="1"/>
    <col min="10523" max="10523" width="11.42578125" style="86" customWidth="1"/>
    <col min="10524" max="10524" width="10.28515625" style="86" customWidth="1"/>
    <col min="10525" max="10525" width="13.140625" style="86" customWidth="1"/>
    <col min="10526" max="10528" width="11.5703125" style="86" customWidth="1"/>
    <col min="10529" max="10529" width="11.28515625" style="86" customWidth="1"/>
    <col min="10530" max="10752" width="9.140625" style="86"/>
    <col min="10753" max="10753" width="22.7109375" style="86" customWidth="1"/>
    <col min="10754" max="10754" width="9.140625" style="86"/>
    <col min="10755" max="10755" width="12.5703125" style="86" customWidth="1"/>
    <col min="10756" max="10756" width="15.7109375" style="86" customWidth="1"/>
    <col min="10757" max="10757" width="18.28515625" style="86" customWidth="1"/>
    <col min="10758" max="10758" width="15.140625" style="86" customWidth="1"/>
    <col min="10759" max="10762" width="13.7109375" style="86" customWidth="1"/>
    <col min="10763" max="10763" width="14.5703125" style="86" customWidth="1"/>
    <col min="10764" max="10766" width="13.140625" style="86" customWidth="1"/>
    <col min="10767" max="10767" width="12.7109375" style="86" customWidth="1"/>
    <col min="10768" max="10768" width="11.42578125" style="86" customWidth="1"/>
    <col min="10769" max="10769" width="11.5703125" style="86" customWidth="1"/>
    <col min="10770" max="10770" width="12" style="86" customWidth="1"/>
    <col min="10771" max="10771" width="14" style="86" customWidth="1"/>
    <col min="10772" max="10772" width="11.140625" style="86" customWidth="1"/>
    <col min="10773" max="10776" width="14" style="86" customWidth="1"/>
    <col min="10777" max="10777" width="12.42578125" style="86" customWidth="1"/>
    <col min="10778" max="10778" width="11.5703125" style="86" customWidth="1"/>
    <col min="10779" max="10779" width="11.42578125" style="86" customWidth="1"/>
    <col min="10780" max="10780" width="10.28515625" style="86" customWidth="1"/>
    <col min="10781" max="10781" width="13.140625" style="86" customWidth="1"/>
    <col min="10782" max="10784" width="11.5703125" style="86" customWidth="1"/>
    <col min="10785" max="10785" width="11.28515625" style="86" customWidth="1"/>
    <col min="10786" max="11008" width="9.140625" style="86"/>
    <col min="11009" max="11009" width="22.7109375" style="86" customWidth="1"/>
    <col min="11010" max="11010" width="9.140625" style="86"/>
    <col min="11011" max="11011" width="12.5703125" style="86" customWidth="1"/>
    <col min="11012" max="11012" width="15.7109375" style="86" customWidth="1"/>
    <col min="11013" max="11013" width="18.28515625" style="86" customWidth="1"/>
    <col min="11014" max="11014" width="15.140625" style="86" customWidth="1"/>
    <col min="11015" max="11018" width="13.7109375" style="86" customWidth="1"/>
    <col min="11019" max="11019" width="14.5703125" style="86" customWidth="1"/>
    <col min="11020" max="11022" width="13.140625" style="86" customWidth="1"/>
    <col min="11023" max="11023" width="12.7109375" style="86" customWidth="1"/>
    <col min="11024" max="11024" width="11.42578125" style="86" customWidth="1"/>
    <col min="11025" max="11025" width="11.5703125" style="86" customWidth="1"/>
    <col min="11026" max="11026" width="12" style="86" customWidth="1"/>
    <col min="11027" max="11027" width="14" style="86" customWidth="1"/>
    <col min="11028" max="11028" width="11.140625" style="86" customWidth="1"/>
    <col min="11029" max="11032" width="14" style="86" customWidth="1"/>
    <col min="11033" max="11033" width="12.42578125" style="86" customWidth="1"/>
    <col min="11034" max="11034" width="11.5703125" style="86" customWidth="1"/>
    <col min="11035" max="11035" width="11.42578125" style="86" customWidth="1"/>
    <col min="11036" max="11036" width="10.28515625" style="86" customWidth="1"/>
    <col min="11037" max="11037" width="13.140625" style="86" customWidth="1"/>
    <col min="11038" max="11040" width="11.5703125" style="86" customWidth="1"/>
    <col min="11041" max="11041" width="11.28515625" style="86" customWidth="1"/>
    <col min="11042" max="11264" width="9.140625" style="86"/>
    <col min="11265" max="11265" width="22.7109375" style="86" customWidth="1"/>
    <col min="11266" max="11266" width="9.140625" style="86"/>
    <col min="11267" max="11267" width="12.5703125" style="86" customWidth="1"/>
    <col min="11268" max="11268" width="15.7109375" style="86" customWidth="1"/>
    <col min="11269" max="11269" width="18.28515625" style="86" customWidth="1"/>
    <col min="11270" max="11270" width="15.140625" style="86" customWidth="1"/>
    <col min="11271" max="11274" width="13.7109375" style="86" customWidth="1"/>
    <col min="11275" max="11275" width="14.5703125" style="86" customWidth="1"/>
    <col min="11276" max="11278" width="13.140625" style="86" customWidth="1"/>
    <col min="11279" max="11279" width="12.7109375" style="86" customWidth="1"/>
    <col min="11280" max="11280" width="11.42578125" style="86" customWidth="1"/>
    <col min="11281" max="11281" width="11.5703125" style="86" customWidth="1"/>
    <col min="11282" max="11282" width="12" style="86" customWidth="1"/>
    <col min="11283" max="11283" width="14" style="86" customWidth="1"/>
    <col min="11284" max="11284" width="11.140625" style="86" customWidth="1"/>
    <col min="11285" max="11288" width="14" style="86" customWidth="1"/>
    <col min="11289" max="11289" width="12.42578125" style="86" customWidth="1"/>
    <col min="11290" max="11290" width="11.5703125" style="86" customWidth="1"/>
    <col min="11291" max="11291" width="11.42578125" style="86" customWidth="1"/>
    <col min="11292" max="11292" width="10.28515625" style="86" customWidth="1"/>
    <col min="11293" max="11293" width="13.140625" style="86" customWidth="1"/>
    <col min="11294" max="11296" width="11.5703125" style="86" customWidth="1"/>
    <col min="11297" max="11297" width="11.28515625" style="86" customWidth="1"/>
    <col min="11298" max="11520" width="9.140625" style="86"/>
    <col min="11521" max="11521" width="22.7109375" style="86" customWidth="1"/>
    <col min="11522" max="11522" width="9.140625" style="86"/>
    <col min="11523" max="11523" width="12.5703125" style="86" customWidth="1"/>
    <col min="11524" max="11524" width="15.7109375" style="86" customWidth="1"/>
    <col min="11525" max="11525" width="18.28515625" style="86" customWidth="1"/>
    <col min="11526" max="11526" width="15.140625" style="86" customWidth="1"/>
    <col min="11527" max="11530" width="13.7109375" style="86" customWidth="1"/>
    <col min="11531" max="11531" width="14.5703125" style="86" customWidth="1"/>
    <col min="11532" max="11534" width="13.140625" style="86" customWidth="1"/>
    <col min="11535" max="11535" width="12.7109375" style="86" customWidth="1"/>
    <col min="11536" max="11536" width="11.42578125" style="86" customWidth="1"/>
    <col min="11537" max="11537" width="11.5703125" style="86" customWidth="1"/>
    <col min="11538" max="11538" width="12" style="86" customWidth="1"/>
    <col min="11539" max="11539" width="14" style="86" customWidth="1"/>
    <col min="11540" max="11540" width="11.140625" style="86" customWidth="1"/>
    <col min="11541" max="11544" width="14" style="86" customWidth="1"/>
    <col min="11545" max="11545" width="12.42578125" style="86" customWidth="1"/>
    <col min="11546" max="11546" width="11.5703125" style="86" customWidth="1"/>
    <col min="11547" max="11547" width="11.42578125" style="86" customWidth="1"/>
    <col min="11548" max="11548" width="10.28515625" style="86" customWidth="1"/>
    <col min="11549" max="11549" width="13.140625" style="86" customWidth="1"/>
    <col min="11550" max="11552" width="11.5703125" style="86" customWidth="1"/>
    <col min="11553" max="11553" width="11.28515625" style="86" customWidth="1"/>
    <col min="11554" max="11776" width="9.140625" style="86"/>
    <col min="11777" max="11777" width="22.7109375" style="86" customWidth="1"/>
    <col min="11778" max="11778" width="9.140625" style="86"/>
    <col min="11779" max="11779" width="12.5703125" style="86" customWidth="1"/>
    <col min="11780" max="11780" width="15.7109375" style="86" customWidth="1"/>
    <col min="11781" max="11781" width="18.28515625" style="86" customWidth="1"/>
    <col min="11782" max="11782" width="15.140625" style="86" customWidth="1"/>
    <col min="11783" max="11786" width="13.7109375" style="86" customWidth="1"/>
    <col min="11787" max="11787" width="14.5703125" style="86" customWidth="1"/>
    <col min="11788" max="11790" width="13.140625" style="86" customWidth="1"/>
    <col min="11791" max="11791" width="12.7109375" style="86" customWidth="1"/>
    <col min="11792" max="11792" width="11.42578125" style="86" customWidth="1"/>
    <col min="11793" max="11793" width="11.5703125" style="86" customWidth="1"/>
    <col min="11794" max="11794" width="12" style="86" customWidth="1"/>
    <col min="11795" max="11795" width="14" style="86" customWidth="1"/>
    <col min="11796" max="11796" width="11.140625" style="86" customWidth="1"/>
    <col min="11797" max="11800" width="14" style="86" customWidth="1"/>
    <col min="11801" max="11801" width="12.42578125" style="86" customWidth="1"/>
    <col min="11802" max="11802" width="11.5703125" style="86" customWidth="1"/>
    <col min="11803" max="11803" width="11.42578125" style="86" customWidth="1"/>
    <col min="11804" max="11804" width="10.28515625" style="86" customWidth="1"/>
    <col min="11805" max="11805" width="13.140625" style="86" customWidth="1"/>
    <col min="11806" max="11808" width="11.5703125" style="86" customWidth="1"/>
    <col min="11809" max="11809" width="11.28515625" style="86" customWidth="1"/>
    <col min="11810" max="12032" width="9.140625" style="86"/>
    <col min="12033" max="12033" width="22.7109375" style="86" customWidth="1"/>
    <col min="12034" max="12034" width="9.140625" style="86"/>
    <col min="12035" max="12035" width="12.5703125" style="86" customWidth="1"/>
    <col min="12036" max="12036" width="15.7109375" style="86" customWidth="1"/>
    <col min="12037" max="12037" width="18.28515625" style="86" customWidth="1"/>
    <col min="12038" max="12038" width="15.140625" style="86" customWidth="1"/>
    <col min="12039" max="12042" width="13.7109375" style="86" customWidth="1"/>
    <col min="12043" max="12043" width="14.5703125" style="86" customWidth="1"/>
    <col min="12044" max="12046" width="13.140625" style="86" customWidth="1"/>
    <col min="12047" max="12047" width="12.7109375" style="86" customWidth="1"/>
    <col min="12048" max="12048" width="11.42578125" style="86" customWidth="1"/>
    <col min="12049" max="12049" width="11.5703125" style="86" customWidth="1"/>
    <col min="12050" max="12050" width="12" style="86" customWidth="1"/>
    <col min="12051" max="12051" width="14" style="86" customWidth="1"/>
    <col min="12052" max="12052" width="11.140625" style="86" customWidth="1"/>
    <col min="12053" max="12056" width="14" style="86" customWidth="1"/>
    <col min="12057" max="12057" width="12.42578125" style="86" customWidth="1"/>
    <col min="12058" max="12058" width="11.5703125" style="86" customWidth="1"/>
    <col min="12059" max="12059" width="11.42578125" style="86" customWidth="1"/>
    <col min="12060" max="12060" width="10.28515625" style="86" customWidth="1"/>
    <col min="12061" max="12061" width="13.140625" style="86" customWidth="1"/>
    <col min="12062" max="12064" width="11.5703125" style="86" customWidth="1"/>
    <col min="12065" max="12065" width="11.28515625" style="86" customWidth="1"/>
    <col min="12066" max="12288" width="9.140625" style="86"/>
    <col min="12289" max="12289" width="22.7109375" style="86" customWidth="1"/>
    <col min="12290" max="12290" width="9.140625" style="86"/>
    <col min="12291" max="12291" width="12.5703125" style="86" customWidth="1"/>
    <col min="12292" max="12292" width="15.7109375" style="86" customWidth="1"/>
    <col min="12293" max="12293" width="18.28515625" style="86" customWidth="1"/>
    <col min="12294" max="12294" width="15.140625" style="86" customWidth="1"/>
    <col min="12295" max="12298" width="13.7109375" style="86" customWidth="1"/>
    <col min="12299" max="12299" width="14.5703125" style="86" customWidth="1"/>
    <col min="12300" max="12302" width="13.140625" style="86" customWidth="1"/>
    <col min="12303" max="12303" width="12.7109375" style="86" customWidth="1"/>
    <col min="12304" max="12304" width="11.42578125" style="86" customWidth="1"/>
    <col min="12305" max="12305" width="11.5703125" style="86" customWidth="1"/>
    <col min="12306" max="12306" width="12" style="86" customWidth="1"/>
    <col min="12307" max="12307" width="14" style="86" customWidth="1"/>
    <col min="12308" max="12308" width="11.140625" style="86" customWidth="1"/>
    <col min="12309" max="12312" width="14" style="86" customWidth="1"/>
    <col min="12313" max="12313" width="12.42578125" style="86" customWidth="1"/>
    <col min="12314" max="12314" width="11.5703125" style="86" customWidth="1"/>
    <col min="12315" max="12315" width="11.42578125" style="86" customWidth="1"/>
    <col min="12316" max="12316" width="10.28515625" style="86" customWidth="1"/>
    <col min="12317" max="12317" width="13.140625" style="86" customWidth="1"/>
    <col min="12318" max="12320" width="11.5703125" style="86" customWidth="1"/>
    <col min="12321" max="12321" width="11.28515625" style="86" customWidth="1"/>
    <col min="12322" max="12544" width="9.140625" style="86"/>
    <col min="12545" max="12545" width="22.7109375" style="86" customWidth="1"/>
    <col min="12546" max="12546" width="9.140625" style="86"/>
    <col min="12547" max="12547" width="12.5703125" style="86" customWidth="1"/>
    <col min="12548" max="12548" width="15.7109375" style="86" customWidth="1"/>
    <col min="12549" max="12549" width="18.28515625" style="86" customWidth="1"/>
    <col min="12550" max="12550" width="15.140625" style="86" customWidth="1"/>
    <col min="12551" max="12554" width="13.7109375" style="86" customWidth="1"/>
    <col min="12555" max="12555" width="14.5703125" style="86" customWidth="1"/>
    <col min="12556" max="12558" width="13.140625" style="86" customWidth="1"/>
    <col min="12559" max="12559" width="12.7109375" style="86" customWidth="1"/>
    <col min="12560" max="12560" width="11.42578125" style="86" customWidth="1"/>
    <col min="12561" max="12561" width="11.5703125" style="86" customWidth="1"/>
    <col min="12562" max="12562" width="12" style="86" customWidth="1"/>
    <col min="12563" max="12563" width="14" style="86" customWidth="1"/>
    <col min="12564" max="12564" width="11.140625" style="86" customWidth="1"/>
    <col min="12565" max="12568" width="14" style="86" customWidth="1"/>
    <col min="12569" max="12569" width="12.42578125" style="86" customWidth="1"/>
    <col min="12570" max="12570" width="11.5703125" style="86" customWidth="1"/>
    <col min="12571" max="12571" width="11.42578125" style="86" customWidth="1"/>
    <col min="12572" max="12572" width="10.28515625" style="86" customWidth="1"/>
    <col min="12573" max="12573" width="13.140625" style="86" customWidth="1"/>
    <col min="12574" max="12576" width="11.5703125" style="86" customWidth="1"/>
    <col min="12577" max="12577" width="11.28515625" style="86" customWidth="1"/>
    <col min="12578" max="12800" width="9.140625" style="86"/>
    <col min="12801" max="12801" width="22.7109375" style="86" customWidth="1"/>
    <col min="12802" max="12802" width="9.140625" style="86"/>
    <col min="12803" max="12803" width="12.5703125" style="86" customWidth="1"/>
    <col min="12804" max="12804" width="15.7109375" style="86" customWidth="1"/>
    <col min="12805" max="12805" width="18.28515625" style="86" customWidth="1"/>
    <col min="12806" max="12806" width="15.140625" style="86" customWidth="1"/>
    <col min="12807" max="12810" width="13.7109375" style="86" customWidth="1"/>
    <col min="12811" max="12811" width="14.5703125" style="86" customWidth="1"/>
    <col min="12812" max="12814" width="13.140625" style="86" customWidth="1"/>
    <col min="12815" max="12815" width="12.7109375" style="86" customWidth="1"/>
    <col min="12816" max="12816" width="11.42578125" style="86" customWidth="1"/>
    <col min="12817" max="12817" width="11.5703125" style="86" customWidth="1"/>
    <col min="12818" max="12818" width="12" style="86" customWidth="1"/>
    <col min="12819" max="12819" width="14" style="86" customWidth="1"/>
    <col min="12820" max="12820" width="11.140625" style="86" customWidth="1"/>
    <col min="12821" max="12824" width="14" style="86" customWidth="1"/>
    <col min="12825" max="12825" width="12.42578125" style="86" customWidth="1"/>
    <col min="12826" max="12826" width="11.5703125" style="86" customWidth="1"/>
    <col min="12827" max="12827" width="11.42578125" style="86" customWidth="1"/>
    <col min="12828" max="12828" width="10.28515625" style="86" customWidth="1"/>
    <col min="12829" max="12829" width="13.140625" style="86" customWidth="1"/>
    <col min="12830" max="12832" width="11.5703125" style="86" customWidth="1"/>
    <col min="12833" max="12833" width="11.28515625" style="86" customWidth="1"/>
    <col min="12834" max="13056" width="9.140625" style="86"/>
    <col min="13057" max="13057" width="22.7109375" style="86" customWidth="1"/>
    <col min="13058" max="13058" width="9.140625" style="86"/>
    <col min="13059" max="13059" width="12.5703125" style="86" customWidth="1"/>
    <col min="13060" max="13060" width="15.7109375" style="86" customWidth="1"/>
    <col min="13061" max="13061" width="18.28515625" style="86" customWidth="1"/>
    <col min="13062" max="13062" width="15.140625" style="86" customWidth="1"/>
    <col min="13063" max="13066" width="13.7109375" style="86" customWidth="1"/>
    <col min="13067" max="13067" width="14.5703125" style="86" customWidth="1"/>
    <col min="13068" max="13070" width="13.140625" style="86" customWidth="1"/>
    <col min="13071" max="13071" width="12.7109375" style="86" customWidth="1"/>
    <col min="13072" max="13072" width="11.42578125" style="86" customWidth="1"/>
    <col min="13073" max="13073" width="11.5703125" style="86" customWidth="1"/>
    <col min="13074" max="13074" width="12" style="86" customWidth="1"/>
    <col min="13075" max="13075" width="14" style="86" customWidth="1"/>
    <col min="13076" max="13076" width="11.140625" style="86" customWidth="1"/>
    <col min="13077" max="13080" width="14" style="86" customWidth="1"/>
    <col min="13081" max="13081" width="12.42578125" style="86" customWidth="1"/>
    <col min="13082" max="13082" width="11.5703125" style="86" customWidth="1"/>
    <col min="13083" max="13083" width="11.42578125" style="86" customWidth="1"/>
    <col min="13084" max="13084" width="10.28515625" style="86" customWidth="1"/>
    <col min="13085" max="13085" width="13.140625" style="86" customWidth="1"/>
    <col min="13086" max="13088" width="11.5703125" style="86" customWidth="1"/>
    <col min="13089" max="13089" width="11.28515625" style="86" customWidth="1"/>
    <col min="13090" max="13312" width="9.140625" style="86"/>
    <col min="13313" max="13313" width="22.7109375" style="86" customWidth="1"/>
    <col min="13314" max="13314" width="9.140625" style="86"/>
    <col min="13315" max="13315" width="12.5703125" style="86" customWidth="1"/>
    <col min="13316" max="13316" width="15.7109375" style="86" customWidth="1"/>
    <col min="13317" max="13317" width="18.28515625" style="86" customWidth="1"/>
    <col min="13318" max="13318" width="15.140625" style="86" customWidth="1"/>
    <col min="13319" max="13322" width="13.7109375" style="86" customWidth="1"/>
    <col min="13323" max="13323" width="14.5703125" style="86" customWidth="1"/>
    <col min="13324" max="13326" width="13.140625" style="86" customWidth="1"/>
    <col min="13327" max="13327" width="12.7109375" style="86" customWidth="1"/>
    <col min="13328" max="13328" width="11.42578125" style="86" customWidth="1"/>
    <col min="13329" max="13329" width="11.5703125" style="86" customWidth="1"/>
    <col min="13330" max="13330" width="12" style="86" customWidth="1"/>
    <col min="13331" max="13331" width="14" style="86" customWidth="1"/>
    <col min="13332" max="13332" width="11.140625" style="86" customWidth="1"/>
    <col min="13333" max="13336" width="14" style="86" customWidth="1"/>
    <col min="13337" max="13337" width="12.42578125" style="86" customWidth="1"/>
    <col min="13338" max="13338" width="11.5703125" style="86" customWidth="1"/>
    <col min="13339" max="13339" width="11.42578125" style="86" customWidth="1"/>
    <col min="13340" max="13340" width="10.28515625" style="86" customWidth="1"/>
    <col min="13341" max="13341" width="13.140625" style="86" customWidth="1"/>
    <col min="13342" max="13344" width="11.5703125" style="86" customWidth="1"/>
    <col min="13345" max="13345" width="11.28515625" style="86" customWidth="1"/>
    <col min="13346" max="13568" width="9.140625" style="86"/>
    <col min="13569" max="13569" width="22.7109375" style="86" customWidth="1"/>
    <col min="13570" max="13570" width="9.140625" style="86"/>
    <col min="13571" max="13571" width="12.5703125" style="86" customWidth="1"/>
    <col min="13572" max="13572" width="15.7109375" style="86" customWidth="1"/>
    <col min="13573" max="13573" width="18.28515625" style="86" customWidth="1"/>
    <col min="13574" max="13574" width="15.140625" style="86" customWidth="1"/>
    <col min="13575" max="13578" width="13.7109375" style="86" customWidth="1"/>
    <col min="13579" max="13579" width="14.5703125" style="86" customWidth="1"/>
    <col min="13580" max="13582" width="13.140625" style="86" customWidth="1"/>
    <col min="13583" max="13583" width="12.7109375" style="86" customWidth="1"/>
    <col min="13584" max="13584" width="11.42578125" style="86" customWidth="1"/>
    <col min="13585" max="13585" width="11.5703125" style="86" customWidth="1"/>
    <col min="13586" max="13586" width="12" style="86" customWidth="1"/>
    <col min="13587" max="13587" width="14" style="86" customWidth="1"/>
    <col min="13588" max="13588" width="11.140625" style="86" customWidth="1"/>
    <col min="13589" max="13592" width="14" style="86" customWidth="1"/>
    <col min="13593" max="13593" width="12.42578125" style="86" customWidth="1"/>
    <col min="13594" max="13594" width="11.5703125" style="86" customWidth="1"/>
    <col min="13595" max="13595" width="11.42578125" style="86" customWidth="1"/>
    <col min="13596" max="13596" width="10.28515625" style="86" customWidth="1"/>
    <col min="13597" max="13597" width="13.140625" style="86" customWidth="1"/>
    <col min="13598" max="13600" width="11.5703125" style="86" customWidth="1"/>
    <col min="13601" max="13601" width="11.28515625" style="86" customWidth="1"/>
    <col min="13602" max="13824" width="9.140625" style="86"/>
    <col min="13825" max="13825" width="22.7109375" style="86" customWidth="1"/>
    <col min="13826" max="13826" width="9.140625" style="86"/>
    <col min="13827" max="13827" width="12.5703125" style="86" customWidth="1"/>
    <col min="13828" max="13828" width="15.7109375" style="86" customWidth="1"/>
    <col min="13829" max="13829" width="18.28515625" style="86" customWidth="1"/>
    <col min="13830" max="13830" width="15.140625" style="86" customWidth="1"/>
    <col min="13831" max="13834" width="13.7109375" style="86" customWidth="1"/>
    <col min="13835" max="13835" width="14.5703125" style="86" customWidth="1"/>
    <col min="13836" max="13838" width="13.140625" style="86" customWidth="1"/>
    <col min="13839" max="13839" width="12.7109375" style="86" customWidth="1"/>
    <col min="13840" max="13840" width="11.42578125" style="86" customWidth="1"/>
    <col min="13841" max="13841" width="11.5703125" style="86" customWidth="1"/>
    <col min="13842" max="13842" width="12" style="86" customWidth="1"/>
    <col min="13843" max="13843" width="14" style="86" customWidth="1"/>
    <col min="13844" max="13844" width="11.140625" style="86" customWidth="1"/>
    <col min="13845" max="13848" width="14" style="86" customWidth="1"/>
    <col min="13849" max="13849" width="12.42578125" style="86" customWidth="1"/>
    <col min="13850" max="13850" width="11.5703125" style="86" customWidth="1"/>
    <col min="13851" max="13851" width="11.42578125" style="86" customWidth="1"/>
    <col min="13852" max="13852" width="10.28515625" style="86" customWidth="1"/>
    <col min="13853" max="13853" width="13.140625" style="86" customWidth="1"/>
    <col min="13854" max="13856" width="11.5703125" style="86" customWidth="1"/>
    <col min="13857" max="13857" width="11.28515625" style="86" customWidth="1"/>
    <col min="13858" max="14080" width="9.140625" style="86"/>
    <col min="14081" max="14081" width="22.7109375" style="86" customWidth="1"/>
    <col min="14082" max="14082" width="9.140625" style="86"/>
    <col min="14083" max="14083" width="12.5703125" style="86" customWidth="1"/>
    <col min="14084" max="14084" width="15.7109375" style="86" customWidth="1"/>
    <col min="14085" max="14085" width="18.28515625" style="86" customWidth="1"/>
    <col min="14086" max="14086" width="15.140625" style="86" customWidth="1"/>
    <col min="14087" max="14090" width="13.7109375" style="86" customWidth="1"/>
    <col min="14091" max="14091" width="14.5703125" style="86" customWidth="1"/>
    <col min="14092" max="14094" width="13.140625" style="86" customWidth="1"/>
    <col min="14095" max="14095" width="12.7109375" style="86" customWidth="1"/>
    <col min="14096" max="14096" width="11.42578125" style="86" customWidth="1"/>
    <col min="14097" max="14097" width="11.5703125" style="86" customWidth="1"/>
    <col min="14098" max="14098" width="12" style="86" customWidth="1"/>
    <col min="14099" max="14099" width="14" style="86" customWidth="1"/>
    <col min="14100" max="14100" width="11.140625" style="86" customWidth="1"/>
    <col min="14101" max="14104" width="14" style="86" customWidth="1"/>
    <col min="14105" max="14105" width="12.42578125" style="86" customWidth="1"/>
    <col min="14106" max="14106" width="11.5703125" style="86" customWidth="1"/>
    <col min="14107" max="14107" width="11.42578125" style="86" customWidth="1"/>
    <col min="14108" max="14108" width="10.28515625" style="86" customWidth="1"/>
    <col min="14109" max="14109" width="13.140625" style="86" customWidth="1"/>
    <col min="14110" max="14112" width="11.5703125" style="86" customWidth="1"/>
    <col min="14113" max="14113" width="11.28515625" style="86" customWidth="1"/>
    <col min="14114" max="14336" width="9.140625" style="86"/>
    <col min="14337" max="14337" width="22.7109375" style="86" customWidth="1"/>
    <col min="14338" max="14338" width="9.140625" style="86"/>
    <col min="14339" max="14339" width="12.5703125" style="86" customWidth="1"/>
    <col min="14340" max="14340" width="15.7109375" style="86" customWidth="1"/>
    <col min="14341" max="14341" width="18.28515625" style="86" customWidth="1"/>
    <col min="14342" max="14342" width="15.140625" style="86" customWidth="1"/>
    <col min="14343" max="14346" width="13.7109375" style="86" customWidth="1"/>
    <col min="14347" max="14347" width="14.5703125" style="86" customWidth="1"/>
    <col min="14348" max="14350" width="13.140625" style="86" customWidth="1"/>
    <col min="14351" max="14351" width="12.7109375" style="86" customWidth="1"/>
    <col min="14352" max="14352" width="11.42578125" style="86" customWidth="1"/>
    <col min="14353" max="14353" width="11.5703125" style="86" customWidth="1"/>
    <col min="14354" max="14354" width="12" style="86" customWidth="1"/>
    <col min="14355" max="14355" width="14" style="86" customWidth="1"/>
    <col min="14356" max="14356" width="11.140625" style="86" customWidth="1"/>
    <col min="14357" max="14360" width="14" style="86" customWidth="1"/>
    <col min="14361" max="14361" width="12.42578125" style="86" customWidth="1"/>
    <col min="14362" max="14362" width="11.5703125" style="86" customWidth="1"/>
    <col min="14363" max="14363" width="11.42578125" style="86" customWidth="1"/>
    <col min="14364" max="14364" width="10.28515625" style="86" customWidth="1"/>
    <col min="14365" max="14365" width="13.140625" style="86" customWidth="1"/>
    <col min="14366" max="14368" width="11.5703125" style="86" customWidth="1"/>
    <col min="14369" max="14369" width="11.28515625" style="86" customWidth="1"/>
    <col min="14370" max="14592" width="9.140625" style="86"/>
    <col min="14593" max="14593" width="22.7109375" style="86" customWidth="1"/>
    <col min="14594" max="14594" width="9.140625" style="86"/>
    <col min="14595" max="14595" width="12.5703125" style="86" customWidth="1"/>
    <col min="14596" max="14596" width="15.7109375" style="86" customWidth="1"/>
    <col min="14597" max="14597" width="18.28515625" style="86" customWidth="1"/>
    <col min="14598" max="14598" width="15.140625" style="86" customWidth="1"/>
    <col min="14599" max="14602" width="13.7109375" style="86" customWidth="1"/>
    <col min="14603" max="14603" width="14.5703125" style="86" customWidth="1"/>
    <col min="14604" max="14606" width="13.140625" style="86" customWidth="1"/>
    <col min="14607" max="14607" width="12.7109375" style="86" customWidth="1"/>
    <col min="14608" max="14608" width="11.42578125" style="86" customWidth="1"/>
    <col min="14609" max="14609" width="11.5703125" style="86" customWidth="1"/>
    <col min="14610" max="14610" width="12" style="86" customWidth="1"/>
    <col min="14611" max="14611" width="14" style="86" customWidth="1"/>
    <col min="14612" max="14612" width="11.140625" style="86" customWidth="1"/>
    <col min="14613" max="14616" width="14" style="86" customWidth="1"/>
    <col min="14617" max="14617" width="12.42578125" style="86" customWidth="1"/>
    <col min="14618" max="14618" width="11.5703125" style="86" customWidth="1"/>
    <col min="14619" max="14619" width="11.42578125" style="86" customWidth="1"/>
    <col min="14620" max="14620" width="10.28515625" style="86" customWidth="1"/>
    <col min="14621" max="14621" width="13.140625" style="86" customWidth="1"/>
    <col min="14622" max="14624" width="11.5703125" style="86" customWidth="1"/>
    <col min="14625" max="14625" width="11.28515625" style="86" customWidth="1"/>
    <col min="14626" max="14848" width="9.140625" style="86"/>
    <col min="14849" max="14849" width="22.7109375" style="86" customWidth="1"/>
    <col min="14850" max="14850" width="9.140625" style="86"/>
    <col min="14851" max="14851" width="12.5703125" style="86" customWidth="1"/>
    <col min="14852" max="14852" width="15.7109375" style="86" customWidth="1"/>
    <col min="14853" max="14853" width="18.28515625" style="86" customWidth="1"/>
    <col min="14854" max="14854" width="15.140625" style="86" customWidth="1"/>
    <col min="14855" max="14858" width="13.7109375" style="86" customWidth="1"/>
    <col min="14859" max="14859" width="14.5703125" style="86" customWidth="1"/>
    <col min="14860" max="14862" width="13.140625" style="86" customWidth="1"/>
    <col min="14863" max="14863" width="12.7109375" style="86" customWidth="1"/>
    <col min="14864" max="14864" width="11.42578125" style="86" customWidth="1"/>
    <col min="14865" max="14865" width="11.5703125" style="86" customWidth="1"/>
    <col min="14866" max="14866" width="12" style="86" customWidth="1"/>
    <col min="14867" max="14867" width="14" style="86" customWidth="1"/>
    <col min="14868" max="14868" width="11.140625" style="86" customWidth="1"/>
    <col min="14869" max="14872" width="14" style="86" customWidth="1"/>
    <col min="14873" max="14873" width="12.42578125" style="86" customWidth="1"/>
    <col min="14874" max="14874" width="11.5703125" style="86" customWidth="1"/>
    <col min="14875" max="14875" width="11.42578125" style="86" customWidth="1"/>
    <col min="14876" max="14876" width="10.28515625" style="86" customWidth="1"/>
    <col min="14877" max="14877" width="13.140625" style="86" customWidth="1"/>
    <col min="14878" max="14880" width="11.5703125" style="86" customWidth="1"/>
    <col min="14881" max="14881" width="11.28515625" style="86" customWidth="1"/>
    <col min="14882" max="15104" width="9.140625" style="86"/>
    <col min="15105" max="15105" width="22.7109375" style="86" customWidth="1"/>
    <col min="15106" max="15106" width="9.140625" style="86"/>
    <col min="15107" max="15107" width="12.5703125" style="86" customWidth="1"/>
    <col min="15108" max="15108" width="15.7109375" style="86" customWidth="1"/>
    <col min="15109" max="15109" width="18.28515625" style="86" customWidth="1"/>
    <col min="15110" max="15110" width="15.140625" style="86" customWidth="1"/>
    <col min="15111" max="15114" width="13.7109375" style="86" customWidth="1"/>
    <col min="15115" max="15115" width="14.5703125" style="86" customWidth="1"/>
    <col min="15116" max="15118" width="13.140625" style="86" customWidth="1"/>
    <col min="15119" max="15119" width="12.7109375" style="86" customWidth="1"/>
    <col min="15120" max="15120" width="11.42578125" style="86" customWidth="1"/>
    <col min="15121" max="15121" width="11.5703125" style="86" customWidth="1"/>
    <col min="15122" max="15122" width="12" style="86" customWidth="1"/>
    <col min="15123" max="15123" width="14" style="86" customWidth="1"/>
    <col min="15124" max="15124" width="11.140625" style="86" customWidth="1"/>
    <col min="15125" max="15128" width="14" style="86" customWidth="1"/>
    <col min="15129" max="15129" width="12.42578125" style="86" customWidth="1"/>
    <col min="15130" max="15130" width="11.5703125" style="86" customWidth="1"/>
    <col min="15131" max="15131" width="11.42578125" style="86" customWidth="1"/>
    <col min="15132" max="15132" width="10.28515625" style="86" customWidth="1"/>
    <col min="15133" max="15133" width="13.140625" style="86" customWidth="1"/>
    <col min="15134" max="15136" width="11.5703125" style="86" customWidth="1"/>
    <col min="15137" max="15137" width="11.28515625" style="86" customWidth="1"/>
    <col min="15138" max="15360" width="9.140625" style="86"/>
    <col min="15361" max="15361" width="22.7109375" style="86" customWidth="1"/>
    <col min="15362" max="15362" width="9.140625" style="86"/>
    <col min="15363" max="15363" width="12.5703125" style="86" customWidth="1"/>
    <col min="15364" max="15364" width="15.7109375" style="86" customWidth="1"/>
    <col min="15365" max="15365" width="18.28515625" style="86" customWidth="1"/>
    <col min="15366" max="15366" width="15.140625" style="86" customWidth="1"/>
    <col min="15367" max="15370" width="13.7109375" style="86" customWidth="1"/>
    <col min="15371" max="15371" width="14.5703125" style="86" customWidth="1"/>
    <col min="15372" max="15374" width="13.140625" style="86" customWidth="1"/>
    <col min="15375" max="15375" width="12.7109375" style="86" customWidth="1"/>
    <col min="15376" max="15376" width="11.42578125" style="86" customWidth="1"/>
    <col min="15377" max="15377" width="11.5703125" style="86" customWidth="1"/>
    <col min="15378" max="15378" width="12" style="86" customWidth="1"/>
    <col min="15379" max="15379" width="14" style="86" customWidth="1"/>
    <col min="15380" max="15380" width="11.140625" style="86" customWidth="1"/>
    <col min="15381" max="15384" width="14" style="86" customWidth="1"/>
    <col min="15385" max="15385" width="12.42578125" style="86" customWidth="1"/>
    <col min="15386" max="15386" width="11.5703125" style="86" customWidth="1"/>
    <col min="15387" max="15387" width="11.42578125" style="86" customWidth="1"/>
    <col min="15388" max="15388" width="10.28515625" style="86" customWidth="1"/>
    <col min="15389" max="15389" width="13.140625" style="86" customWidth="1"/>
    <col min="15390" max="15392" width="11.5703125" style="86" customWidth="1"/>
    <col min="15393" max="15393" width="11.28515625" style="86" customWidth="1"/>
    <col min="15394" max="15616" width="9.140625" style="86"/>
    <col min="15617" max="15617" width="22.7109375" style="86" customWidth="1"/>
    <col min="15618" max="15618" width="9.140625" style="86"/>
    <col min="15619" max="15619" width="12.5703125" style="86" customWidth="1"/>
    <col min="15620" max="15620" width="15.7109375" style="86" customWidth="1"/>
    <col min="15621" max="15621" width="18.28515625" style="86" customWidth="1"/>
    <col min="15622" max="15622" width="15.140625" style="86" customWidth="1"/>
    <col min="15623" max="15626" width="13.7109375" style="86" customWidth="1"/>
    <col min="15627" max="15627" width="14.5703125" style="86" customWidth="1"/>
    <col min="15628" max="15630" width="13.140625" style="86" customWidth="1"/>
    <col min="15631" max="15631" width="12.7109375" style="86" customWidth="1"/>
    <col min="15632" max="15632" width="11.42578125" style="86" customWidth="1"/>
    <col min="15633" max="15633" width="11.5703125" style="86" customWidth="1"/>
    <col min="15634" max="15634" width="12" style="86" customWidth="1"/>
    <col min="15635" max="15635" width="14" style="86" customWidth="1"/>
    <col min="15636" max="15636" width="11.140625" style="86" customWidth="1"/>
    <col min="15637" max="15640" width="14" style="86" customWidth="1"/>
    <col min="15641" max="15641" width="12.42578125" style="86" customWidth="1"/>
    <col min="15642" max="15642" width="11.5703125" style="86" customWidth="1"/>
    <col min="15643" max="15643" width="11.42578125" style="86" customWidth="1"/>
    <col min="15644" max="15644" width="10.28515625" style="86" customWidth="1"/>
    <col min="15645" max="15645" width="13.140625" style="86" customWidth="1"/>
    <col min="15646" max="15648" width="11.5703125" style="86" customWidth="1"/>
    <col min="15649" max="15649" width="11.28515625" style="86" customWidth="1"/>
    <col min="15650" max="15872" width="9.140625" style="86"/>
    <col min="15873" max="15873" width="22.7109375" style="86" customWidth="1"/>
    <col min="15874" max="15874" width="9.140625" style="86"/>
    <col min="15875" max="15875" width="12.5703125" style="86" customWidth="1"/>
    <col min="15876" max="15876" width="15.7109375" style="86" customWidth="1"/>
    <col min="15877" max="15877" width="18.28515625" style="86" customWidth="1"/>
    <col min="15878" max="15878" width="15.140625" style="86" customWidth="1"/>
    <col min="15879" max="15882" width="13.7109375" style="86" customWidth="1"/>
    <col min="15883" max="15883" width="14.5703125" style="86" customWidth="1"/>
    <col min="15884" max="15886" width="13.140625" style="86" customWidth="1"/>
    <col min="15887" max="15887" width="12.7109375" style="86" customWidth="1"/>
    <col min="15888" max="15888" width="11.42578125" style="86" customWidth="1"/>
    <col min="15889" max="15889" width="11.5703125" style="86" customWidth="1"/>
    <col min="15890" max="15890" width="12" style="86" customWidth="1"/>
    <col min="15891" max="15891" width="14" style="86" customWidth="1"/>
    <col min="15892" max="15892" width="11.140625" style="86" customWidth="1"/>
    <col min="15893" max="15896" width="14" style="86" customWidth="1"/>
    <col min="15897" max="15897" width="12.42578125" style="86" customWidth="1"/>
    <col min="15898" max="15898" width="11.5703125" style="86" customWidth="1"/>
    <col min="15899" max="15899" width="11.42578125" style="86" customWidth="1"/>
    <col min="15900" max="15900" width="10.28515625" style="86" customWidth="1"/>
    <col min="15901" max="15901" width="13.140625" style="86" customWidth="1"/>
    <col min="15902" max="15904" width="11.5703125" style="86" customWidth="1"/>
    <col min="15905" max="15905" width="11.28515625" style="86" customWidth="1"/>
    <col min="15906" max="16128" width="9.140625" style="86"/>
    <col min="16129" max="16129" width="22.7109375" style="86" customWidth="1"/>
    <col min="16130" max="16130" width="9.140625" style="86"/>
    <col min="16131" max="16131" width="12.5703125" style="86" customWidth="1"/>
    <col min="16132" max="16132" width="15.7109375" style="86" customWidth="1"/>
    <col min="16133" max="16133" width="18.28515625" style="86" customWidth="1"/>
    <col min="16134" max="16134" width="15.140625" style="86" customWidth="1"/>
    <col min="16135" max="16138" width="13.7109375" style="86" customWidth="1"/>
    <col min="16139" max="16139" width="14.5703125" style="86" customWidth="1"/>
    <col min="16140" max="16142" width="13.140625" style="86" customWidth="1"/>
    <col min="16143" max="16143" width="12.7109375" style="86" customWidth="1"/>
    <col min="16144" max="16144" width="11.42578125" style="86" customWidth="1"/>
    <col min="16145" max="16145" width="11.5703125" style="86" customWidth="1"/>
    <col min="16146" max="16146" width="12" style="86" customWidth="1"/>
    <col min="16147" max="16147" width="14" style="86" customWidth="1"/>
    <col min="16148" max="16148" width="11.140625" style="86" customWidth="1"/>
    <col min="16149" max="16152" width="14" style="86" customWidth="1"/>
    <col min="16153" max="16153" width="12.42578125" style="86" customWidth="1"/>
    <col min="16154" max="16154" width="11.5703125" style="86" customWidth="1"/>
    <col min="16155" max="16155" width="11.42578125" style="86" customWidth="1"/>
    <col min="16156" max="16156" width="10.28515625" style="86" customWidth="1"/>
    <col min="16157" max="16157" width="13.140625" style="86" customWidth="1"/>
    <col min="16158" max="16160" width="11.5703125" style="86" customWidth="1"/>
    <col min="16161" max="16161" width="11.28515625" style="86" customWidth="1"/>
    <col min="16162" max="16384" width="9.140625" style="86"/>
  </cols>
  <sheetData>
    <row r="1" spans="1:36" x14ac:dyDescent="0.2">
      <c r="A1" s="17" t="s">
        <v>3281</v>
      </c>
      <c r="B1" s="487" t="str">
        <f>HYPERLINK("#List!$A$1", "Preparatory")</f>
        <v>Preparatory</v>
      </c>
    </row>
    <row r="2" spans="1:36" x14ac:dyDescent="0.2">
      <c r="A2" s="17"/>
    </row>
    <row r="3" spans="1:36" s="16" customFormat="1" x14ac:dyDescent="0.2">
      <c r="A3" s="16" t="s">
        <v>114</v>
      </c>
    </row>
    <row r="4" spans="1:36" s="16" customFormat="1" x14ac:dyDescent="0.2">
      <c r="A4" s="135" t="s">
        <v>113</v>
      </c>
      <c r="D4" s="3"/>
      <c r="E4" s="3"/>
      <c r="F4" s="3"/>
      <c r="G4" s="3"/>
    </row>
    <row r="5" spans="1:36" ht="12.75" customHeight="1" x14ac:dyDescent="0.2">
      <c r="A5" s="136" t="s">
        <v>112</v>
      </c>
      <c r="B5" s="136"/>
      <c r="C5" s="136"/>
      <c r="D5" s="136"/>
      <c r="E5" s="136"/>
      <c r="F5" s="136"/>
      <c r="G5" s="136"/>
      <c r="H5" s="138"/>
      <c r="I5" s="138"/>
      <c r="J5" s="139"/>
      <c r="K5" s="139"/>
      <c r="L5" s="139"/>
      <c r="M5" s="139"/>
      <c r="N5" s="140"/>
      <c r="O5" s="140"/>
      <c r="P5" s="140"/>
      <c r="Q5" s="140"/>
      <c r="R5" s="140"/>
      <c r="S5" s="141"/>
      <c r="T5" s="141" t="s">
        <v>105</v>
      </c>
      <c r="U5" s="141"/>
      <c r="V5" s="141"/>
      <c r="W5" s="141"/>
      <c r="X5" s="140"/>
      <c r="Y5" s="140"/>
      <c r="Z5" s="140"/>
      <c r="AA5" s="140"/>
      <c r="AB5" s="140"/>
      <c r="AC5" s="140"/>
      <c r="AD5" s="140"/>
      <c r="AE5" s="140"/>
    </row>
    <row r="6" spans="1:36" x14ac:dyDescent="0.2">
      <c r="B6" s="138"/>
      <c r="C6" s="138"/>
      <c r="D6" s="138"/>
      <c r="E6" s="138"/>
      <c r="F6" s="138"/>
      <c r="G6" s="138"/>
      <c r="H6" s="138"/>
      <c r="I6" s="138"/>
      <c r="J6" s="139"/>
      <c r="K6" s="139"/>
      <c r="L6" s="139"/>
      <c r="M6" s="139"/>
      <c r="N6" s="140"/>
      <c r="O6" s="140"/>
      <c r="P6" s="140"/>
      <c r="Q6" s="140"/>
      <c r="R6" s="140"/>
      <c r="S6" s="141"/>
      <c r="T6" s="141"/>
      <c r="U6" s="141"/>
      <c r="V6" s="141"/>
      <c r="W6" s="141"/>
      <c r="X6" s="140"/>
      <c r="Y6" s="140"/>
      <c r="Z6" s="140"/>
      <c r="AA6" s="140"/>
      <c r="AB6" s="140"/>
      <c r="AC6" s="140"/>
      <c r="AD6" s="140"/>
      <c r="AE6" s="140"/>
    </row>
    <row r="7" spans="1:36" x14ac:dyDescent="0.2">
      <c r="A7" s="17" t="s">
        <v>4747</v>
      </c>
      <c r="B7" s="138"/>
      <c r="C7" s="138"/>
      <c r="D7" s="138"/>
      <c r="E7" s="138"/>
      <c r="F7" s="138"/>
      <c r="G7" s="138"/>
      <c r="H7" s="138"/>
      <c r="I7" s="138"/>
      <c r="J7" s="139"/>
      <c r="K7" s="139"/>
      <c r="L7" s="139"/>
      <c r="M7" s="139"/>
      <c r="N7" s="140"/>
      <c r="O7" s="140"/>
      <c r="P7" s="140"/>
      <c r="Q7" s="140"/>
      <c r="R7" s="140"/>
      <c r="S7" s="141"/>
      <c r="T7" s="141"/>
      <c r="U7" s="141"/>
      <c r="V7" s="141"/>
      <c r="W7" s="141"/>
      <c r="X7" s="140"/>
      <c r="Y7" s="140"/>
      <c r="Z7" s="140"/>
      <c r="AA7" s="140"/>
      <c r="AB7" s="140"/>
      <c r="AC7" s="140"/>
      <c r="AD7" s="140"/>
      <c r="AE7" s="140"/>
    </row>
    <row r="8" spans="1:36" x14ac:dyDescent="0.2">
      <c r="A8" s="86" t="s">
        <v>48</v>
      </c>
      <c r="B8" s="138"/>
      <c r="C8" s="138"/>
      <c r="D8" s="138"/>
      <c r="E8" s="138"/>
      <c r="F8" s="138"/>
      <c r="G8" s="138"/>
      <c r="H8" s="138"/>
      <c r="I8" s="138"/>
      <c r="J8" s="139"/>
      <c r="K8" s="139"/>
      <c r="L8" s="139"/>
      <c r="M8" s="139"/>
      <c r="N8" s="140"/>
      <c r="O8" s="140"/>
      <c r="P8" s="140"/>
      <c r="Q8" s="140"/>
      <c r="R8" s="140"/>
      <c r="S8" s="141"/>
      <c r="T8" s="141"/>
      <c r="U8" s="141"/>
      <c r="V8" s="141"/>
      <c r="W8" s="141"/>
      <c r="X8" s="140"/>
      <c r="Y8" s="140"/>
      <c r="Z8" s="140"/>
      <c r="AA8" s="140"/>
      <c r="AB8" s="140"/>
      <c r="AC8" s="140"/>
      <c r="AD8" s="140"/>
      <c r="AE8" s="140"/>
    </row>
    <row r="9" spans="1:36" x14ac:dyDescent="0.2">
      <c r="A9" s="10" t="s">
        <v>5051</v>
      </c>
      <c r="C9" s="138"/>
      <c r="D9" s="138"/>
      <c r="E9" s="138"/>
      <c r="F9" s="138"/>
      <c r="G9" s="138"/>
      <c r="H9" s="138"/>
      <c r="I9" s="138"/>
      <c r="J9" s="139"/>
      <c r="K9" s="139"/>
      <c r="L9" s="139"/>
      <c r="M9" s="139"/>
      <c r="N9" s="140"/>
      <c r="O9" s="140"/>
      <c r="P9" s="140"/>
      <c r="Q9" s="140"/>
      <c r="R9" s="140"/>
      <c r="S9" s="141"/>
      <c r="T9" s="141"/>
      <c r="U9" s="141"/>
      <c r="V9" s="141"/>
      <c r="W9" s="141"/>
      <c r="X9" s="140"/>
      <c r="Y9" s="140"/>
      <c r="Z9" s="140"/>
      <c r="AA9" s="140"/>
      <c r="AB9" s="140"/>
      <c r="AC9" s="140"/>
      <c r="AD9" s="140"/>
      <c r="AE9" s="140"/>
    </row>
    <row r="10" spans="1:36" x14ac:dyDescent="0.2">
      <c r="A10" s="10" t="s">
        <v>2955</v>
      </c>
      <c r="B10" s="152" t="s">
        <v>5150</v>
      </c>
      <c r="C10" s="117" t="s">
        <v>5739</v>
      </c>
      <c r="D10" s="116" t="s">
        <v>5151</v>
      </c>
      <c r="E10" s="138"/>
      <c r="F10" s="138"/>
      <c r="G10" s="138"/>
      <c r="H10" s="138"/>
      <c r="I10" s="138"/>
      <c r="J10" s="139"/>
      <c r="K10" s="139"/>
      <c r="L10" s="139"/>
      <c r="M10" s="139"/>
      <c r="N10" s="140"/>
      <c r="O10" s="140"/>
      <c r="P10" s="140"/>
      <c r="Q10" s="140"/>
      <c r="R10" s="140"/>
      <c r="S10" s="141"/>
      <c r="T10" s="141"/>
      <c r="U10" s="141"/>
      <c r="V10" s="141"/>
      <c r="W10" s="141"/>
      <c r="X10" s="140"/>
      <c r="Y10" s="140"/>
      <c r="Z10" s="140"/>
      <c r="AA10" s="140"/>
      <c r="AB10" s="140"/>
      <c r="AC10" s="140"/>
      <c r="AD10" s="140"/>
      <c r="AE10" s="140"/>
    </row>
    <row r="11" spans="1:36" s="16" customFormat="1" x14ac:dyDescent="0.2">
      <c r="A11" s="105"/>
      <c r="B11" s="105"/>
      <c r="C11" s="105"/>
      <c r="D11" s="105"/>
      <c r="E11" s="93"/>
      <c r="F11" s="105"/>
      <c r="G11" s="105"/>
      <c r="H11" s="93"/>
      <c r="I11" s="93"/>
      <c r="J11" s="93"/>
      <c r="K11" s="93"/>
      <c r="L11" s="93"/>
      <c r="M11" s="105"/>
      <c r="N11" s="105"/>
      <c r="O11" s="105"/>
      <c r="P11" s="105"/>
      <c r="Q11" s="105"/>
      <c r="R11" s="93"/>
      <c r="S11" s="93"/>
      <c r="T11" s="93"/>
      <c r="U11" s="93"/>
      <c r="V11" s="93"/>
      <c r="W11" s="93"/>
      <c r="X11" s="93"/>
      <c r="Y11" s="93"/>
      <c r="Z11" s="93"/>
      <c r="AA11" s="93"/>
      <c r="AB11" s="93"/>
      <c r="AC11" s="93"/>
      <c r="AD11" s="105"/>
      <c r="AE11" s="105"/>
      <c r="AF11" s="93"/>
      <c r="AG11" s="93"/>
      <c r="AH11" s="93"/>
      <c r="AI11" s="93"/>
      <c r="AJ11" s="93"/>
    </row>
    <row r="12" spans="1:36" s="16" customFormat="1" ht="51" x14ac:dyDescent="0.2">
      <c r="A12" s="146" t="s">
        <v>4999</v>
      </c>
      <c r="B12" s="143" t="s">
        <v>5055</v>
      </c>
      <c r="C12" s="143" t="s">
        <v>4</v>
      </c>
      <c r="D12" s="143" t="s">
        <v>2</v>
      </c>
      <c r="E12" s="143" t="s">
        <v>1</v>
      </c>
      <c r="F12" s="143" t="s">
        <v>103</v>
      </c>
      <c r="G12" s="143" t="s">
        <v>104</v>
      </c>
      <c r="H12" s="143" t="s">
        <v>109</v>
      </c>
      <c r="I12" s="144" t="s">
        <v>101</v>
      </c>
      <c r="J12" s="144" t="s">
        <v>102</v>
      </c>
      <c r="K12" s="144" t="s">
        <v>100</v>
      </c>
      <c r="L12" s="143" t="s">
        <v>99</v>
      </c>
      <c r="M12" s="143" t="s">
        <v>98</v>
      </c>
      <c r="N12" s="143" t="s">
        <v>97</v>
      </c>
      <c r="O12" s="143" t="s">
        <v>96</v>
      </c>
      <c r="P12" s="143" t="s">
        <v>95</v>
      </c>
      <c r="Q12" s="143" t="s">
        <v>94</v>
      </c>
      <c r="R12" s="143" t="s">
        <v>15</v>
      </c>
      <c r="S12" s="143" t="s">
        <v>93</v>
      </c>
      <c r="T12" s="143" t="s">
        <v>18</v>
      </c>
      <c r="U12" s="93"/>
      <c r="W12" s="93"/>
      <c r="X12" s="93"/>
      <c r="Y12" s="93"/>
      <c r="Z12" s="93"/>
      <c r="AA12" s="93"/>
      <c r="AB12" s="93"/>
      <c r="AC12" s="93"/>
      <c r="AD12" s="93"/>
      <c r="AE12" s="93"/>
      <c r="AF12" s="93"/>
      <c r="AG12" s="93"/>
      <c r="AH12" s="93"/>
    </row>
    <row r="13" spans="1:36" s="16" customFormat="1" x14ac:dyDescent="0.2">
      <c r="A13" s="156" t="s">
        <v>5748</v>
      </c>
      <c r="B13" s="155" t="s">
        <v>5300</v>
      </c>
      <c r="C13" s="154" t="s">
        <v>5302</v>
      </c>
      <c r="D13" s="155" t="s">
        <v>5305</v>
      </c>
      <c r="E13" s="154" t="s">
        <v>5304</v>
      </c>
      <c r="F13" s="155" t="s">
        <v>5306</v>
      </c>
      <c r="G13" s="154" t="s">
        <v>5329</v>
      </c>
      <c r="H13" s="155" t="s">
        <v>5330</v>
      </c>
      <c r="I13" s="154" t="s">
        <v>5331</v>
      </c>
      <c r="J13" s="155" t="s">
        <v>5332</v>
      </c>
      <c r="K13" s="154" t="s">
        <v>5333</v>
      </c>
      <c r="L13" s="155" t="s">
        <v>5336</v>
      </c>
      <c r="M13" s="154" t="s">
        <v>5337</v>
      </c>
      <c r="N13" s="155" t="s">
        <v>5338</v>
      </c>
      <c r="O13" s="154" t="s">
        <v>5339</v>
      </c>
      <c r="P13" s="155" t="s">
        <v>5444</v>
      </c>
      <c r="Q13" s="154" t="s">
        <v>5445</v>
      </c>
      <c r="R13" s="155" t="s">
        <v>5348</v>
      </c>
      <c r="S13" s="154" t="s">
        <v>5349</v>
      </c>
      <c r="T13" s="155" t="s">
        <v>5350</v>
      </c>
      <c r="U13" s="93"/>
      <c r="W13" s="93"/>
      <c r="X13" s="93"/>
      <c r="Y13" s="93"/>
      <c r="Z13" s="93"/>
      <c r="AA13" s="93"/>
      <c r="AB13" s="93"/>
      <c r="AC13" s="93"/>
      <c r="AD13" s="93"/>
      <c r="AE13" s="93"/>
      <c r="AF13" s="93"/>
      <c r="AG13" s="93"/>
      <c r="AH13" s="93"/>
    </row>
    <row r="14" spans="1:36" s="16" customFormat="1" x14ac:dyDescent="0.2">
      <c r="A14" s="430"/>
      <c r="B14" s="431"/>
      <c r="C14" s="430" t="s">
        <v>4592</v>
      </c>
      <c r="D14" s="430" t="s">
        <v>24</v>
      </c>
      <c r="E14" s="430" t="s">
        <v>23</v>
      </c>
      <c r="F14" s="430" t="s">
        <v>25</v>
      </c>
      <c r="G14" s="430" t="s">
        <v>35</v>
      </c>
      <c r="H14" s="430" t="s">
        <v>107</v>
      </c>
      <c r="I14" s="430" t="s">
        <v>36</v>
      </c>
      <c r="J14" s="430" t="s">
        <v>37</v>
      </c>
      <c r="K14" s="430" t="s">
        <v>38</v>
      </c>
      <c r="L14" s="430" t="s">
        <v>92</v>
      </c>
      <c r="M14" s="430" t="s">
        <v>40</v>
      </c>
      <c r="N14" s="430" t="s">
        <v>91</v>
      </c>
      <c r="O14" s="430" t="s">
        <v>41</v>
      </c>
      <c r="P14" s="430" t="s">
        <v>42</v>
      </c>
      <c r="Q14" s="430" t="s">
        <v>90</v>
      </c>
      <c r="R14" s="430" t="s">
        <v>106</v>
      </c>
      <c r="S14" s="432" t="s">
        <v>45</v>
      </c>
      <c r="T14" s="430" t="s">
        <v>108</v>
      </c>
      <c r="U14" s="93"/>
      <c r="W14" s="93"/>
      <c r="X14" s="93"/>
      <c r="Y14" s="93"/>
      <c r="Z14" s="93"/>
      <c r="AA14" s="93"/>
      <c r="AB14" s="93"/>
      <c r="AC14" s="93"/>
      <c r="AD14" s="93"/>
      <c r="AE14" s="93"/>
      <c r="AF14" s="93"/>
      <c r="AG14" s="93"/>
      <c r="AH14" s="93"/>
    </row>
    <row r="15" spans="1:36" s="16" customFormat="1" ht="51" x14ac:dyDescent="0.2">
      <c r="A15" s="70" t="s">
        <v>5000</v>
      </c>
      <c r="B15" s="70"/>
      <c r="C15" s="70" t="s">
        <v>5000</v>
      </c>
      <c r="D15" s="68"/>
      <c r="E15" s="68" t="s">
        <v>5130</v>
      </c>
      <c r="F15" s="68" t="s">
        <v>5123</v>
      </c>
      <c r="G15" s="68" t="s">
        <v>5116</v>
      </c>
      <c r="H15" s="68" t="s">
        <v>2057</v>
      </c>
      <c r="I15" s="68" t="s">
        <v>2058</v>
      </c>
      <c r="J15" s="68" t="s">
        <v>5104</v>
      </c>
      <c r="K15" s="68" t="s">
        <v>2058</v>
      </c>
      <c r="L15" s="68" t="s">
        <v>2061</v>
      </c>
      <c r="M15" s="68" t="s">
        <v>2061</v>
      </c>
      <c r="N15" s="68" t="s">
        <v>2058</v>
      </c>
      <c r="O15" s="68" t="s">
        <v>2058</v>
      </c>
      <c r="P15" s="68" t="s">
        <v>2058</v>
      </c>
      <c r="Q15" s="68" t="s">
        <v>2060</v>
      </c>
      <c r="R15" s="68" t="s">
        <v>2057</v>
      </c>
      <c r="S15" s="68" t="s">
        <v>2058</v>
      </c>
      <c r="T15" s="68" t="s">
        <v>5114</v>
      </c>
      <c r="U15" s="93"/>
      <c r="V15" s="93"/>
      <c r="W15" s="93"/>
      <c r="X15" s="93"/>
      <c r="Y15" s="93"/>
      <c r="Z15" s="93"/>
      <c r="AA15" s="93"/>
      <c r="AB15" s="125"/>
      <c r="AC15" s="125"/>
      <c r="AD15" s="93"/>
      <c r="AE15" s="93"/>
      <c r="AF15" s="93"/>
      <c r="AG15" s="93"/>
      <c r="AH15" s="93"/>
    </row>
    <row r="16" spans="1:36" s="16" customFormat="1" ht="38.25" x14ac:dyDescent="0.2">
      <c r="A16" s="3" t="s">
        <v>5203</v>
      </c>
      <c r="B16" s="104" t="s">
        <v>5188</v>
      </c>
      <c r="C16" s="104" t="s">
        <v>5189</v>
      </c>
      <c r="D16" s="104" t="s">
        <v>5190</v>
      </c>
      <c r="E16" s="103"/>
      <c r="F16" s="103"/>
      <c r="G16" s="68"/>
      <c r="H16" s="68" t="s">
        <v>3049</v>
      </c>
      <c r="I16" s="68" t="s">
        <v>2807</v>
      </c>
      <c r="J16" s="68"/>
      <c r="K16" s="68" t="s">
        <v>2812</v>
      </c>
      <c r="L16" s="68" t="s">
        <v>3027</v>
      </c>
      <c r="M16" s="68" t="s">
        <v>3028</v>
      </c>
      <c r="N16" s="68" t="s">
        <v>2813</v>
      </c>
      <c r="O16" s="68" t="s">
        <v>2814</v>
      </c>
      <c r="P16" s="68" t="s">
        <v>2815</v>
      </c>
      <c r="Q16" s="68" t="s">
        <v>2702</v>
      </c>
      <c r="R16" s="68" t="s">
        <v>3050</v>
      </c>
      <c r="S16" s="68" t="s">
        <v>2808</v>
      </c>
      <c r="T16" s="68"/>
      <c r="AB16" s="105"/>
      <c r="AC16" s="105"/>
    </row>
    <row r="17" spans="1:20" s="16" customFormat="1" ht="38.25" x14ac:dyDescent="0.2">
      <c r="A17" s="70"/>
      <c r="B17" s="70"/>
      <c r="C17" s="70"/>
      <c r="D17" s="70"/>
      <c r="E17" s="103"/>
      <c r="F17" s="103"/>
      <c r="G17" s="68" t="s">
        <v>105</v>
      </c>
      <c r="H17" s="68"/>
      <c r="I17" s="68" t="s">
        <v>2710</v>
      </c>
      <c r="J17" s="68"/>
      <c r="K17" s="68" t="s">
        <v>2710</v>
      </c>
      <c r="L17" s="68"/>
      <c r="M17" s="68"/>
      <c r="N17" s="68" t="s">
        <v>2710</v>
      </c>
      <c r="O17" s="68" t="s">
        <v>2710</v>
      </c>
      <c r="P17" s="68" t="s">
        <v>2710</v>
      </c>
      <c r="Q17" s="68"/>
      <c r="R17" s="68"/>
      <c r="S17" s="68" t="s">
        <v>2710</v>
      </c>
      <c r="T17" s="68"/>
    </row>
    <row r="18" spans="1:20" s="16" customFormat="1" x14ac:dyDescent="0.2">
      <c r="A18" s="70"/>
      <c r="B18" s="103"/>
      <c r="C18" s="103"/>
      <c r="D18" s="103"/>
      <c r="E18" s="71"/>
      <c r="F18" s="71"/>
      <c r="G18" s="68"/>
      <c r="H18" s="68"/>
      <c r="I18" s="68" t="s">
        <v>3231</v>
      </c>
      <c r="J18" s="68"/>
      <c r="K18" s="68" t="s">
        <v>3231</v>
      </c>
      <c r="L18" s="68"/>
      <c r="M18" s="68"/>
      <c r="N18" s="68" t="s">
        <v>3231</v>
      </c>
      <c r="O18" s="68" t="s">
        <v>5012</v>
      </c>
      <c r="P18" s="68" t="s">
        <v>5012</v>
      </c>
      <c r="Q18" s="68"/>
      <c r="R18" s="68"/>
      <c r="S18" s="68"/>
      <c r="T18" s="68"/>
    </row>
    <row r="19" spans="1:20" s="16" customFormat="1" x14ac:dyDescent="0.2">
      <c r="A19" s="70"/>
      <c r="B19" s="127"/>
      <c r="C19" s="103"/>
      <c r="D19" s="103"/>
      <c r="E19" s="103"/>
      <c r="F19" s="71"/>
      <c r="G19" s="68"/>
      <c r="H19" s="68"/>
      <c r="I19" s="68"/>
      <c r="J19" s="68"/>
      <c r="K19" s="68"/>
      <c r="L19" s="68"/>
      <c r="M19" s="68"/>
      <c r="N19" s="68"/>
      <c r="O19" s="68" t="s">
        <v>3231</v>
      </c>
      <c r="P19" s="68" t="s">
        <v>3231</v>
      </c>
      <c r="Q19" s="68"/>
      <c r="R19" s="68"/>
      <c r="S19" s="68" t="s">
        <v>3231</v>
      </c>
      <c r="T19" s="68"/>
    </row>
    <row r="20" spans="1:20" s="16" customFormat="1" x14ac:dyDescent="0.2">
      <c r="B20" s="86"/>
      <c r="C20" s="105"/>
      <c r="D20" s="10"/>
      <c r="E20" s="105"/>
      <c r="F20" s="10"/>
      <c r="G20" s="10"/>
      <c r="H20" s="147"/>
      <c r="I20" s="105"/>
      <c r="J20" s="105"/>
      <c r="K20" s="148"/>
      <c r="L20" s="148"/>
      <c r="M20" s="148"/>
      <c r="N20" s="148"/>
      <c r="O20" s="148"/>
      <c r="P20" s="148"/>
      <c r="Q20" s="148"/>
      <c r="R20" s="147"/>
      <c r="S20" s="148"/>
      <c r="T20" s="148"/>
    </row>
    <row r="21" spans="1:20" s="16" customFormat="1" x14ac:dyDescent="0.2">
      <c r="A21" s="18" t="s">
        <v>89</v>
      </c>
      <c r="B21" s="86"/>
      <c r="C21" s="105"/>
      <c r="E21" s="105"/>
    </row>
    <row r="22" spans="1:20" s="16" customFormat="1" x14ac:dyDescent="0.2">
      <c r="B22" s="86"/>
      <c r="C22" s="105"/>
      <c r="E22" s="105"/>
    </row>
    <row r="23" spans="1:20" s="16" customFormat="1" x14ac:dyDescent="0.2">
      <c r="A23" s="17" t="s">
        <v>4748</v>
      </c>
      <c r="B23" s="86"/>
      <c r="C23" s="105"/>
      <c r="E23" s="105"/>
    </row>
    <row r="24" spans="1:20" s="16" customFormat="1" x14ac:dyDescent="0.2">
      <c r="A24" s="86" t="s">
        <v>48</v>
      </c>
      <c r="B24" s="86"/>
      <c r="C24" s="105"/>
      <c r="E24" s="105"/>
    </row>
    <row r="25" spans="1:20" s="16" customFormat="1" x14ac:dyDescent="0.2">
      <c r="A25" s="10" t="s">
        <v>5051</v>
      </c>
      <c r="B25" s="86"/>
      <c r="C25" s="138"/>
      <c r="D25" s="138"/>
      <c r="E25" s="105"/>
      <c r="F25" s="10"/>
      <c r="G25" s="10"/>
      <c r="H25" s="105"/>
      <c r="I25" s="105"/>
      <c r="J25" s="148"/>
      <c r="K25" s="148"/>
      <c r="L25" s="148"/>
      <c r="M25" s="148"/>
      <c r="N25" s="148"/>
      <c r="O25" s="148"/>
      <c r="P25" s="148"/>
      <c r="Q25" s="148"/>
      <c r="R25" s="148"/>
      <c r="S25" s="147"/>
      <c r="T25" s="147"/>
    </row>
    <row r="26" spans="1:20" s="16" customFormat="1" x14ac:dyDescent="0.2">
      <c r="A26" s="10" t="s">
        <v>2955</v>
      </c>
      <c r="B26" s="152" t="s">
        <v>5150</v>
      </c>
      <c r="C26" s="117" t="s">
        <v>5739</v>
      </c>
      <c r="D26" s="116" t="s">
        <v>5151</v>
      </c>
      <c r="E26" s="105"/>
      <c r="F26" s="10"/>
      <c r="G26" s="10"/>
      <c r="H26" s="10"/>
      <c r="I26" s="105"/>
      <c r="J26" s="105"/>
      <c r="K26" s="148"/>
      <c r="L26" s="148"/>
      <c r="M26" s="148"/>
      <c r="N26" s="148"/>
      <c r="O26" s="148"/>
      <c r="P26" s="148"/>
      <c r="Q26" s="148"/>
      <c r="R26" s="148"/>
      <c r="S26" s="147"/>
      <c r="T26" s="147"/>
    </row>
    <row r="27" spans="1:20" x14ac:dyDescent="0.2">
      <c r="F27" s="105"/>
      <c r="G27" s="105"/>
      <c r="H27" s="105"/>
      <c r="I27" s="105"/>
      <c r="J27" s="105"/>
      <c r="K27" s="105"/>
      <c r="L27" s="105"/>
      <c r="M27" s="105"/>
      <c r="N27" s="105"/>
      <c r="O27" s="105"/>
      <c r="P27" s="105"/>
      <c r="Q27" s="105"/>
      <c r="R27" s="105"/>
      <c r="S27" s="105"/>
      <c r="T27" s="105"/>
    </row>
    <row r="28" spans="1:20" ht="38.25" x14ac:dyDescent="0.2">
      <c r="A28" s="143" t="s">
        <v>5055</v>
      </c>
      <c r="B28" s="143" t="s">
        <v>4</v>
      </c>
      <c r="C28" s="143" t="s">
        <v>4581</v>
      </c>
      <c r="D28" s="143" t="s">
        <v>4602</v>
      </c>
      <c r="E28" s="144" t="s">
        <v>13</v>
      </c>
      <c r="F28" s="144" t="s">
        <v>14</v>
      </c>
      <c r="G28" s="143" t="s">
        <v>4598</v>
      </c>
      <c r="H28" s="143" t="s">
        <v>4599</v>
      </c>
      <c r="I28" s="143" t="s">
        <v>84</v>
      </c>
      <c r="J28" s="144" t="s">
        <v>88</v>
      </c>
      <c r="K28" s="143" t="s">
        <v>10</v>
      </c>
      <c r="L28" s="143" t="s">
        <v>11</v>
      </c>
      <c r="M28" s="143" t="s">
        <v>83</v>
      </c>
      <c r="N28" s="144" t="s">
        <v>87</v>
      </c>
      <c r="O28" s="144" t="s">
        <v>86</v>
      </c>
      <c r="P28" s="144" t="s">
        <v>85</v>
      </c>
      <c r="Q28" s="143" t="s">
        <v>21</v>
      </c>
      <c r="S28" s="105"/>
      <c r="T28" s="105"/>
    </row>
    <row r="29" spans="1:20" x14ac:dyDescent="0.2">
      <c r="A29" s="143" t="s">
        <v>5300</v>
      </c>
      <c r="B29" s="143" t="s">
        <v>5302</v>
      </c>
      <c r="C29" s="155" t="s">
        <v>5351</v>
      </c>
      <c r="D29" s="156" t="s">
        <v>5446</v>
      </c>
      <c r="E29" s="155" t="s">
        <v>5448</v>
      </c>
      <c r="F29" s="156" t="s">
        <v>5475</v>
      </c>
      <c r="G29" s="155" t="s">
        <v>5478</v>
      </c>
      <c r="H29" s="156" t="s">
        <v>5479</v>
      </c>
      <c r="I29" s="155" t="s">
        <v>5481</v>
      </c>
      <c r="J29" s="156" t="s">
        <v>5321</v>
      </c>
      <c r="K29" s="155" t="s">
        <v>5482</v>
      </c>
      <c r="L29" s="156" t="s">
        <v>5483</v>
      </c>
      <c r="M29" s="155" t="s">
        <v>5487</v>
      </c>
      <c r="N29" s="156" t="s">
        <v>5488</v>
      </c>
      <c r="O29" s="155" t="s">
        <v>5489</v>
      </c>
      <c r="P29" s="156" t="s">
        <v>5490</v>
      </c>
      <c r="Q29" s="155" t="s">
        <v>5491</v>
      </c>
      <c r="S29" s="105"/>
      <c r="T29" s="105"/>
    </row>
    <row r="30" spans="1:20" x14ac:dyDescent="0.2">
      <c r="A30" s="431"/>
      <c r="B30" s="430" t="s">
        <v>4592</v>
      </c>
      <c r="C30" s="430" t="s">
        <v>28</v>
      </c>
      <c r="D30" s="430" t="s">
        <v>4600</v>
      </c>
      <c r="E30" s="430" t="s">
        <v>111</v>
      </c>
      <c r="F30" s="430" t="s">
        <v>110</v>
      </c>
      <c r="G30" s="430" t="s">
        <v>29</v>
      </c>
      <c r="H30" s="430" t="s">
        <v>4601</v>
      </c>
      <c r="I30" s="430" t="s">
        <v>30</v>
      </c>
      <c r="J30" s="430" t="s">
        <v>31</v>
      </c>
      <c r="K30" s="430" t="s">
        <v>32</v>
      </c>
      <c r="L30" s="430" t="s">
        <v>33</v>
      </c>
      <c r="M30" s="430" t="s">
        <v>81</v>
      </c>
      <c r="N30" s="430" t="s">
        <v>82</v>
      </c>
      <c r="O30" s="430" t="s">
        <v>43</v>
      </c>
      <c r="P30" s="430" t="s">
        <v>44</v>
      </c>
      <c r="Q30" s="430" t="s">
        <v>57</v>
      </c>
      <c r="S30" s="105"/>
      <c r="T30" s="105"/>
    </row>
    <row r="31" spans="1:20" ht="63.75" x14ac:dyDescent="0.2">
      <c r="A31" s="70"/>
      <c r="B31" s="70" t="s">
        <v>5000</v>
      </c>
      <c r="C31" s="68" t="s">
        <v>2059</v>
      </c>
      <c r="D31" s="68" t="s">
        <v>2059</v>
      </c>
      <c r="E31" s="68" t="s">
        <v>2059</v>
      </c>
      <c r="F31" s="68" t="s">
        <v>2059</v>
      </c>
      <c r="G31" s="68" t="s">
        <v>2059</v>
      </c>
      <c r="H31" s="68" t="s">
        <v>2059</v>
      </c>
      <c r="I31" s="68" t="s">
        <v>2059</v>
      </c>
      <c r="J31" s="68" t="s">
        <v>2059</v>
      </c>
      <c r="K31" s="68" t="s">
        <v>5124</v>
      </c>
      <c r="L31" s="68" t="s">
        <v>2059</v>
      </c>
      <c r="M31" s="68" t="s">
        <v>2059</v>
      </c>
      <c r="N31" s="68" t="s">
        <v>5126</v>
      </c>
      <c r="O31" s="68" t="s">
        <v>5125</v>
      </c>
      <c r="P31" s="68" t="s">
        <v>5115</v>
      </c>
      <c r="Q31" s="68" t="s">
        <v>2060</v>
      </c>
      <c r="S31" s="105"/>
      <c r="T31" s="105"/>
    </row>
    <row r="32" spans="1:20" ht="38.25" x14ac:dyDescent="0.2">
      <c r="A32" s="104" t="s">
        <v>5188</v>
      </c>
      <c r="B32" s="104" t="s">
        <v>5189</v>
      </c>
      <c r="C32" s="68" t="s">
        <v>4582</v>
      </c>
      <c r="D32" s="68" t="s">
        <v>5048</v>
      </c>
      <c r="E32" s="68" t="s">
        <v>5045</v>
      </c>
      <c r="F32" s="68" t="s">
        <v>5046</v>
      </c>
      <c r="G32" s="68" t="s">
        <v>3240</v>
      </c>
      <c r="H32" s="68" t="s">
        <v>5050</v>
      </c>
      <c r="I32" s="68" t="s">
        <v>3015</v>
      </c>
      <c r="J32" s="68" t="s">
        <v>5049</v>
      </c>
      <c r="K32" s="103"/>
      <c r="L32" s="68" t="s">
        <v>5044</v>
      </c>
      <c r="M32" s="68" t="s">
        <v>3241</v>
      </c>
      <c r="N32" s="68"/>
      <c r="O32" s="103"/>
      <c r="P32" s="68"/>
      <c r="Q32" s="68" t="s">
        <v>2699</v>
      </c>
      <c r="R32" s="105"/>
      <c r="S32" s="105"/>
      <c r="T32" s="105"/>
    </row>
    <row r="33" spans="1:20" x14ac:dyDescent="0.2">
      <c r="R33" s="105"/>
      <c r="S33" s="105"/>
      <c r="T33" s="105"/>
    </row>
    <row r="34" spans="1:20" x14ac:dyDescent="0.2">
      <c r="R34" s="105"/>
      <c r="S34" s="105"/>
      <c r="T34" s="105"/>
    </row>
    <row r="35" spans="1:20" x14ac:dyDescent="0.2">
      <c r="A35" s="17"/>
    </row>
    <row r="36" spans="1:20" x14ac:dyDescent="0.2">
      <c r="C36" s="105"/>
      <c r="L36" s="105"/>
    </row>
    <row r="37" spans="1:20" x14ac:dyDescent="0.2">
      <c r="C37" s="105"/>
      <c r="L37" s="105"/>
    </row>
    <row r="38" spans="1:20" x14ac:dyDescent="0.2">
      <c r="K38" s="105"/>
    </row>
    <row r="41" spans="1:20" x14ac:dyDescent="0.2">
      <c r="D41" s="105"/>
      <c r="E41" s="105"/>
      <c r="F41" s="105"/>
      <c r="G41" s="105"/>
      <c r="H41" s="105"/>
      <c r="I41" s="105"/>
      <c r="J41" s="57"/>
      <c r="K41" s="57"/>
      <c r="L41" s="57"/>
      <c r="M41" s="57"/>
      <c r="N41" s="57"/>
      <c r="O41" s="57"/>
      <c r="P41" s="57"/>
      <c r="Q41" s="57"/>
      <c r="R41" s="57"/>
    </row>
    <row r="42" spans="1:20" x14ac:dyDescent="0.2">
      <c r="B42" s="16"/>
      <c r="D42" s="105"/>
      <c r="E42" s="105"/>
      <c r="F42" s="105"/>
      <c r="G42" s="105"/>
      <c r="H42" s="105"/>
      <c r="I42" s="105"/>
      <c r="J42" s="57"/>
      <c r="K42" s="57"/>
      <c r="L42" s="57"/>
      <c r="M42" s="57"/>
      <c r="N42" s="57"/>
      <c r="O42" s="57"/>
      <c r="P42" s="57"/>
      <c r="Q42" s="57"/>
      <c r="R42" s="57"/>
    </row>
    <row r="43" spans="1:20" x14ac:dyDescent="0.2">
      <c r="B43" s="16"/>
    </row>
  </sheetData>
  <sheetProtection selectLockedCells="1" selectUnlockedCells="1"/>
  <dataValidations count="1">
    <dataValidation allowBlank="1" sqref="L65538 JH65538 TD65538 ACZ65538 AMV65538 AWR65538 BGN65538 BQJ65538 CAF65538 CKB65538 CTX65538 DDT65538 DNP65538 DXL65538 EHH65538 ERD65538 FAZ65538 FKV65538 FUR65538 GEN65538 GOJ65538 GYF65538 HIB65538 HRX65538 IBT65538 ILP65538 IVL65538 JFH65538 JPD65538 JYZ65538 KIV65538 KSR65538 LCN65538 LMJ65538 LWF65538 MGB65538 MPX65538 MZT65538 NJP65538 NTL65538 ODH65538 OND65538 OWZ65538 PGV65538 PQR65538 QAN65538 QKJ65538 QUF65538 REB65538 RNX65538 RXT65538 SHP65538 SRL65538 TBH65538 TLD65538 TUZ65538 UEV65538 UOR65538 UYN65538 VIJ65538 VSF65538 WCB65538 WLX65538 WVT65538 L131074 JH131074 TD131074 ACZ131074 AMV131074 AWR131074 BGN131074 BQJ131074 CAF131074 CKB131074 CTX131074 DDT131074 DNP131074 DXL131074 EHH131074 ERD131074 FAZ131074 FKV131074 FUR131074 GEN131074 GOJ131074 GYF131074 HIB131074 HRX131074 IBT131074 ILP131074 IVL131074 JFH131074 JPD131074 JYZ131074 KIV131074 KSR131074 LCN131074 LMJ131074 LWF131074 MGB131074 MPX131074 MZT131074 NJP131074 NTL131074 ODH131074 OND131074 OWZ131074 PGV131074 PQR131074 QAN131074 QKJ131074 QUF131074 REB131074 RNX131074 RXT131074 SHP131074 SRL131074 TBH131074 TLD131074 TUZ131074 UEV131074 UOR131074 UYN131074 VIJ131074 VSF131074 WCB131074 WLX131074 WVT131074 L196610 JH196610 TD196610 ACZ196610 AMV196610 AWR196610 BGN196610 BQJ196610 CAF196610 CKB196610 CTX196610 DDT196610 DNP196610 DXL196610 EHH196610 ERD196610 FAZ196610 FKV196610 FUR196610 GEN196610 GOJ196610 GYF196610 HIB196610 HRX196610 IBT196610 ILP196610 IVL196610 JFH196610 JPD196610 JYZ196610 KIV196610 KSR196610 LCN196610 LMJ196610 LWF196610 MGB196610 MPX196610 MZT196610 NJP196610 NTL196610 ODH196610 OND196610 OWZ196610 PGV196610 PQR196610 QAN196610 QKJ196610 QUF196610 REB196610 RNX196610 RXT196610 SHP196610 SRL196610 TBH196610 TLD196610 TUZ196610 UEV196610 UOR196610 UYN196610 VIJ196610 VSF196610 WCB196610 WLX196610 WVT196610 L262146 JH262146 TD262146 ACZ262146 AMV262146 AWR262146 BGN262146 BQJ262146 CAF262146 CKB262146 CTX262146 DDT262146 DNP262146 DXL262146 EHH262146 ERD262146 FAZ262146 FKV262146 FUR262146 GEN262146 GOJ262146 GYF262146 HIB262146 HRX262146 IBT262146 ILP262146 IVL262146 JFH262146 JPD262146 JYZ262146 KIV262146 KSR262146 LCN262146 LMJ262146 LWF262146 MGB262146 MPX262146 MZT262146 NJP262146 NTL262146 ODH262146 OND262146 OWZ262146 PGV262146 PQR262146 QAN262146 QKJ262146 QUF262146 REB262146 RNX262146 RXT262146 SHP262146 SRL262146 TBH262146 TLD262146 TUZ262146 UEV262146 UOR262146 UYN262146 VIJ262146 VSF262146 WCB262146 WLX262146 WVT262146 L327682 JH327682 TD327682 ACZ327682 AMV327682 AWR327682 BGN327682 BQJ327682 CAF327682 CKB327682 CTX327682 DDT327682 DNP327682 DXL327682 EHH327682 ERD327682 FAZ327682 FKV327682 FUR327682 GEN327682 GOJ327682 GYF327682 HIB327682 HRX327682 IBT327682 ILP327682 IVL327682 JFH327682 JPD327682 JYZ327682 KIV327682 KSR327682 LCN327682 LMJ327682 LWF327682 MGB327682 MPX327682 MZT327682 NJP327682 NTL327682 ODH327682 OND327682 OWZ327682 PGV327682 PQR327682 QAN327682 QKJ327682 QUF327682 REB327682 RNX327682 RXT327682 SHP327682 SRL327682 TBH327682 TLD327682 TUZ327682 UEV327682 UOR327682 UYN327682 VIJ327682 VSF327682 WCB327682 WLX327682 WVT327682 L393218 JH393218 TD393218 ACZ393218 AMV393218 AWR393218 BGN393218 BQJ393218 CAF393218 CKB393218 CTX393218 DDT393218 DNP393218 DXL393218 EHH393218 ERD393218 FAZ393218 FKV393218 FUR393218 GEN393218 GOJ393218 GYF393218 HIB393218 HRX393218 IBT393218 ILP393218 IVL393218 JFH393218 JPD393218 JYZ393218 KIV393218 KSR393218 LCN393218 LMJ393218 LWF393218 MGB393218 MPX393218 MZT393218 NJP393218 NTL393218 ODH393218 OND393218 OWZ393218 PGV393218 PQR393218 QAN393218 QKJ393218 QUF393218 REB393218 RNX393218 RXT393218 SHP393218 SRL393218 TBH393218 TLD393218 TUZ393218 UEV393218 UOR393218 UYN393218 VIJ393218 VSF393218 WCB393218 WLX393218 WVT393218 L458754 JH458754 TD458754 ACZ458754 AMV458754 AWR458754 BGN458754 BQJ458754 CAF458754 CKB458754 CTX458754 DDT458754 DNP458754 DXL458754 EHH458754 ERD458754 FAZ458754 FKV458754 FUR458754 GEN458754 GOJ458754 GYF458754 HIB458754 HRX458754 IBT458754 ILP458754 IVL458754 JFH458754 JPD458754 JYZ458754 KIV458754 KSR458754 LCN458754 LMJ458754 LWF458754 MGB458754 MPX458754 MZT458754 NJP458754 NTL458754 ODH458754 OND458754 OWZ458754 PGV458754 PQR458754 QAN458754 QKJ458754 QUF458754 REB458754 RNX458754 RXT458754 SHP458754 SRL458754 TBH458754 TLD458754 TUZ458754 UEV458754 UOR458754 UYN458754 VIJ458754 VSF458754 WCB458754 WLX458754 WVT458754 L524290 JH524290 TD524290 ACZ524290 AMV524290 AWR524290 BGN524290 BQJ524290 CAF524290 CKB524290 CTX524290 DDT524290 DNP524290 DXL524290 EHH524290 ERD524290 FAZ524290 FKV524290 FUR524290 GEN524290 GOJ524290 GYF524290 HIB524290 HRX524290 IBT524290 ILP524290 IVL524290 JFH524290 JPD524290 JYZ524290 KIV524290 KSR524290 LCN524290 LMJ524290 LWF524290 MGB524290 MPX524290 MZT524290 NJP524290 NTL524290 ODH524290 OND524290 OWZ524290 PGV524290 PQR524290 QAN524290 QKJ524290 QUF524290 REB524290 RNX524290 RXT524290 SHP524290 SRL524290 TBH524290 TLD524290 TUZ524290 UEV524290 UOR524290 UYN524290 VIJ524290 VSF524290 WCB524290 WLX524290 WVT524290 L589826 JH589826 TD589826 ACZ589826 AMV589826 AWR589826 BGN589826 BQJ589826 CAF589826 CKB589826 CTX589826 DDT589826 DNP589826 DXL589826 EHH589826 ERD589826 FAZ589826 FKV589826 FUR589826 GEN589826 GOJ589826 GYF589826 HIB589826 HRX589826 IBT589826 ILP589826 IVL589826 JFH589826 JPD589826 JYZ589826 KIV589826 KSR589826 LCN589826 LMJ589826 LWF589826 MGB589826 MPX589826 MZT589826 NJP589826 NTL589826 ODH589826 OND589826 OWZ589826 PGV589826 PQR589826 QAN589826 QKJ589826 QUF589826 REB589826 RNX589826 RXT589826 SHP589826 SRL589826 TBH589826 TLD589826 TUZ589826 UEV589826 UOR589826 UYN589826 VIJ589826 VSF589826 WCB589826 WLX589826 WVT589826 L655362 JH655362 TD655362 ACZ655362 AMV655362 AWR655362 BGN655362 BQJ655362 CAF655362 CKB655362 CTX655362 DDT655362 DNP655362 DXL655362 EHH655362 ERD655362 FAZ655362 FKV655362 FUR655362 GEN655362 GOJ655362 GYF655362 HIB655362 HRX655362 IBT655362 ILP655362 IVL655362 JFH655362 JPD655362 JYZ655362 KIV655362 KSR655362 LCN655362 LMJ655362 LWF655362 MGB655362 MPX655362 MZT655362 NJP655362 NTL655362 ODH655362 OND655362 OWZ655362 PGV655362 PQR655362 QAN655362 QKJ655362 QUF655362 REB655362 RNX655362 RXT655362 SHP655362 SRL655362 TBH655362 TLD655362 TUZ655362 UEV655362 UOR655362 UYN655362 VIJ655362 VSF655362 WCB655362 WLX655362 WVT655362 L720898 JH720898 TD720898 ACZ720898 AMV720898 AWR720898 BGN720898 BQJ720898 CAF720898 CKB720898 CTX720898 DDT720898 DNP720898 DXL720898 EHH720898 ERD720898 FAZ720898 FKV720898 FUR720898 GEN720898 GOJ720898 GYF720898 HIB720898 HRX720898 IBT720898 ILP720898 IVL720898 JFH720898 JPD720898 JYZ720898 KIV720898 KSR720898 LCN720898 LMJ720898 LWF720898 MGB720898 MPX720898 MZT720898 NJP720898 NTL720898 ODH720898 OND720898 OWZ720898 PGV720898 PQR720898 QAN720898 QKJ720898 QUF720898 REB720898 RNX720898 RXT720898 SHP720898 SRL720898 TBH720898 TLD720898 TUZ720898 UEV720898 UOR720898 UYN720898 VIJ720898 VSF720898 WCB720898 WLX720898 WVT720898 L786434 JH786434 TD786434 ACZ786434 AMV786434 AWR786434 BGN786434 BQJ786434 CAF786434 CKB786434 CTX786434 DDT786434 DNP786434 DXL786434 EHH786434 ERD786434 FAZ786434 FKV786434 FUR786434 GEN786434 GOJ786434 GYF786434 HIB786434 HRX786434 IBT786434 ILP786434 IVL786434 JFH786434 JPD786434 JYZ786434 KIV786434 KSR786434 LCN786434 LMJ786434 LWF786434 MGB786434 MPX786434 MZT786434 NJP786434 NTL786434 ODH786434 OND786434 OWZ786434 PGV786434 PQR786434 QAN786434 QKJ786434 QUF786434 REB786434 RNX786434 RXT786434 SHP786434 SRL786434 TBH786434 TLD786434 TUZ786434 UEV786434 UOR786434 UYN786434 VIJ786434 VSF786434 WCB786434 WLX786434 WVT786434 L851970 JH851970 TD851970 ACZ851970 AMV851970 AWR851970 BGN851970 BQJ851970 CAF851970 CKB851970 CTX851970 DDT851970 DNP851970 DXL851970 EHH851970 ERD851970 FAZ851970 FKV851970 FUR851970 GEN851970 GOJ851970 GYF851970 HIB851970 HRX851970 IBT851970 ILP851970 IVL851970 JFH851970 JPD851970 JYZ851970 KIV851970 KSR851970 LCN851970 LMJ851970 LWF851970 MGB851970 MPX851970 MZT851970 NJP851970 NTL851970 ODH851970 OND851970 OWZ851970 PGV851970 PQR851970 QAN851970 QKJ851970 QUF851970 REB851970 RNX851970 RXT851970 SHP851970 SRL851970 TBH851970 TLD851970 TUZ851970 UEV851970 UOR851970 UYN851970 VIJ851970 VSF851970 WCB851970 WLX851970 WVT851970 L917506 JH917506 TD917506 ACZ917506 AMV917506 AWR917506 BGN917506 BQJ917506 CAF917506 CKB917506 CTX917506 DDT917506 DNP917506 DXL917506 EHH917506 ERD917506 FAZ917506 FKV917506 FUR917506 GEN917506 GOJ917506 GYF917506 HIB917506 HRX917506 IBT917506 ILP917506 IVL917506 JFH917506 JPD917506 JYZ917506 KIV917506 KSR917506 LCN917506 LMJ917506 LWF917506 MGB917506 MPX917506 MZT917506 NJP917506 NTL917506 ODH917506 OND917506 OWZ917506 PGV917506 PQR917506 QAN917506 QKJ917506 QUF917506 REB917506 RNX917506 RXT917506 SHP917506 SRL917506 TBH917506 TLD917506 TUZ917506 UEV917506 UOR917506 UYN917506 VIJ917506 VSF917506 WCB917506 WLX917506 WVT917506 L983042 JH983042 TD983042 ACZ983042 AMV983042 AWR983042 BGN983042 BQJ983042 CAF983042 CKB983042 CTX983042 DDT983042 DNP983042 DXL983042 EHH983042 ERD983042 FAZ983042 FKV983042 FUR983042 GEN983042 GOJ983042 GYF983042 HIB983042 HRX983042 IBT983042 ILP983042 IVL983042 JFH983042 JPD983042 JYZ983042 KIV983042 KSR983042 LCN983042 LMJ983042 LWF983042 MGB983042 MPX983042 MZT983042 NJP983042 NTL983042 ODH983042 OND983042 OWZ983042 PGV983042 PQR983042 QAN983042 QKJ983042 QUF983042 REB983042 RNX983042 RXT983042 SHP983042 SRL983042 TBH983042 TLD983042 TUZ983042 UEV983042 UOR983042 UYN983042 VIJ983042 VSF983042 WCB983042 WLX983042 WVT983042 J28">
      <formula1>0</formula1>
      <formula2>0</formula2>
    </dataValidation>
  </dataValidations>
  <pageMargins left="0.78749999999999998" right="0.78749999999999998" top="0.98402777777777772" bottom="0.98402777777777772" header="0.51180555555555551" footer="0.51180555555555551"/>
  <pageSetup paperSize="9" scale="27" firstPageNumber="0" orientation="landscape" cellComments="atEnd" horizontalDpi="300" verticalDpi="300" r:id="rId1"/>
  <headerFooter alignWithMargins="0">
    <oddHeader>&amp;C&amp;A</oddHeader>
    <oddFooter>&amp;L&amp;F&amp;CPage &amp;P&amp;R&amp;D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63">
    <pageSetUpPr fitToPage="1"/>
  </sheetPr>
  <dimension ref="A1:AR99"/>
  <sheetViews>
    <sheetView zoomScale="85" zoomScaleNormal="85" zoomScaleSheetLayoutView="100" workbookViewId="0"/>
  </sheetViews>
  <sheetFormatPr defaultColWidth="9.140625" defaultRowHeight="12.75" x14ac:dyDescent="0.2"/>
  <cols>
    <col min="1" max="1" width="97.140625" style="10" bestFit="1" customWidth="1"/>
    <col min="2" max="2" width="11" style="10" customWidth="1"/>
    <col min="3" max="21" width="12" style="10" customWidth="1"/>
    <col min="22" max="22" width="6.28515625" style="10" customWidth="1"/>
    <col min="23" max="24" width="4.42578125" style="10" customWidth="1"/>
    <col min="25" max="25" width="7.28515625" style="10" customWidth="1"/>
    <col min="26" max="33" width="4.42578125" style="10" customWidth="1"/>
    <col min="34" max="259" width="9.140625" style="10"/>
    <col min="260" max="260" width="20.5703125" style="10" customWidth="1"/>
    <col min="261" max="261" width="53" style="10" customWidth="1"/>
    <col min="262" max="262" width="19.5703125" style="10" customWidth="1"/>
    <col min="263" max="263" width="14" style="10" customWidth="1"/>
    <col min="264" max="264" width="16.7109375" style="10" customWidth="1"/>
    <col min="265" max="265" width="14.140625" style="10" customWidth="1"/>
    <col min="266" max="266" width="14" style="10" customWidth="1"/>
    <col min="267" max="267" width="21.28515625" style="10" customWidth="1"/>
    <col min="268" max="268" width="22.7109375" style="10" customWidth="1"/>
    <col min="269" max="269" width="33" style="10" customWidth="1"/>
    <col min="270" max="271" width="17.5703125" style="10" customWidth="1"/>
    <col min="272" max="272" width="16.85546875" style="10" customWidth="1"/>
    <col min="273" max="273" width="17.5703125" style="10" customWidth="1"/>
    <col min="274" max="274" width="23.140625" style="10" customWidth="1"/>
    <col min="275" max="275" width="33" style="10" customWidth="1"/>
    <col min="276" max="276" width="17.28515625" style="10" customWidth="1"/>
    <col min="277" max="277" width="17.5703125" style="10" customWidth="1"/>
    <col min="278" max="515" width="9.140625" style="10"/>
    <col min="516" max="516" width="20.5703125" style="10" customWidth="1"/>
    <col min="517" max="517" width="53" style="10" customWidth="1"/>
    <col min="518" max="518" width="19.5703125" style="10" customWidth="1"/>
    <col min="519" max="519" width="14" style="10" customWidth="1"/>
    <col min="520" max="520" width="16.7109375" style="10" customWidth="1"/>
    <col min="521" max="521" width="14.140625" style="10" customWidth="1"/>
    <col min="522" max="522" width="14" style="10" customWidth="1"/>
    <col min="523" max="523" width="21.28515625" style="10" customWidth="1"/>
    <col min="524" max="524" width="22.7109375" style="10" customWidth="1"/>
    <col min="525" max="525" width="33" style="10" customWidth="1"/>
    <col min="526" max="527" width="17.5703125" style="10" customWidth="1"/>
    <col min="528" max="528" width="16.85546875" style="10" customWidth="1"/>
    <col min="529" max="529" width="17.5703125" style="10" customWidth="1"/>
    <col min="530" max="530" width="23.140625" style="10" customWidth="1"/>
    <col min="531" max="531" width="33" style="10" customWidth="1"/>
    <col min="532" max="532" width="17.28515625" style="10" customWidth="1"/>
    <col min="533" max="533" width="17.5703125" style="10" customWidth="1"/>
    <col min="534" max="771" width="9.140625" style="10"/>
    <col min="772" max="772" width="20.5703125" style="10" customWidth="1"/>
    <col min="773" max="773" width="53" style="10" customWidth="1"/>
    <col min="774" max="774" width="19.5703125" style="10" customWidth="1"/>
    <col min="775" max="775" width="14" style="10" customWidth="1"/>
    <col min="776" max="776" width="16.7109375" style="10" customWidth="1"/>
    <col min="777" max="777" width="14.140625" style="10" customWidth="1"/>
    <col min="778" max="778" width="14" style="10" customWidth="1"/>
    <col min="779" max="779" width="21.28515625" style="10" customWidth="1"/>
    <col min="780" max="780" width="22.7109375" style="10" customWidth="1"/>
    <col min="781" max="781" width="33" style="10" customWidth="1"/>
    <col min="782" max="783" width="17.5703125" style="10" customWidth="1"/>
    <col min="784" max="784" width="16.85546875" style="10" customWidth="1"/>
    <col min="785" max="785" width="17.5703125" style="10" customWidth="1"/>
    <col min="786" max="786" width="23.140625" style="10" customWidth="1"/>
    <col min="787" max="787" width="33" style="10" customWidth="1"/>
    <col min="788" max="788" width="17.28515625" style="10" customWidth="1"/>
    <col min="789" max="789" width="17.5703125" style="10" customWidth="1"/>
    <col min="790" max="1027" width="9.140625" style="10"/>
    <col min="1028" max="1028" width="20.5703125" style="10" customWidth="1"/>
    <col min="1029" max="1029" width="53" style="10" customWidth="1"/>
    <col min="1030" max="1030" width="19.5703125" style="10" customWidth="1"/>
    <col min="1031" max="1031" width="14" style="10" customWidth="1"/>
    <col min="1032" max="1032" width="16.7109375" style="10" customWidth="1"/>
    <col min="1033" max="1033" width="14.140625" style="10" customWidth="1"/>
    <col min="1034" max="1034" width="14" style="10" customWidth="1"/>
    <col min="1035" max="1035" width="21.28515625" style="10" customWidth="1"/>
    <col min="1036" max="1036" width="22.7109375" style="10" customWidth="1"/>
    <col min="1037" max="1037" width="33" style="10" customWidth="1"/>
    <col min="1038" max="1039" width="17.5703125" style="10" customWidth="1"/>
    <col min="1040" max="1040" width="16.85546875" style="10" customWidth="1"/>
    <col min="1041" max="1041" width="17.5703125" style="10" customWidth="1"/>
    <col min="1042" max="1042" width="23.140625" style="10" customWidth="1"/>
    <col min="1043" max="1043" width="33" style="10" customWidth="1"/>
    <col min="1044" max="1044" width="17.28515625" style="10" customWidth="1"/>
    <col min="1045" max="1045" width="17.5703125" style="10" customWidth="1"/>
    <col min="1046" max="1283" width="9.140625" style="10"/>
    <col min="1284" max="1284" width="20.5703125" style="10" customWidth="1"/>
    <col min="1285" max="1285" width="53" style="10" customWidth="1"/>
    <col min="1286" max="1286" width="19.5703125" style="10" customWidth="1"/>
    <col min="1287" max="1287" width="14" style="10" customWidth="1"/>
    <col min="1288" max="1288" width="16.7109375" style="10" customWidth="1"/>
    <col min="1289" max="1289" width="14.140625" style="10" customWidth="1"/>
    <col min="1290" max="1290" width="14" style="10" customWidth="1"/>
    <col min="1291" max="1291" width="21.28515625" style="10" customWidth="1"/>
    <col min="1292" max="1292" width="22.7109375" style="10" customWidth="1"/>
    <col min="1293" max="1293" width="33" style="10" customWidth="1"/>
    <col min="1294" max="1295" width="17.5703125" style="10" customWidth="1"/>
    <col min="1296" max="1296" width="16.85546875" style="10" customWidth="1"/>
    <col min="1297" max="1297" width="17.5703125" style="10" customWidth="1"/>
    <col min="1298" max="1298" width="23.140625" style="10" customWidth="1"/>
    <col min="1299" max="1299" width="33" style="10" customWidth="1"/>
    <col min="1300" max="1300" width="17.28515625" style="10" customWidth="1"/>
    <col min="1301" max="1301" width="17.5703125" style="10" customWidth="1"/>
    <col min="1302" max="1539" width="9.140625" style="10"/>
    <col min="1540" max="1540" width="20.5703125" style="10" customWidth="1"/>
    <col min="1541" max="1541" width="53" style="10" customWidth="1"/>
    <col min="1542" max="1542" width="19.5703125" style="10" customWidth="1"/>
    <col min="1543" max="1543" width="14" style="10" customWidth="1"/>
    <col min="1544" max="1544" width="16.7109375" style="10" customWidth="1"/>
    <col min="1545" max="1545" width="14.140625" style="10" customWidth="1"/>
    <col min="1546" max="1546" width="14" style="10" customWidth="1"/>
    <col min="1547" max="1547" width="21.28515625" style="10" customWidth="1"/>
    <col min="1548" max="1548" width="22.7109375" style="10" customWidth="1"/>
    <col min="1549" max="1549" width="33" style="10" customWidth="1"/>
    <col min="1550" max="1551" width="17.5703125" style="10" customWidth="1"/>
    <col min="1552" max="1552" width="16.85546875" style="10" customWidth="1"/>
    <col min="1553" max="1553" width="17.5703125" style="10" customWidth="1"/>
    <col min="1554" max="1554" width="23.140625" style="10" customWidth="1"/>
    <col min="1555" max="1555" width="33" style="10" customWidth="1"/>
    <col min="1556" max="1556" width="17.28515625" style="10" customWidth="1"/>
    <col min="1557" max="1557" width="17.5703125" style="10" customWidth="1"/>
    <col min="1558" max="1795" width="9.140625" style="10"/>
    <col min="1796" max="1796" width="20.5703125" style="10" customWidth="1"/>
    <col min="1797" max="1797" width="53" style="10" customWidth="1"/>
    <col min="1798" max="1798" width="19.5703125" style="10" customWidth="1"/>
    <col min="1799" max="1799" width="14" style="10" customWidth="1"/>
    <col min="1800" max="1800" width="16.7109375" style="10" customWidth="1"/>
    <col min="1801" max="1801" width="14.140625" style="10" customWidth="1"/>
    <col min="1802" max="1802" width="14" style="10" customWidth="1"/>
    <col min="1803" max="1803" width="21.28515625" style="10" customWidth="1"/>
    <col min="1804" max="1804" width="22.7109375" style="10" customWidth="1"/>
    <col min="1805" max="1805" width="33" style="10" customWidth="1"/>
    <col min="1806" max="1807" width="17.5703125" style="10" customWidth="1"/>
    <col min="1808" max="1808" width="16.85546875" style="10" customWidth="1"/>
    <col min="1809" max="1809" width="17.5703125" style="10" customWidth="1"/>
    <col min="1810" max="1810" width="23.140625" style="10" customWidth="1"/>
    <col min="1811" max="1811" width="33" style="10" customWidth="1"/>
    <col min="1812" max="1812" width="17.28515625" style="10" customWidth="1"/>
    <col min="1813" max="1813" width="17.5703125" style="10" customWidth="1"/>
    <col min="1814" max="2051" width="9.140625" style="10"/>
    <col min="2052" max="2052" width="20.5703125" style="10" customWidth="1"/>
    <col min="2053" max="2053" width="53" style="10" customWidth="1"/>
    <col min="2054" max="2054" width="19.5703125" style="10" customWidth="1"/>
    <col min="2055" max="2055" width="14" style="10" customWidth="1"/>
    <col min="2056" max="2056" width="16.7109375" style="10" customWidth="1"/>
    <col min="2057" max="2057" width="14.140625" style="10" customWidth="1"/>
    <col min="2058" max="2058" width="14" style="10" customWidth="1"/>
    <col min="2059" max="2059" width="21.28515625" style="10" customWidth="1"/>
    <col min="2060" max="2060" width="22.7109375" style="10" customWidth="1"/>
    <col min="2061" max="2061" width="33" style="10" customWidth="1"/>
    <col min="2062" max="2063" width="17.5703125" style="10" customWidth="1"/>
    <col min="2064" max="2064" width="16.85546875" style="10" customWidth="1"/>
    <col min="2065" max="2065" width="17.5703125" style="10" customWidth="1"/>
    <col min="2066" max="2066" width="23.140625" style="10" customWidth="1"/>
    <col min="2067" max="2067" width="33" style="10" customWidth="1"/>
    <col min="2068" max="2068" width="17.28515625" style="10" customWidth="1"/>
    <col min="2069" max="2069" width="17.5703125" style="10" customWidth="1"/>
    <col min="2070" max="2307" width="9.140625" style="10"/>
    <col min="2308" max="2308" width="20.5703125" style="10" customWidth="1"/>
    <col min="2309" max="2309" width="53" style="10" customWidth="1"/>
    <col min="2310" max="2310" width="19.5703125" style="10" customWidth="1"/>
    <col min="2311" max="2311" width="14" style="10" customWidth="1"/>
    <col min="2312" max="2312" width="16.7109375" style="10" customWidth="1"/>
    <col min="2313" max="2313" width="14.140625" style="10" customWidth="1"/>
    <col min="2314" max="2314" width="14" style="10" customWidth="1"/>
    <col min="2315" max="2315" width="21.28515625" style="10" customWidth="1"/>
    <col min="2316" max="2316" width="22.7109375" style="10" customWidth="1"/>
    <col min="2317" max="2317" width="33" style="10" customWidth="1"/>
    <col min="2318" max="2319" width="17.5703125" style="10" customWidth="1"/>
    <col min="2320" max="2320" width="16.85546875" style="10" customWidth="1"/>
    <col min="2321" max="2321" width="17.5703125" style="10" customWidth="1"/>
    <col min="2322" max="2322" width="23.140625" style="10" customWidth="1"/>
    <col min="2323" max="2323" width="33" style="10" customWidth="1"/>
    <col min="2324" max="2324" width="17.28515625" style="10" customWidth="1"/>
    <col min="2325" max="2325" width="17.5703125" style="10" customWidth="1"/>
    <col min="2326" max="2563" width="9.140625" style="10"/>
    <col min="2564" max="2564" width="20.5703125" style="10" customWidth="1"/>
    <col min="2565" max="2565" width="53" style="10" customWidth="1"/>
    <col min="2566" max="2566" width="19.5703125" style="10" customWidth="1"/>
    <col min="2567" max="2567" width="14" style="10" customWidth="1"/>
    <col min="2568" max="2568" width="16.7109375" style="10" customWidth="1"/>
    <col min="2569" max="2569" width="14.140625" style="10" customWidth="1"/>
    <col min="2570" max="2570" width="14" style="10" customWidth="1"/>
    <col min="2571" max="2571" width="21.28515625" style="10" customWidth="1"/>
    <col min="2572" max="2572" width="22.7109375" style="10" customWidth="1"/>
    <col min="2573" max="2573" width="33" style="10" customWidth="1"/>
    <col min="2574" max="2575" width="17.5703125" style="10" customWidth="1"/>
    <col min="2576" max="2576" width="16.85546875" style="10" customWidth="1"/>
    <col min="2577" max="2577" width="17.5703125" style="10" customWidth="1"/>
    <col min="2578" max="2578" width="23.140625" style="10" customWidth="1"/>
    <col min="2579" max="2579" width="33" style="10" customWidth="1"/>
    <col min="2580" max="2580" width="17.28515625" style="10" customWidth="1"/>
    <col min="2581" max="2581" width="17.5703125" style="10" customWidth="1"/>
    <col min="2582" max="2819" width="9.140625" style="10"/>
    <col min="2820" max="2820" width="20.5703125" style="10" customWidth="1"/>
    <col min="2821" max="2821" width="53" style="10" customWidth="1"/>
    <col min="2822" max="2822" width="19.5703125" style="10" customWidth="1"/>
    <col min="2823" max="2823" width="14" style="10" customWidth="1"/>
    <col min="2824" max="2824" width="16.7109375" style="10" customWidth="1"/>
    <col min="2825" max="2825" width="14.140625" style="10" customWidth="1"/>
    <col min="2826" max="2826" width="14" style="10" customWidth="1"/>
    <col min="2827" max="2827" width="21.28515625" style="10" customWidth="1"/>
    <col min="2828" max="2828" width="22.7109375" style="10" customWidth="1"/>
    <col min="2829" max="2829" width="33" style="10" customWidth="1"/>
    <col min="2830" max="2831" width="17.5703125" style="10" customWidth="1"/>
    <col min="2832" max="2832" width="16.85546875" style="10" customWidth="1"/>
    <col min="2833" max="2833" width="17.5703125" style="10" customWidth="1"/>
    <col min="2834" max="2834" width="23.140625" style="10" customWidth="1"/>
    <col min="2835" max="2835" width="33" style="10" customWidth="1"/>
    <col min="2836" max="2836" width="17.28515625" style="10" customWidth="1"/>
    <col min="2837" max="2837" width="17.5703125" style="10" customWidth="1"/>
    <col min="2838" max="3075" width="9.140625" style="10"/>
    <col min="3076" max="3076" width="20.5703125" style="10" customWidth="1"/>
    <col min="3077" max="3077" width="53" style="10" customWidth="1"/>
    <col min="3078" max="3078" width="19.5703125" style="10" customWidth="1"/>
    <col min="3079" max="3079" width="14" style="10" customWidth="1"/>
    <col min="3080" max="3080" width="16.7109375" style="10" customWidth="1"/>
    <col min="3081" max="3081" width="14.140625" style="10" customWidth="1"/>
    <col min="3082" max="3082" width="14" style="10" customWidth="1"/>
    <col min="3083" max="3083" width="21.28515625" style="10" customWidth="1"/>
    <col min="3084" max="3084" width="22.7109375" style="10" customWidth="1"/>
    <col min="3085" max="3085" width="33" style="10" customWidth="1"/>
    <col min="3086" max="3087" width="17.5703125" style="10" customWidth="1"/>
    <col min="3088" max="3088" width="16.85546875" style="10" customWidth="1"/>
    <col min="3089" max="3089" width="17.5703125" style="10" customWidth="1"/>
    <col min="3090" max="3090" width="23.140625" style="10" customWidth="1"/>
    <col min="3091" max="3091" width="33" style="10" customWidth="1"/>
    <col min="3092" max="3092" width="17.28515625" style="10" customWidth="1"/>
    <col min="3093" max="3093" width="17.5703125" style="10" customWidth="1"/>
    <col min="3094" max="3331" width="9.140625" style="10"/>
    <col min="3332" max="3332" width="20.5703125" style="10" customWidth="1"/>
    <col min="3333" max="3333" width="53" style="10" customWidth="1"/>
    <col min="3334" max="3334" width="19.5703125" style="10" customWidth="1"/>
    <col min="3335" max="3335" width="14" style="10" customWidth="1"/>
    <col min="3336" max="3336" width="16.7109375" style="10" customWidth="1"/>
    <col min="3337" max="3337" width="14.140625" style="10" customWidth="1"/>
    <col min="3338" max="3338" width="14" style="10" customWidth="1"/>
    <col min="3339" max="3339" width="21.28515625" style="10" customWidth="1"/>
    <col min="3340" max="3340" width="22.7109375" style="10" customWidth="1"/>
    <col min="3341" max="3341" width="33" style="10" customWidth="1"/>
    <col min="3342" max="3343" width="17.5703125" style="10" customWidth="1"/>
    <col min="3344" max="3344" width="16.85546875" style="10" customWidth="1"/>
    <col min="3345" max="3345" width="17.5703125" style="10" customWidth="1"/>
    <col min="3346" max="3346" width="23.140625" style="10" customWidth="1"/>
    <col min="3347" max="3347" width="33" style="10" customWidth="1"/>
    <col min="3348" max="3348" width="17.28515625" style="10" customWidth="1"/>
    <col min="3349" max="3349" width="17.5703125" style="10" customWidth="1"/>
    <col min="3350" max="3587" width="9.140625" style="10"/>
    <col min="3588" max="3588" width="20.5703125" style="10" customWidth="1"/>
    <col min="3589" max="3589" width="53" style="10" customWidth="1"/>
    <col min="3590" max="3590" width="19.5703125" style="10" customWidth="1"/>
    <col min="3591" max="3591" width="14" style="10" customWidth="1"/>
    <col min="3592" max="3592" width="16.7109375" style="10" customWidth="1"/>
    <col min="3593" max="3593" width="14.140625" style="10" customWidth="1"/>
    <col min="3594" max="3594" width="14" style="10" customWidth="1"/>
    <col min="3595" max="3595" width="21.28515625" style="10" customWidth="1"/>
    <col min="3596" max="3596" width="22.7109375" style="10" customWidth="1"/>
    <col min="3597" max="3597" width="33" style="10" customWidth="1"/>
    <col min="3598" max="3599" width="17.5703125" style="10" customWidth="1"/>
    <col min="3600" max="3600" width="16.85546875" style="10" customWidth="1"/>
    <col min="3601" max="3601" width="17.5703125" style="10" customWidth="1"/>
    <col min="3602" max="3602" width="23.140625" style="10" customWidth="1"/>
    <col min="3603" max="3603" width="33" style="10" customWidth="1"/>
    <col min="3604" max="3604" width="17.28515625" style="10" customWidth="1"/>
    <col min="3605" max="3605" width="17.5703125" style="10" customWidth="1"/>
    <col min="3606" max="3843" width="9.140625" style="10"/>
    <col min="3844" max="3844" width="20.5703125" style="10" customWidth="1"/>
    <col min="3845" max="3845" width="53" style="10" customWidth="1"/>
    <col min="3846" max="3846" width="19.5703125" style="10" customWidth="1"/>
    <col min="3847" max="3847" width="14" style="10" customWidth="1"/>
    <col min="3848" max="3848" width="16.7109375" style="10" customWidth="1"/>
    <col min="3849" max="3849" width="14.140625" style="10" customWidth="1"/>
    <col min="3850" max="3850" width="14" style="10" customWidth="1"/>
    <col min="3851" max="3851" width="21.28515625" style="10" customWidth="1"/>
    <col min="3852" max="3852" width="22.7109375" style="10" customWidth="1"/>
    <col min="3853" max="3853" width="33" style="10" customWidth="1"/>
    <col min="3854" max="3855" width="17.5703125" style="10" customWidth="1"/>
    <col min="3856" max="3856" width="16.85546875" style="10" customWidth="1"/>
    <col min="3857" max="3857" width="17.5703125" style="10" customWidth="1"/>
    <col min="3858" max="3858" width="23.140625" style="10" customWidth="1"/>
    <col min="3859" max="3859" width="33" style="10" customWidth="1"/>
    <col min="3860" max="3860" width="17.28515625" style="10" customWidth="1"/>
    <col min="3861" max="3861" width="17.5703125" style="10" customWidth="1"/>
    <col min="3862" max="4099" width="9.140625" style="10"/>
    <col min="4100" max="4100" width="20.5703125" style="10" customWidth="1"/>
    <col min="4101" max="4101" width="53" style="10" customWidth="1"/>
    <col min="4102" max="4102" width="19.5703125" style="10" customWidth="1"/>
    <col min="4103" max="4103" width="14" style="10" customWidth="1"/>
    <col min="4104" max="4104" width="16.7109375" style="10" customWidth="1"/>
    <col min="4105" max="4105" width="14.140625" style="10" customWidth="1"/>
    <col min="4106" max="4106" width="14" style="10" customWidth="1"/>
    <col min="4107" max="4107" width="21.28515625" style="10" customWidth="1"/>
    <col min="4108" max="4108" width="22.7109375" style="10" customWidth="1"/>
    <col min="4109" max="4109" width="33" style="10" customWidth="1"/>
    <col min="4110" max="4111" width="17.5703125" style="10" customWidth="1"/>
    <col min="4112" max="4112" width="16.85546875" style="10" customWidth="1"/>
    <col min="4113" max="4113" width="17.5703125" style="10" customWidth="1"/>
    <col min="4114" max="4114" width="23.140625" style="10" customWidth="1"/>
    <col min="4115" max="4115" width="33" style="10" customWidth="1"/>
    <col min="4116" max="4116" width="17.28515625" style="10" customWidth="1"/>
    <col min="4117" max="4117" width="17.5703125" style="10" customWidth="1"/>
    <col min="4118" max="4355" width="9.140625" style="10"/>
    <col min="4356" max="4356" width="20.5703125" style="10" customWidth="1"/>
    <col min="4357" max="4357" width="53" style="10" customWidth="1"/>
    <col min="4358" max="4358" width="19.5703125" style="10" customWidth="1"/>
    <col min="4359" max="4359" width="14" style="10" customWidth="1"/>
    <col min="4360" max="4360" width="16.7109375" style="10" customWidth="1"/>
    <col min="4361" max="4361" width="14.140625" style="10" customWidth="1"/>
    <col min="4362" max="4362" width="14" style="10" customWidth="1"/>
    <col min="4363" max="4363" width="21.28515625" style="10" customWidth="1"/>
    <col min="4364" max="4364" width="22.7109375" style="10" customWidth="1"/>
    <col min="4365" max="4365" width="33" style="10" customWidth="1"/>
    <col min="4366" max="4367" width="17.5703125" style="10" customWidth="1"/>
    <col min="4368" max="4368" width="16.85546875" style="10" customWidth="1"/>
    <col min="4369" max="4369" width="17.5703125" style="10" customWidth="1"/>
    <col min="4370" max="4370" width="23.140625" style="10" customWidth="1"/>
    <col min="4371" max="4371" width="33" style="10" customWidth="1"/>
    <col min="4372" max="4372" width="17.28515625" style="10" customWidth="1"/>
    <col min="4373" max="4373" width="17.5703125" style="10" customWidth="1"/>
    <col min="4374" max="4611" width="9.140625" style="10"/>
    <col min="4612" max="4612" width="20.5703125" style="10" customWidth="1"/>
    <col min="4613" max="4613" width="53" style="10" customWidth="1"/>
    <col min="4614" max="4614" width="19.5703125" style="10" customWidth="1"/>
    <col min="4615" max="4615" width="14" style="10" customWidth="1"/>
    <col min="4616" max="4616" width="16.7109375" style="10" customWidth="1"/>
    <col min="4617" max="4617" width="14.140625" style="10" customWidth="1"/>
    <col min="4618" max="4618" width="14" style="10" customWidth="1"/>
    <col min="4619" max="4619" width="21.28515625" style="10" customWidth="1"/>
    <col min="4620" max="4620" width="22.7109375" style="10" customWidth="1"/>
    <col min="4621" max="4621" width="33" style="10" customWidth="1"/>
    <col min="4622" max="4623" width="17.5703125" style="10" customWidth="1"/>
    <col min="4624" max="4624" width="16.85546875" style="10" customWidth="1"/>
    <col min="4625" max="4625" width="17.5703125" style="10" customWidth="1"/>
    <col min="4626" max="4626" width="23.140625" style="10" customWidth="1"/>
    <col min="4627" max="4627" width="33" style="10" customWidth="1"/>
    <col min="4628" max="4628" width="17.28515625" style="10" customWidth="1"/>
    <col min="4629" max="4629" width="17.5703125" style="10" customWidth="1"/>
    <col min="4630" max="4867" width="9.140625" style="10"/>
    <col min="4868" max="4868" width="20.5703125" style="10" customWidth="1"/>
    <col min="4869" max="4869" width="53" style="10" customWidth="1"/>
    <col min="4870" max="4870" width="19.5703125" style="10" customWidth="1"/>
    <col min="4871" max="4871" width="14" style="10" customWidth="1"/>
    <col min="4872" max="4872" width="16.7109375" style="10" customWidth="1"/>
    <col min="4873" max="4873" width="14.140625" style="10" customWidth="1"/>
    <col min="4874" max="4874" width="14" style="10" customWidth="1"/>
    <col min="4875" max="4875" width="21.28515625" style="10" customWidth="1"/>
    <col min="4876" max="4876" width="22.7109375" style="10" customWidth="1"/>
    <col min="4877" max="4877" width="33" style="10" customWidth="1"/>
    <col min="4878" max="4879" width="17.5703125" style="10" customWidth="1"/>
    <col min="4880" max="4880" width="16.85546875" style="10" customWidth="1"/>
    <col min="4881" max="4881" width="17.5703125" style="10" customWidth="1"/>
    <col min="4882" max="4882" width="23.140625" style="10" customWidth="1"/>
    <col min="4883" max="4883" width="33" style="10" customWidth="1"/>
    <col min="4884" max="4884" width="17.28515625" style="10" customWidth="1"/>
    <col min="4885" max="4885" width="17.5703125" style="10" customWidth="1"/>
    <col min="4886" max="5123" width="9.140625" style="10"/>
    <col min="5124" max="5124" width="20.5703125" style="10" customWidth="1"/>
    <col min="5125" max="5125" width="53" style="10" customWidth="1"/>
    <col min="5126" max="5126" width="19.5703125" style="10" customWidth="1"/>
    <col min="5127" max="5127" width="14" style="10" customWidth="1"/>
    <col min="5128" max="5128" width="16.7109375" style="10" customWidth="1"/>
    <col min="5129" max="5129" width="14.140625" style="10" customWidth="1"/>
    <col min="5130" max="5130" width="14" style="10" customWidth="1"/>
    <col min="5131" max="5131" width="21.28515625" style="10" customWidth="1"/>
    <col min="5132" max="5132" width="22.7109375" style="10" customWidth="1"/>
    <col min="5133" max="5133" width="33" style="10" customWidth="1"/>
    <col min="5134" max="5135" width="17.5703125" style="10" customWidth="1"/>
    <col min="5136" max="5136" width="16.85546875" style="10" customWidth="1"/>
    <col min="5137" max="5137" width="17.5703125" style="10" customWidth="1"/>
    <col min="5138" max="5138" width="23.140625" style="10" customWidth="1"/>
    <col min="5139" max="5139" width="33" style="10" customWidth="1"/>
    <col min="5140" max="5140" width="17.28515625" style="10" customWidth="1"/>
    <col min="5141" max="5141" width="17.5703125" style="10" customWidth="1"/>
    <col min="5142" max="5379" width="9.140625" style="10"/>
    <col min="5380" max="5380" width="20.5703125" style="10" customWidth="1"/>
    <col min="5381" max="5381" width="53" style="10" customWidth="1"/>
    <col min="5382" max="5382" width="19.5703125" style="10" customWidth="1"/>
    <col min="5383" max="5383" width="14" style="10" customWidth="1"/>
    <col min="5384" max="5384" width="16.7109375" style="10" customWidth="1"/>
    <col min="5385" max="5385" width="14.140625" style="10" customWidth="1"/>
    <col min="5386" max="5386" width="14" style="10" customWidth="1"/>
    <col min="5387" max="5387" width="21.28515625" style="10" customWidth="1"/>
    <col min="5388" max="5388" width="22.7109375" style="10" customWidth="1"/>
    <col min="5389" max="5389" width="33" style="10" customWidth="1"/>
    <col min="5390" max="5391" width="17.5703125" style="10" customWidth="1"/>
    <col min="5392" max="5392" width="16.85546875" style="10" customWidth="1"/>
    <col min="5393" max="5393" width="17.5703125" style="10" customWidth="1"/>
    <col min="5394" max="5394" width="23.140625" style="10" customWidth="1"/>
    <col min="5395" max="5395" width="33" style="10" customWidth="1"/>
    <col min="5396" max="5396" width="17.28515625" style="10" customWidth="1"/>
    <col min="5397" max="5397" width="17.5703125" style="10" customWidth="1"/>
    <col min="5398" max="5635" width="9.140625" style="10"/>
    <col min="5636" max="5636" width="20.5703125" style="10" customWidth="1"/>
    <col min="5637" max="5637" width="53" style="10" customWidth="1"/>
    <col min="5638" max="5638" width="19.5703125" style="10" customWidth="1"/>
    <col min="5639" max="5639" width="14" style="10" customWidth="1"/>
    <col min="5640" max="5640" width="16.7109375" style="10" customWidth="1"/>
    <col min="5641" max="5641" width="14.140625" style="10" customWidth="1"/>
    <col min="5642" max="5642" width="14" style="10" customWidth="1"/>
    <col min="5643" max="5643" width="21.28515625" style="10" customWidth="1"/>
    <col min="5644" max="5644" width="22.7109375" style="10" customWidth="1"/>
    <col min="5645" max="5645" width="33" style="10" customWidth="1"/>
    <col min="5646" max="5647" width="17.5703125" style="10" customWidth="1"/>
    <col min="5648" max="5648" width="16.85546875" style="10" customWidth="1"/>
    <col min="5649" max="5649" width="17.5703125" style="10" customWidth="1"/>
    <col min="5650" max="5650" width="23.140625" style="10" customWidth="1"/>
    <col min="5651" max="5651" width="33" style="10" customWidth="1"/>
    <col min="5652" max="5652" width="17.28515625" style="10" customWidth="1"/>
    <col min="5653" max="5653" width="17.5703125" style="10" customWidth="1"/>
    <col min="5654" max="5891" width="9.140625" style="10"/>
    <col min="5892" max="5892" width="20.5703125" style="10" customWidth="1"/>
    <col min="5893" max="5893" width="53" style="10" customWidth="1"/>
    <col min="5894" max="5894" width="19.5703125" style="10" customWidth="1"/>
    <col min="5895" max="5895" width="14" style="10" customWidth="1"/>
    <col min="5896" max="5896" width="16.7109375" style="10" customWidth="1"/>
    <col min="5897" max="5897" width="14.140625" style="10" customWidth="1"/>
    <col min="5898" max="5898" width="14" style="10" customWidth="1"/>
    <col min="5899" max="5899" width="21.28515625" style="10" customWidth="1"/>
    <col min="5900" max="5900" width="22.7109375" style="10" customWidth="1"/>
    <col min="5901" max="5901" width="33" style="10" customWidth="1"/>
    <col min="5902" max="5903" width="17.5703125" style="10" customWidth="1"/>
    <col min="5904" max="5904" width="16.85546875" style="10" customWidth="1"/>
    <col min="5905" max="5905" width="17.5703125" style="10" customWidth="1"/>
    <col min="5906" max="5906" width="23.140625" style="10" customWidth="1"/>
    <col min="5907" max="5907" width="33" style="10" customWidth="1"/>
    <col min="5908" max="5908" width="17.28515625" style="10" customWidth="1"/>
    <col min="5909" max="5909" width="17.5703125" style="10" customWidth="1"/>
    <col min="5910" max="6147" width="9.140625" style="10"/>
    <col min="6148" max="6148" width="20.5703125" style="10" customWidth="1"/>
    <col min="6149" max="6149" width="53" style="10" customWidth="1"/>
    <col min="6150" max="6150" width="19.5703125" style="10" customWidth="1"/>
    <col min="6151" max="6151" width="14" style="10" customWidth="1"/>
    <col min="6152" max="6152" width="16.7109375" style="10" customWidth="1"/>
    <col min="6153" max="6153" width="14.140625" style="10" customWidth="1"/>
    <col min="6154" max="6154" width="14" style="10" customWidth="1"/>
    <col min="6155" max="6155" width="21.28515625" style="10" customWidth="1"/>
    <col min="6156" max="6156" width="22.7109375" style="10" customWidth="1"/>
    <col min="6157" max="6157" width="33" style="10" customWidth="1"/>
    <col min="6158" max="6159" width="17.5703125" style="10" customWidth="1"/>
    <col min="6160" max="6160" width="16.85546875" style="10" customWidth="1"/>
    <col min="6161" max="6161" width="17.5703125" style="10" customWidth="1"/>
    <col min="6162" max="6162" width="23.140625" style="10" customWidth="1"/>
    <col min="6163" max="6163" width="33" style="10" customWidth="1"/>
    <col min="6164" max="6164" width="17.28515625" style="10" customWidth="1"/>
    <col min="6165" max="6165" width="17.5703125" style="10" customWidth="1"/>
    <col min="6166" max="6403" width="9.140625" style="10"/>
    <col min="6404" max="6404" width="20.5703125" style="10" customWidth="1"/>
    <col min="6405" max="6405" width="53" style="10" customWidth="1"/>
    <col min="6406" max="6406" width="19.5703125" style="10" customWidth="1"/>
    <col min="6407" max="6407" width="14" style="10" customWidth="1"/>
    <col min="6408" max="6408" width="16.7109375" style="10" customWidth="1"/>
    <col min="6409" max="6409" width="14.140625" style="10" customWidth="1"/>
    <col min="6410" max="6410" width="14" style="10" customWidth="1"/>
    <col min="6411" max="6411" width="21.28515625" style="10" customWidth="1"/>
    <col min="6412" max="6412" width="22.7109375" style="10" customWidth="1"/>
    <col min="6413" max="6413" width="33" style="10" customWidth="1"/>
    <col min="6414" max="6415" width="17.5703125" style="10" customWidth="1"/>
    <col min="6416" max="6416" width="16.85546875" style="10" customWidth="1"/>
    <col min="6417" max="6417" width="17.5703125" style="10" customWidth="1"/>
    <col min="6418" max="6418" width="23.140625" style="10" customWidth="1"/>
    <col min="6419" max="6419" width="33" style="10" customWidth="1"/>
    <col min="6420" max="6420" width="17.28515625" style="10" customWidth="1"/>
    <col min="6421" max="6421" width="17.5703125" style="10" customWidth="1"/>
    <col min="6422" max="6659" width="9.140625" style="10"/>
    <col min="6660" max="6660" width="20.5703125" style="10" customWidth="1"/>
    <col min="6661" max="6661" width="53" style="10" customWidth="1"/>
    <col min="6662" max="6662" width="19.5703125" style="10" customWidth="1"/>
    <col min="6663" max="6663" width="14" style="10" customWidth="1"/>
    <col min="6664" max="6664" width="16.7109375" style="10" customWidth="1"/>
    <col min="6665" max="6665" width="14.140625" style="10" customWidth="1"/>
    <col min="6666" max="6666" width="14" style="10" customWidth="1"/>
    <col min="6667" max="6667" width="21.28515625" style="10" customWidth="1"/>
    <col min="6668" max="6668" width="22.7109375" style="10" customWidth="1"/>
    <col min="6669" max="6669" width="33" style="10" customWidth="1"/>
    <col min="6670" max="6671" width="17.5703125" style="10" customWidth="1"/>
    <col min="6672" max="6672" width="16.85546875" style="10" customWidth="1"/>
    <col min="6673" max="6673" width="17.5703125" style="10" customWidth="1"/>
    <col min="6674" max="6674" width="23.140625" style="10" customWidth="1"/>
    <col min="6675" max="6675" width="33" style="10" customWidth="1"/>
    <col min="6676" max="6676" width="17.28515625" style="10" customWidth="1"/>
    <col min="6677" max="6677" width="17.5703125" style="10" customWidth="1"/>
    <col min="6678" max="6915" width="9.140625" style="10"/>
    <col min="6916" max="6916" width="20.5703125" style="10" customWidth="1"/>
    <col min="6917" max="6917" width="53" style="10" customWidth="1"/>
    <col min="6918" max="6918" width="19.5703125" style="10" customWidth="1"/>
    <col min="6919" max="6919" width="14" style="10" customWidth="1"/>
    <col min="6920" max="6920" width="16.7109375" style="10" customWidth="1"/>
    <col min="6921" max="6921" width="14.140625" style="10" customWidth="1"/>
    <col min="6922" max="6922" width="14" style="10" customWidth="1"/>
    <col min="6923" max="6923" width="21.28515625" style="10" customWidth="1"/>
    <col min="6924" max="6924" width="22.7109375" style="10" customWidth="1"/>
    <col min="6925" max="6925" width="33" style="10" customWidth="1"/>
    <col min="6926" max="6927" width="17.5703125" style="10" customWidth="1"/>
    <col min="6928" max="6928" width="16.85546875" style="10" customWidth="1"/>
    <col min="6929" max="6929" width="17.5703125" style="10" customWidth="1"/>
    <col min="6930" max="6930" width="23.140625" style="10" customWidth="1"/>
    <col min="6931" max="6931" width="33" style="10" customWidth="1"/>
    <col min="6932" max="6932" width="17.28515625" style="10" customWidth="1"/>
    <col min="6933" max="6933" width="17.5703125" style="10" customWidth="1"/>
    <col min="6934" max="7171" width="9.140625" style="10"/>
    <col min="7172" max="7172" width="20.5703125" style="10" customWidth="1"/>
    <col min="7173" max="7173" width="53" style="10" customWidth="1"/>
    <col min="7174" max="7174" width="19.5703125" style="10" customWidth="1"/>
    <col min="7175" max="7175" width="14" style="10" customWidth="1"/>
    <col min="7176" max="7176" width="16.7109375" style="10" customWidth="1"/>
    <col min="7177" max="7177" width="14.140625" style="10" customWidth="1"/>
    <col min="7178" max="7178" width="14" style="10" customWidth="1"/>
    <col min="7179" max="7179" width="21.28515625" style="10" customWidth="1"/>
    <col min="7180" max="7180" width="22.7109375" style="10" customWidth="1"/>
    <col min="7181" max="7181" width="33" style="10" customWidth="1"/>
    <col min="7182" max="7183" width="17.5703125" style="10" customWidth="1"/>
    <col min="7184" max="7184" width="16.85546875" style="10" customWidth="1"/>
    <col min="7185" max="7185" width="17.5703125" style="10" customWidth="1"/>
    <col min="7186" max="7186" width="23.140625" style="10" customWidth="1"/>
    <col min="7187" max="7187" width="33" style="10" customWidth="1"/>
    <col min="7188" max="7188" width="17.28515625" style="10" customWidth="1"/>
    <col min="7189" max="7189" width="17.5703125" style="10" customWidth="1"/>
    <col min="7190" max="7427" width="9.140625" style="10"/>
    <col min="7428" max="7428" width="20.5703125" style="10" customWidth="1"/>
    <col min="7429" max="7429" width="53" style="10" customWidth="1"/>
    <col min="7430" max="7430" width="19.5703125" style="10" customWidth="1"/>
    <col min="7431" max="7431" width="14" style="10" customWidth="1"/>
    <col min="7432" max="7432" width="16.7109375" style="10" customWidth="1"/>
    <col min="7433" max="7433" width="14.140625" style="10" customWidth="1"/>
    <col min="7434" max="7434" width="14" style="10" customWidth="1"/>
    <col min="7435" max="7435" width="21.28515625" style="10" customWidth="1"/>
    <col min="7436" max="7436" width="22.7109375" style="10" customWidth="1"/>
    <col min="7437" max="7437" width="33" style="10" customWidth="1"/>
    <col min="7438" max="7439" width="17.5703125" style="10" customWidth="1"/>
    <col min="7440" max="7440" width="16.85546875" style="10" customWidth="1"/>
    <col min="7441" max="7441" width="17.5703125" style="10" customWidth="1"/>
    <col min="7442" max="7442" width="23.140625" style="10" customWidth="1"/>
    <col min="7443" max="7443" width="33" style="10" customWidth="1"/>
    <col min="7444" max="7444" width="17.28515625" style="10" customWidth="1"/>
    <col min="7445" max="7445" width="17.5703125" style="10" customWidth="1"/>
    <col min="7446" max="7683" width="9.140625" style="10"/>
    <col min="7684" max="7684" width="20.5703125" style="10" customWidth="1"/>
    <col min="7685" max="7685" width="53" style="10" customWidth="1"/>
    <col min="7686" max="7686" width="19.5703125" style="10" customWidth="1"/>
    <col min="7687" max="7687" width="14" style="10" customWidth="1"/>
    <col min="7688" max="7688" width="16.7109375" style="10" customWidth="1"/>
    <col min="7689" max="7689" width="14.140625" style="10" customWidth="1"/>
    <col min="7690" max="7690" width="14" style="10" customWidth="1"/>
    <col min="7691" max="7691" width="21.28515625" style="10" customWidth="1"/>
    <col min="7692" max="7692" width="22.7109375" style="10" customWidth="1"/>
    <col min="7693" max="7693" width="33" style="10" customWidth="1"/>
    <col min="7694" max="7695" width="17.5703125" style="10" customWidth="1"/>
    <col min="7696" max="7696" width="16.85546875" style="10" customWidth="1"/>
    <col min="7697" max="7697" width="17.5703125" style="10" customWidth="1"/>
    <col min="7698" max="7698" width="23.140625" style="10" customWidth="1"/>
    <col min="7699" max="7699" width="33" style="10" customWidth="1"/>
    <col min="7700" max="7700" width="17.28515625" style="10" customWidth="1"/>
    <col min="7701" max="7701" width="17.5703125" style="10" customWidth="1"/>
    <col min="7702" max="7939" width="9.140625" style="10"/>
    <col min="7940" max="7940" width="20.5703125" style="10" customWidth="1"/>
    <col min="7941" max="7941" width="53" style="10" customWidth="1"/>
    <col min="7942" max="7942" width="19.5703125" style="10" customWidth="1"/>
    <col min="7943" max="7943" width="14" style="10" customWidth="1"/>
    <col min="7944" max="7944" width="16.7109375" style="10" customWidth="1"/>
    <col min="7945" max="7945" width="14.140625" style="10" customWidth="1"/>
    <col min="7946" max="7946" width="14" style="10" customWidth="1"/>
    <col min="7947" max="7947" width="21.28515625" style="10" customWidth="1"/>
    <col min="7948" max="7948" width="22.7109375" style="10" customWidth="1"/>
    <col min="7949" max="7949" width="33" style="10" customWidth="1"/>
    <col min="7950" max="7951" width="17.5703125" style="10" customWidth="1"/>
    <col min="7952" max="7952" width="16.85546875" style="10" customWidth="1"/>
    <col min="7953" max="7953" width="17.5703125" style="10" customWidth="1"/>
    <col min="7954" max="7954" width="23.140625" style="10" customWidth="1"/>
    <col min="7955" max="7955" width="33" style="10" customWidth="1"/>
    <col min="7956" max="7956" width="17.28515625" style="10" customWidth="1"/>
    <col min="7957" max="7957" width="17.5703125" style="10" customWidth="1"/>
    <col min="7958" max="8195" width="9.140625" style="10"/>
    <col min="8196" max="8196" width="20.5703125" style="10" customWidth="1"/>
    <col min="8197" max="8197" width="53" style="10" customWidth="1"/>
    <col min="8198" max="8198" width="19.5703125" style="10" customWidth="1"/>
    <col min="8199" max="8199" width="14" style="10" customWidth="1"/>
    <col min="8200" max="8200" width="16.7109375" style="10" customWidth="1"/>
    <col min="8201" max="8201" width="14.140625" style="10" customWidth="1"/>
    <col min="8202" max="8202" width="14" style="10" customWidth="1"/>
    <col min="8203" max="8203" width="21.28515625" style="10" customWidth="1"/>
    <col min="8204" max="8204" width="22.7109375" style="10" customWidth="1"/>
    <col min="8205" max="8205" width="33" style="10" customWidth="1"/>
    <col min="8206" max="8207" width="17.5703125" style="10" customWidth="1"/>
    <col min="8208" max="8208" width="16.85546875" style="10" customWidth="1"/>
    <col min="8209" max="8209" width="17.5703125" style="10" customWidth="1"/>
    <col min="8210" max="8210" width="23.140625" style="10" customWidth="1"/>
    <col min="8211" max="8211" width="33" style="10" customWidth="1"/>
    <col min="8212" max="8212" width="17.28515625" style="10" customWidth="1"/>
    <col min="8213" max="8213" width="17.5703125" style="10" customWidth="1"/>
    <col min="8214" max="8451" width="9.140625" style="10"/>
    <col min="8452" max="8452" width="20.5703125" style="10" customWidth="1"/>
    <col min="8453" max="8453" width="53" style="10" customWidth="1"/>
    <col min="8454" max="8454" width="19.5703125" style="10" customWidth="1"/>
    <col min="8455" max="8455" width="14" style="10" customWidth="1"/>
    <col min="8456" max="8456" width="16.7109375" style="10" customWidth="1"/>
    <col min="8457" max="8457" width="14.140625" style="10" customWidth="1"/>
    <col min="8458" max="8458" width="14" style="10" customWidth="1"/>
    <col min="8459" max="8459" width="21.28515625" style="10" customWidth="1"/>
    <col min="8460" max="8460" width="22.7109375" style="10" customWidth="1"/>
    <col min="8461" max="8461" width="33" style="10" customWidth="1"/>
    <col min="8462" max="8463" width="17.5703125" style="10" customWidth="1"/>
    <col min="8464" max="8464" width="16.85546875" style="10" customWidth="1"/>
    <col min="8465" max="8465" width="17.5703125" style="10" customWidth="1"/>
    <col min="8466" max="8466" width="23.140625" style="10" customWidth="1"/>
    <col min="8467" max="8467" width="33" style="10" customWidth="1"/>
    <col min="8468" max="8468" width="17.28515625" style="10" customWidth="1"/>
    <col min="8469" max="8469" width="17.5703125" style="10" customWidth="1"/>
    <col min="8470" max="8707" width="9.140625" style="10"/>
    <col min="8708" max="8708" width="20.5703125" style="10" customWidth="1"/>
    <col min="8709" max="8709" width="53" style="10" customWidth="1"/>
    <col min="8710" max="8710" width="19.5703125" style="10" customWidth="1"/>
    <col min="8711" max="8711" width="14" style="10" customWidth="1"/>
    <col min="8712" max="8712" width="16.7109375" style="10" customWidth="1"/>
    <col min="8713" max="8713" width="14.140625" style="10" customWidth="1"/>
    <col min="8714" max="8714" width="14" style="10" customWidth="1"/>
    <col min="8715" max="8715" width="21.28515625" style="10" customWidth="1"/>
    <col min="8716" max="8716" width="22.7109375" style="10" customWidth="1"/>
    <col min="8717" max="8717" width="33" style="10" customWidth="1"/>
    <col min="8718" max="8719" width="17.5703125" style="10" customWidth="1"/>
    <col min="8720" max="8720" width="16.85546875" style="10" customWidth="1"/>
    <col min="8721" max="8721" width="17.5703125" style="10" customWidth="1"/>
    <col min="8722" max="8722" width="23.140625" style="10" customWidth="1"/>
    <col min="8723" max="8723" width="33" style="10" customWidth="1"/>
    <col min="8724" max="8724" width="17.28515625" style="10" customWidth="1"/>
    <col min="8725" max="8725" width="17.5703125" style="10" customWidth="1"/>
    <col min="8726" max="8963" width="9.140625" style="10"/>
    <col min="8964" max="8964" width="20.5703125" style="10" customWidth="1"/>
    <col min="8965" max="8965" width="53" style="10" customWidth="1"/>
    <col min="8966" max="8966" width="19.5703125" style="10" customWidth="1"/>
    <col min="8967" max="8967" width="14" style="10" customWidth="1"/>
    <col min="8968" max="8968" width="16.7109375" style="10" customWidth="1"/>
    <col min="8969" max="8969" width="14.140625" style="10" customWidth="1"/>
    <col min="8970" max="8970" width="14" style="10" customWidth="1"/>
    <col min="8971" max="8971" width="21.28515625" style="10" customWidth="1"/>
    <col min="8972" max="8972" width="22.7109375" style="10" customWidth="1"/>
    <col min="8973" max="8973" width="33" style="10" customWidth="1"/>
    <col min="8974" max="8975" width="17.5703125" style="10" customWidth="1"/>
    <col min="8976" max="8976" width="16.85546875" style="10" customWidth="1"/>
    <col min="8977" max="8977" width="17.5703125" style="10" customWidth="1"/>
    <col min="8978" max="8978" width="23.140625" style="10" customWidth="1"/>
    <col min="8979" max="8979" width="33" style="10" customWidth="1"/>
    <col min="8980" max="8980" width="17.28515625" style="10" customWidth="1"/>
    <col min="8981" max="8981" width="17.5703125" style="10" customWidth="1"/>
    <col min="8982" max="9219" width="9.140625" style="10"/>
    <col min="9220" max="9220" width="20.5703125" style="10" customWidth="1"/>
    <col min="9221" max="9221" width="53" style="10" customWidth="1"/>
    <col min="9222" max="9222" width="19.5703125" style="10" customWidth="1"/>
    <col min="9223" max="9223" width="14" style="10" customWidth="1"/>
    <col min="9224" max="9224" width="16.7109375" style="10" customWidth="1"/>
    <col min="9225" max="9225" width="14.140625" style="10" customWidth="1"/>
    <col min="9226" max="9226" width="14" style="10" customWidth="1"/>
    <col min="9227" max="9227" width="21.28515625" style="10" customWidth="1"/>
    <col min="9228" max="9228" width="22.7109375" style="10" customWidth="1"/>
    <col min="9229" max="9229" width="33" style="10" customWidth="1"/>
    <col min="9230" max="9231" width="17.5703125" style="10" customWidth="1"/>
    <col min="9232" max="9232" width="16.85546875" style="10" customWidth="1"/>
    <col min="9233" max="9233" width="17.5703125" style="10" customWidth="1"/>
    <col min="9234" max="9234" width="23.140625" style="10" customWidth="1"/>
    <col min="9235" max="9235" width="33" style="10" customWidth="1"/>
    <col min="9236" max="9236" width="17.28515625" style="10" customWidth="1"/>
    <col min="9237" max="9237" width="17.5703125" style="10" customWidth="1"/>
    <col min="9238" max="9475" width="9.140625" style="10"/>
    <col min="9476" max="9476" width="20.5703125" style="10" customWidth="1"/>
    <col min="9477" max="9477" width="53" style="10" customWidth="1"/>
    <col min="9478" max="9478" width="19.5703125" style="10" customWidth="1"/>
    <col min="9479" max="9479" width="14" style="10" customWidth="1"/>
    <col min="9480" max="9480" width="16.7109375" style="10" customWidth="1"/>
    <col min="9481" max="9481" width="14.140625" style="10" customWidth="1"/>
    <col min="9482" max="9482" width="14" style="10" customWidth="1"/>
    <col min="9483" max="9483" width="21.28515625" style="10" customWidth="1"/>
    <col min="9484" max="9484" width="22.7109375" style="10" customWidth="1"/>
    <col min="9485" max="9485" width="33" style="10" customWidth="1"/>
    <col min="9486" max="9487" width="17.5703125" style="10" customWidth="1"/>
    <col min="9488" max="9488" width="16.85546875" style="10" customWidth="1"/>
    <col min="9489" max="9489" width="17.5703125" style="10" customWidth="1"/>
    <col min="9490" max="9490" width="23.140625" style="10" customWidth="1"/>
    <col min="9491" max="9491" width="33" style="10" customWidth="1"/>
    <col min="9492" max="9492" width="17.28515625" style="10" customWidth="1"/>
    <col min="9493" max="9493" width="17.5703125" style="10" customWidth="1"/>
    <col min="9494" max="9731" width="9.140625" style="10"/>
    <col min="9732" max="9732" width="20.5703125" style="10" customWidth="1"/>
    <col min="9733" max="9733" width="53" style="10" customWidth="1"/>
    <col min="9734" max="9734" width="19.5703125" style="10" customWidth="1"/>
    <col min="9735" max="9735" width="14" style="10" customWidth="1"/>
    <col min="9736" max="9736" width="16.7109375" style="10" customWidth="1"/>
    <col min="9737" max="9737" width="14.140625" style="10" customWidth="1"/>
    <col min="9738" max="9738" width="14" style="10" customWidth="1"/>
    <col min="9739" max="9739" width="21.28515625" style="10" customWidth="1"/>
    <col min="9740" max="9740" width="22.7109375" style="10" customWidth="1"/>
    <col min="9741" max="9741" width="33" style="10" customWidth="1"/>
    <col min="9742" max="9743" width="17.5703125" style="10" customWidth="1"/>
    <col min="9744" max="9744" width="16.85546875" style="10" customWidth="1"/>
    <col min="9745" max="9745" width="17.5703125" style="10" customWidth="1"/>
    <col min="9746" max="9746" width="23.140625" style="10" customWidth="1"/>
    <col min="9747" max="9747" width="33" style="10" customWidth="1"/>
    <col min="9748" max="9748" width="17.28515625" style="10" customWidth="1"/>
    <col min="9749" max="9749" width="17.5703125" style="10" customWidth="1"/>
    <col min="9750" max="9987" width="9.140625" style="10"/>
    <col min="9988" max="9988" width="20.5703125" style="10" customWidth="1"/>
    <col min="9989" max="9989" width="53" style="10" customWidth="1"/>
    <col min="9990" max="9990" width="19.5703125" style="10" customWidth="1"/>
    <col min="9991" max="9991" width="14" style="10" customWidth="1"/>
    <col min="9992" max="9992" width="16.7109375" style="10" customWidth="1"/>
    <col min="9993" max="9993" width="14.140625" style="10" customWidth="1"/>
    <col min="9994" max="9994" width="14" style="10" customWidth="1"/>
    <col min="9995" max="9995" width="21.28515625" style="10" customWidth="1"/>
    <col min="9996" max="9996" width="22.7109375" style="10" customWidth="1"/>
    <col min="9997" max="9997" width="33" style="10" customWidth="1"/>
    <col min="9998" max="9999" width="17.5703125" style="10" customWidth="1"/>
    <col min="10000" max="10000" width="16.85546875" style="10" customWidth="1"/>
    <col min="10001" max="10001" width="17.5703125" style="10" customWidth="1"/>
    <col min="10002" max="10002" width="23.140625" style="10" customWidth="1"/>
    <col min="10003" max="10003" width="33" style="10" customWidth="1"/>
    <col min="10004" max="10004" width="17.28515625" style="10" customWidth="1"/>
    <col min="10005" max="10005" width="17.5703125" style="10" customWidth="1"/>
    <col min="10006" max="10243" width="9.140625" style="10"/>
    <col min="10244" max="10244" width="20.5703125" style="10" customWidth="1"/>
    <col min="10245" max="10245" width="53" style="10" customWidth="1"/>
    <col min="10246" max="10246" width="19.5703125" style="10" customWidth="1"/>
    <col min="10247" max="10247" width="14" style="10" customWidth="1"/>
    <col min="10248" max="10248" width="16.7109375" style="10" customWidth="1"/>
    <col min="10249" max="10249" width="14.140625" style="10" customWidth="1"/>
    <col min="10250" max="10250" width="14" style="10" customWidth="1"/>
    <col min="10251" max="10251" width="21.28515625" style="10" customWidth="1"/>
    <col min="10252" max="10252" width="22.7109375" style="10" customWidth="1"/>
    <col min="10253" max="10253" width="33" style="10" customWidth="1"/>
    <col min="10254" max="10255" width="17.5703125" style="10" customWidth="1"/>
    <col min="10256" max="10256" width="16.85546875" style="10" customWidth="1"/>
    <col min="10257" max="10257" width="17.5703125" style="10" customWidth="1"/>
    <col min="10258" max="10258" width="23.140625" style="10" customWidth="1"/>
    <col min="10259" max="10259" width="33" style="10" customWidth="1"/>
    <col min="10260" max="10260" width="17.28515625" style="10" customWidth="1"/>
    <col min="10261" max="10261" width="17.5703125" style="10" customWidth="1"/>
    <col min="10262" max="10499" width="9.140625" style="10"/>
    <col min="10500" max="10500" width="20.5703125" style="10" customWidth="1"/>
    <col min="10501" max="10501" width="53" style="10" customWidth="1"/>
    <col min="10502" max="10502" width="19.5703125" style="10" customWidth="1"/>
    <col min="10503" max="10503" width="14" style="10" customWidth="1"/>
    <col min="10504" max="10504" width="16.7109375" style="10" customWidth="1"/>
    <col min="10505" max="10505" width="14.140625" style="10" customWidth="1"/>
    <col min="10506" max="10506" width="14" style="10" customWidth="1"/>
    <col min="10507" max="10507" width="21.28515625" style="10" customWidth="1"/>
    <col min="10508" max="10508" width="22.7109375" style="10" customWidth="1"/>
    <col min="10509" max="10509" width="33" style="10" customWidth="1"/>
    <col min="10510" max="10511" width="17.5703125" style="10" customWidth="1"/>
    <col min="10512" max="10512" width="16.85546875" style="10" customWidth="1"/>
    <col min="10513" max="10513" width="17.5703125" style="10" customWidth="1"/>
    <col min="10514" max="10514" width="23.140625" style="10" customWidth="1"/>
    <col min="10515" max="10515" width="33" style="10" customWidth="1"/>
    <col min="10516" max="10516" width="17.28515625" style="10" customWidth="1"/>
    <col min="10517" max="10517" width="17.5703125" style="10" customWidth="1"/>
    <col min="10518" max="10755" width="9.140625" style="10"/>
    <col min="10756" max="10756" width="20.5703125" style="10" customWidth="1"/>
    <col min="10757" max="10757" width="53" style="10" customWidth="1"/>
    <col min="10758" max="10758" width="19.5703125" style="10" customWidth="1"/>
    <col min="10759" max="10759" width="14" style="10" customWidth="1"/>
    <col min="10760" max="10760" width="16.7109375" style="10" customWidth="1"/>
    <col min="10761" max="10761" width="14.140625" style="10" customWidth="1"/>
    <col min="10762" max="10762" width="14" style="10" customWidth="1"/>
    <col min="10763" max="10763" width="21.28515625" style="10" customWidth="1"/>
    <col min="10764" max="10764" width="22.7109375" style="10" customWidth="1"/>
    <col min="10765" max="10765" width="33" style="10" customWidth="1"/>
    <col min="10766" max="10767" width="17.5703125" style="10" customWidth="1"/>
    <col min="10768" max="10768" width="16.85546875" style="10" customWidth="1"/>
    <col min="10769" max="10769" width="17.5703125" style="10" customWidth="1"/>
    <col min="10770" max="10770" width="23.140625" style="10" customWidth="1"/>
    <col min="10771" max="10771" width="33" style="10" customWidth="1"/>
    <col min="10772" max="10772" width="17.28515625" style="10" customWidth="1"/>
    <col min="10773" max="10773" width="17.5703125" style="10" customWidth="1"/>
    <col min="10774" max="11011" width="9.140625" style="10"/>
    <col min="11012" max="11012" width="20.5703125" style="10" customWidth="1"/>
    <col min="11013" max="11013" width="53" style="10" customWidth="1"/>
    <col min="11014" max="11014" width="19.5703125" style="10" customWidth="1"/>
    <col min="11015" max="11015" width="14" style="10" customWidth="1"/>
    <col min="11016" max="11016" width="16.7109375" style="10" customWidth="1"/>
    <col min="11017" max="11017" width="14.140625" style="10" customWidth="1"/>
    <col min="11018" max="11018" width="14" style="10" customWidth="1"/>
    <col min="11019" max="11019" width="21.28515625" style="10" customWidth="1"/>
    <col min="11020" max="11020" width="22.7109375" style="10" customWidth="1"/>
    <col min="11021" max="11021" width="33" style="10" customWidth="1"/>
    <col min="11022" max="11023" width="17.5703125" style="10" customWidth="1"/>
    <col min="11024" max="11024" width="16.85546875" style="10" customWidth="1"/>
    <col min="11025" max="11025" width="17.5703125" style="10" customWidth="1"/>
    <col min="11026" max="11026" width="23.140625" style="10" customWidth="1"/>
    <col min="11027" max="11027" width="33" style="10" customWidth="1"/>
    <col min="11028" max="11028" width="17.28515625" style="10" customWidth="1"/>
    <col min="11029" max="11029" width="17.5703125" style="10" customWidth="1"/>
    <col min="11030" max="11267" width="9.140625" style="10"/>
    <col min="11268" max="11268" width="20.5703125" style="10" customWidth="1"/>
    <col min="11269" max="11269" width="53" style="10" customWidth="1"/>
    <col min="11270" max="11270" width="19.5703125" style="10" customWidth="1"/>
    <col min="11271" max="11271" width="14" style="10" customWidth="1"/>
    <col min="11272" max="11272" width="16.7109375" style="10" customWidth="1"/>
    <col min="11273" max="11273" width="14.140625" style="10" customWidth="1"/>
    <col min="11274" max="11274" width="14" style="10" customWidth="1"/>
    <col min="11275" max="11275" width="21.28515625" style="10" customWidth="1"/>
    <col min="11276" max="11276" width="22.7109375" style="10" customWidth="1"/>
    <col min="11277" max="11277" width="33" style="10" customWidth="1"/>
    <col min="11278" max="11279" width="17.5703125" style="10" customWidth="1"/>
    <col min="11280" max="11280" width="16.85546875" style="10" customWidth="1"/>
    <col min="11281" max="11281" width="17.5703125" style="10" customWidth="1"/>
    <col min="11282" max="11282" width="23.140625" style="10" customWidth="1"/>
    <col min="11283" max="11283" width="33" style="10" customWidth="1"/>
    <col min="11284" max="11284" width="17.28515625" style="10" customWidth="1"/>
    <col min="11285" max="11285" width="17.5703125" style="10" customWidth="1"/>
    <col min="11286" max="11523" width="9.140625" style="10"/>
    <col min="11524" max="11524" width="20.5703125" style="10" customWidth="1"/>
    <col min="11525" max="11525" width="53" style="10" customWidth="1"/>
    <col min="11526" max="11526" width="19.5703125" style="10" customWidth="1"/>
    <col min="11527" max="11527" width="14" style="10" customWidth="1"/>
    <col min="11528" max="11528" width="16.7109375" style="10" customWidth="1"/>
    <col min="11529" max="11529" width="14.140625" style="10" customWidth="1"/>
    <col min="11530" max="11530" width="14" style="10" customWidth="1"/>
    <col min="11531" max="11531" width="21.28515625" style="10" customWidth="1"/>
    <col min="11532" max="11532" width="22.7109375" style="10" customWidth="1"/>
    <col min="11533" max="11533" width="33" style="10" customWidth="1"/>
    <col min="11534" max="11535" width="17.5703125" style="10" customWidth="1"/>
    <col min="11536" max="11536" width="16.85546875" style="10" customWidth="1"/>
    <col min="11537" max="11537" width="17.5703125" style="10" customWidth="1"/>
    <col min="11538" max="11538" width="23.140625" style="10" customWidth="1"/>
    <col min="11539" max="11539" width="33" style="10" customWidth="1"/>
    <col min="11540" max="11540" width="17.28515625" style="10" customWidth="1"/>
    <col min="11541" max="11541" width="17.5703125" style="10" customWidth="1"/>
    <col min="11542" max="11779" width="9.140625" style="10"/>
    <col min="11780" max="11780" width="20.5703125" style="10" customWidth="1"/>
    <col min="11781" max="11781" width="53" style="10" customWidth="1"/>
    <col min="11782" max="11782" width="19.5703125" style="10" customWidth="1"/>
    <col min="11783" max="11783" width="14" style="10" customWidth="1"/>
    <col min="11784" max="11784" width="16.7109375" style="10" customWidth="1"/>
    <col min="11785" max="11785" width="14.140625" style="10" customWidth="1"/>
    <col min="11786" max="11786" width="14" style="10" customWidth="1"/>
    <col min="11787" max="11787" width="21.28515625" style="10" customWidth="1"/>
    <col min="11788" max="11788" width="22.7109375" style="10" customWidth="1"/>
    <col min="11789" max="11789" width="33" style="10" customWidth="1"/>
    <col min="11790" max="11791" width="17.5703125" style="10" customWidth="1"/>
    <col min="11792" max="11792" width="16.85546875" style="10" customWidth="1"/>
    <col min="11793" max="11793" width="17.5703125" style="10" customWidth="1"/>
    <col min="11794" max="11794" width="23.140625" style="10" customWidth="1"/>
    <col min="11795" max="11795" width="33" style="10" customWidth="1"/>
    <col min="11796" max="11796" width="17.28515625" style="10" customWidth="1"/>
    <col min="11797" max="11797" width="17.5703125" style="10" customWidth="1"/>
    <col min="11798" max="12035" width="9.140625" style="10"/>
    <col min="12036" max="12036" width="20.5703125" style="10" customWidth="1"/>
    <col min="12037" max="12037" width="53" style="10" customWidth="1"/>
    <col min="12038" max="12038" width="19.5703125" style="10" customWidth="1"/>
    <col min="12039" max="12039" width="14" style="10" customWidth="1"/>
    <col min="12040" max="12040" width="16.7109375" style="10" customWidth="1"/>
    <col min="12041" max="12041" width="14.140625" style="10" customWidth="1"/>
    <col min="12042" max="12042" width="14" style="10" customWidth="1"/>
    <col min="12043" max="12043" width="21.28515625" style="10" customWidth="1"/>
    <col min="12044" max="12044" width="22.7109375" style="10" customWidth="1"/>
    <col min="12045" max="12045" width="33" style="10" customWidth="1"/>
    <col min="12046" max="12047" width="17.5703125" style="10" customWidth="1"/>
    <col min="12048" max="12048" width="16.85546875" style="10" customWidth="1"/>
    <col min="12049" max="12049" width="17.5703125" style="10" customWidth="1"/>
    <col min="12050" max="12050" width="23.140625" style="10" customWidth="1"/>
    <col min="12051" max="12051" width="33" style="10" customWidth="1"/>
    <col min="12052" max="12052" width="17.28515625" style="10" customWidth="1"/>
    <col min="12053" max="12053" width="17.5703125" style="10" customWidth="1"/>
    <col min="12054" max="12291" width="9.140625" style="10"/>
    <col min="12292" max="12292" width="20.5703125" style="10" customWidth="1"/>
    <col min="12293" max="12293" width="53" style="10" customWidth="1"/>
    <col min="12294" max="12294" width="19.5703125" style="10" customWidth="1"/>
    <col min="12295" max="12295" width="14" style="10" customWidth="1"/>
    <col min="12296" max="12296" width="16.7109375" style="10" customWidth="1"/>
    <col min="12297" max="12297" width="14.140625" style="10" customWidth="1"/>
    <col min="12298" max="12298" width="14" style="10" customWidth="1"/>
    <col min="12299" max="12299" width="21.28515625" style="10" customWidth="1"/>
    <col min="12300" max="12300" width="22.7109375" style="10" customWidth="1"/>
    <col min="12301" max="12301" width="33" style="10" customWidth="1"/>
    <col min="12302" max="12303" width="17.5703125" style="10" customWidth="1"/>
    <col min="12304" max="12304" width="16.85546875" style="10" customWidth="1"/>
    <col min="12305" max="12305" width="17.5703125" style="10" customWidth="1"/>
    <col min="12306" max="12306" width="23.140625" style="10" customWidth="1"/>
    <col min="12307" max="12307" width="33" style="10" customWidth="1"/>
    <col min="12308" max="12308" width="17.28515625" style="10" customWidth="1"/>
    <col min="12309" max="12309" width="17.5703125" style="10" customWidth="1"/>
    <col min="12310" max="12547" width="9.140625" style="10"/>
    <col min="12548" max="12548" width="20.5703125" style="10" customWidth="1"/>
    <col min="12549" max="12549" width="53" style="10" customWidth="1"/>
    <col min="12550" max="12550" width="19.5703125" style="10" customWidth="1"/>
    <col min="12551" max="12551" width="14" style="10" customWidth="1"/>
    <col min="12552" max="12552" width="16.7109375" style="10" customWidth="1"/>
    <col min="12553" max="12553" width="14.140625" style="10" customWidth="1"/>
    <col min="12554" max="12554" width="14" style="10" customWidth="1"/>
    <col min="12555" max="12555" width="21.28515625" style="10" customWidth="1"/>
    <col min="12556" max="12556" width="22.7109375" style="10" customWidth="1"/>
    <col min="12557" max="12557" width="33" style="10" customWidth="1"/>
    <col min="12558" max="12559" width="17.5703125" style="10" customWidth="1"/>
    <col min="12560" max="12560" width="16.85546875" style="10" customWidth="1"/>
    <col min="12561" max="12561" width="17.5703125" style="10" customWidth="1"/>
    <col min="12562" max="12562" width="23.140625" style="10" customWidth="1"/>
    <col min="12563" max="12563" width="33" style="10" customWidth="1"/>
    <col min="12564" max="12564" width="17.28515625" style="10" customWidth="1"/>
    <col min="12565" max="12565" width="17.5703125" style="10" customWidth="1"/>
    <col min="12566" max="12803" width="9.140625" style="10"/>
    <col min="12804" max="12804" width="20.5703125" style="10" customWidth="1"/>
    <col min="12805" max="12805" width="53" style="10" customWidth="1"/>
    <col min="12806" max="12806" width="19.5703125" style="10" customWidth="1"/>
    <col min="12807" max="12807" width="14" style="10" customWidth="1"/>
    <col min="12808" max="12808" width="16.7109375" style="10" customWidth="1"/>
    <col min="12809" max="12809" width="14.140625" style="10" customWidth="1"/>
    <col min="12810" max="12810" width="14" style="10" customWidth="1"/>
    <col min="12811" max="12811" width="21.28515625" style="10" customWidth="1"/>
    <col min="12812" max="12812" width="22.7109375" style="10" customWidth="1"/>
    <col min="12813" max="12813" width="33" style="10" customWidth="1"/>
    <col min="12814" max="12815" width="17.5703125" style="10" customWidth="1"/>
    <col min="12816" max="12816" width="16.85546875" style="10" customWidth="1"/>
    <col min="12817" max="12817" width="17.5703125" style="10" customWidth="1"/>
    <col min="12818" max="12818" width="23.140625" style="10" customWidth="1"/>
    <col min="12819" max="12819" width="33" style="10" customWidth="1"/>
    <col min="12820" max="12820" width="17.28515625" style="10" customWidth="1"/>
    <col min="12821" max="12821" width="17.5703125" style="10" customWidth="1"/>
    <col min="12822" max="13059" width="9.140625" style="10"/>
    <col min="13060" max="13060" width="20.5703125" style="10" customWidth="1"/>
    <col min="13061" max="13061" width="53" style="10" customWidth="1"/>
    <col min="13062" max="13062" width="19.5703125" style="10" customWidth="1"/>
    <col min="13063" max="13063" width="14" style="10" customWidth="1"/>
    <col min="13064" max="13064" width="16.7109375" style="10" customWidth="1"/>
    <col min="13065" max="13065" width="14.140625" style="10" customWidth="1"/>
    <col min="13066" max="13066" width="14" style="10" customWidth="1"/>
    <col min="13067" max="13067" width="21.28515625" style="10" customWidth="1"/>
    <col min="13068" max="13068" width="22.7109375" style="10" customWidth="1"/>
    <col min="13069" max="13069" width="33" style="10" customWidth="1"/>
    <col min="13070" max="13071" width="17.5703125" style="10" customWidth="1"/>
    <col min="13072" max="13072" width="16.85546875" style="10" customWidth="1"/>
    <col min="13073" max="13073" width="17.5703125" style="10" customWidth="1"/>
    <col min="13074" max="13074" width="23.140625" style="10" customWidth="1"/>
    <col min="13075" max="13075" width="33" style="10" customWidth="1"/>
    <col min="13076" max="13076" width="17.28515625" style="10" customWidth="1"/>
    <col min="13077" max="13077" width="17.5703125" style="10" customWidth="1"/>
    <col min="13078" max="13315" width="9.140625" style="10"/>
    <col min="13316" max="13316" width="20.5703125" style="10" customWidth="1"/>
    <col min="13317" max="13317" width="53" style="10" customWidth="1"/>
    <col min="13318" max="13318" width="19.5703125" style="10" customWidth="1"/>
    <col min="13319" max="13319" width="14" style="10" customWidth="1"/>
    <col min="13320" max="13320" width="16.7109375" style="10" customWidth="1"/>
    <col min="13321" max="13321" width="14.140625" style="10" customWidth="1"/>
    <col min="13322" max="13322" width="14" style="10" customWidth="1"/>
    <col min="13323" max="13323" width="21.28515625" style="10" customWidth="1"/>
    <col min="13324" max="13324" width="22.7109375" style="10" customWidth="1"/>
    <col min="13325" max="13325" width="33" style="10" customWidth="1"/>
    <col min="13326" max="13327" width="17.5703125" style="10" customWidth="1"/>
    <col min="13328" max="13328" width="16.85546875" style="10" customWidth="1"/>
    <col min="13329" max="13329" width="17.5703125" style="10" customWidth="1"/>
    <col min="13330" max="13330" width="23.140625" style="10" customWidth="1"/>
    <col min="13331" max="13331" width="33" style="10" customWidth="1"/>
    <col min="13332" max="13332" width="17.28515625" style="10" customWidth="1"/>
    <col min="13333" max="13333" width="17.5703125" style="10" customWidth="1"/>
    <col min="13334" max="13571" width="9.140625" style="10"/>
    <col min="13572" max="13572" width="20.5703125" style="10" customWidth="1"/>
    <col min="13573" max="13573" width="53" style="10" customWidth="1"/>
    <col min="13574" max="13574" width="19.5703125" style="10" customWidth="1"/>
    <col min="13575" max="13575" width="14" style="10" customWidth="1"/>
    <col min="13576" max="13576" width="16.7109375" style="10" customWidth="1"/>
    <col min="13577" max="13577" width="14.140625" style="10" customWidth="1"/>
    <col min="13578" max="13578" width="14" style="10" customWidth="1"/>
    <col min="13579" max="13579" width="21.28515625" style="10" customWidth="1"/>
    <col min="13580" max="13580" width="22.7109375" style="10" customWidth="1"/>
    <col min="13581" max="13581" width="33" style="10" customWidth="1"/>
    <col min="13582" max="13583" width="17.5703125" style="10" customWidth="1"/>
    <col min="13584" max="13584" width="16.85546875" style="10" customWidth="1"/>
    <col min="13585" max="13585" width="17.5703125" style="10" customWidth="1"/>
    <col min="13586" max="13586" width="23.140625" style="10" customWidth="1"/>
    <col min="13587" max="13587" width="33" style="10" customWidth="1"/>
    <col min="13588" max="13588" width="17.28515625" style="10" customWidth="1"/>
    <col min="13589" max="13589" width="17.5703125" style="10" customWidth="1"/>
    <col min="13590" max="13827" width="9.140625" style="10"/>
    <col min="13828" max="13828" width="20.5703125" style="10" customWidth="1"/>
    <col min="13829" max="13829" width="53" style="10" customWidth="1"/>
    <col min="13830" max="13830" width="19.5703125" style="10" customWidth="1"/>
    <col min="13831" max="13831" width="14" style="10" customWidth="1"/>
    <col min="13832" max="13832" width="16.7109375" style="10" customWidth="1"/>
    <col min="13833" max="13833" width="14.140625" style="10" customWidth="1"/>
    <col min="13834" max="13834" width="14" style="10" customWidth="1"/>
    <col min="13835" max="13835" width="21.28515625" style="10" customWidth="1"/>
    <col min="13836" max="13836" width="22.7109375" style="10" customWidth="1"/>
    <col min="13837" max="13837" width="33" style="10" customWidth="1"/>
    <col min="13838" max="13839" width="17.5703125" style="10" customWidth="1"/>
    <col min="13840" max="13840" width="16.85546875" style="10" customWidth="1"/>
    <col min="13841" max="13841" width="17.5703125" style="10" customWidth="1"/>
    <col min="13842" max="13842" width="23.140625" style="10" customWidth="1"/>
    <col min="13843" max="13843" width="33" style="10" customWidth="1"/>
    <col min="13844" max="13844" width="17.28515625" style="10" customWidth="1"/>
    <col min="13845" max="13845" width="17.5703125" style="10" customWidth="1"/>
    <col min="13846" max="14083" width="9.140625" style="10"/>
    <col min="14084" max="14084" width="20.5703125" style="10" customWidth="1"/>
    <col min="14085" max="14085" width="53" style="10" customWidth="1"/>
    <col min="14086" max="14086" width="19.5703125" style="10" customWidth="1"/>
    <col min="14087" max="14087" width="14" style="10" customWidth="1"/>
    <col min="14088" max="14088" width="16.7109375" style="10" customWidth="1"/>
    <col min="14089" max="14089" width="14.140625" style="10" customWidth="1"/>
    <col min="14090" max="14090" width="14" style="10" customWidth="1"/>
    <col min="14091" max="14091" width="21.28515625" style="10" customWidth="1"/>
    <col min="14092" max="14092" width="22.7109375" style="10" customWidth="1"/>
    <col min="14093" max="14093" width="33" style="10" customWidth="1"/>
    <col min="14094" max="14095" width="17.5703125" style="10" customWidth="1"/>
    <col min="14096" max="14096" width="16.85546875" style="10" customWidth="1"/>
    <col min="14097" max="14097" width="17.5703125" style="10" customWidth="1"/>
    <col min="14098" max="14098" width="23.140625" style="10" customWidth="1"/>
    <col min="14099" max="14099" width="33" style="10" customWidth="1"/>
    <col min="14100" max="14100" width="17.28515625" style="10" customWidth="1"/>
    <col min="14101" max="14101" width="17.5703125" style="10" customWidth="1"/>
    <col min="14102" max="14339" width="9.140625" style="10"/>
    <col min="14340" max="14340" width="20.5703125" style="10" customWidth="1"/>
    <col min="14341" max="14341" width="53" style="10" customWidth="1"/>
    <col min="14342" max="14342" width="19.5703125" style="10" customWidth="1"/>
    <col min="14343" max="14343" width="14" style="10" customWidth="1"/>
    <col min="14344" max="14344" width="16.7109375" style="10" customWidth="1"/>
    <col min="14345" max="14345" width="14.140625" style="10" customWidth="1"/>
    <col min="14346" max="14346" width="14" style="10" customWidth="1"/>
    <col min="14347" max="14347" width="21.28515625" style="10" customWidth="1"/>
    <col min="14348" max="14348" width="22.7109375" style="10" customWidth="1"/>
    <col min="14349" max="14349" width="33" style="10" customWidth="1"/>
    <col min="14350" max="14351" width="17.5703125" style="10" customWidth="1"/>
    <col min="14352" max="14352" width="16.85546875" style="10" customWidth="1"/>
    <col min="14353" max="14353" width="17.5703125" style="10" customWidth="1"/>
    <col min="14354" max="14354" width="23.140625" style="10" customWidth="1"/>
    <col min="14355" max="14355" width="33" style="10" customWidth="1"/>
    <col min="14356" max="14356" width="17.28515625" style="10" customWidth="1"/>
    <col min="14357" max="14357" width="17.5703125" style="10" customWidth="1"/>
    <col min="14358" max="14595" width="9.140625" style="10"/>
    <col min="14596" max="14596" width="20.5703125" style="10" customWidth="1"/>
    <col min="14597" max="14597" width="53" style="10" customWidth="1"/>
    <col min="14598" max="14598" width="19.5703125" style="10" customWidth="1"/>
    <col min="14599" max="14599" width="14" style="10" customWidth="1"/>
    <col min="14600" max="14600" width="16.7109375" style="10" customWidth="1"/>
    <col min="14601" max="14601" width="14.140625" style="10" customWidth="1"/>
    <col min="14602" max="14602" width="14" style="10" customWidth="1"/>
    <col min="14603" max="14603" width="21.28515625" style="10" customWidth="1"/>
    <col min="14604" max="14604" width="22.7109375" style="10" customWidth="1"/>
    <col min="14605" max="14605" width="33" style="10" customWidth="1"/>
    <col min="14606" max="14607" width="17.5703125" style="10" customWidth="1"/>
    <col min="14608" max="14608" width="16.85546875" style="10" customWidth="1"/>
    <col min="14609" max="14609" width="17.5703125" style="10" customWidth="1"/>
    <col min="14610" max="14610" width="23.140625" style="10" customWidth="1"/>
    <col min="14611" max="14611" width="33" style="10" customWidth="1"/>
    <col min="14612" max="14612" width="17.28515625" style="10" customWidth="1"/>
    <col min="14613" max="14613" width="17.5703125" style="10" customWidth="1"/>
    <col min="14614" max="14851" width="9.140625" style="10"/>
    <col min="14852" max="14852" width="20.5703125" style="10" customWidth="1"/>
    <col min="14853" max="14853" width="53" style="10" customWidth="1"/>
    <col min="14854" max="14854" width="19.5703125" style="10" customWidth="1"/>
    <col min="14855" max="14855" width="14" style="10" customWidth="1"/>
    <col min="14856" max="14856" width="16.7109375" style="10" customWidth="1"/>
    <col min="14857" max="14857" width="14.140625" style="10" customWidth="1"/>
    <col min="14858" max="14858" width="14" style="10" customWidth="1"/>
    <col min="14859" max="14859" width="21.28515625" style="10" customWidth="1"/>
    <col min="14860" max="14860" width="22.7109375" style="10" customWidth="1"/>
    <col min="14861" max="14861" width="33" style="10" customWidth="1"/>
    <col min="14862" max="14863" width="17.5703125" style="10" customWidth="1"/>
    <col min="14864" max="14864" width="16.85546875" style="10" customWidth="1"/>
    <col min="14865" max="14865" width="17.5703125" style="10" customWidth="1"/>
    <col min="14866" max="14866" width="23.140625" style="10" customWidth="1"/>
    <col min="14867" max="14867" width="33" style="10" customWidth="1"/>
    <col min="14868" max="14868" width="17.28515625" style="10" customWidth="1"/>
    <col min="14869" max="14869" width="17.5703125" style="10" customWidth="1"/>
    <col min="14870" max="15107" width="9.140625" style="10"/>
    <col min="15108" max="15108" width="20.5703125" style="10" customWidth="1"/>
    <col min="15109" max="15109" width="53" style="10" customWidth="1"/>
    <col min="15110" max="15110" width="19.5703125" style="10" customWidth="1"/>
    <col min="15111" max="15111" width="14" style="10" customWidth="1"/>
    <col min="15112" max="15112" width="16.7109375" style="10" customWidth="1"/>
    <col min="15113" max="15113" width="14.140625" style="10" customWidth="1"/>
    <col min="15114" max="15114" width="14" style="10" customWidth="1"/>
    <col min="15115" max="15115" width="21.28515625" style="10" customWidth="1"/>
    <col min="15116" max="15116" width="22.7109375" style="10" customWidth="1"/>
    <col min="15117" max="15117" width="33" style="10" customWidth="1"/>
    <col min="15118" max="15119" width="17.5703125" style="10" customWidth="1"/>
    <col min="15120" max="15120" width="16.85546875" style="10" customWidth="1"/>
    <col min="15121" max="15121" width="17.5703125" style="10" customWidth="1"/>
    <col min="15122" max="15122" width="23.140625" style="10" customWidth="1"/>
    <col min="15123" max="15123" width="33" style="10" customWidth="1"/>
    <col min="15124" max="15124" width="17.28515625" style="10" customWidth="1"/>
    <col min="15125" max="15125" width="17.5703125" style="10" customWidth="1"/>
    <col min="15126" max="15363" width="9.140625" style="10"/>
    <col min="15364" max="15364" width="20.5703125" style="10" customWidth="1"/>
    <col min="15365" max="15365" width="53" style="10" customWidth="1"/>
    <col min="15366" max="15366" width="19.5703125" style="10" customWidth="1"/>
    <col min="15367" max="15367" width="14" style="10" customWidth="1"/>
    <col min="15368" max="15368" width="16.7109375" style="10" customWidth="1"/>
    <col min="15369" max="15369" width="14.140625" style="10" customWidth="1"/>
    <col min="15370" max="15370" width="14" style="10" customWidth="1"/>
    <col min="15371" max="15371" width="21.28515625" style="10" customWidth="1"/>
    <col min="15372" max="15372" width="22.7109375" style="10" customWidth="1"/>
    <col min="15373" max="15373" width="33" style="10" customWidth="1"/>
    <col min="15374" max="15375" width="17.5703125" style="10" customWidth="1"/>
    <col min="15376" max="15376" width="16.85546875" style="10" customWidth="1"/>
    <col min="15377" max="15377" width="17.5703125" style="10" customWidth="1"/>
    <col min="15378" max="15378" width="23.140625" style="10" customWidth="1"/>
    <col min="15379" max="15379" width="33" style="10" customWidth="1"/>
    <col min="15380" max="15380" width="17.28515625" style="10" customWidth="1"/>
    <col min="15381" max="15381" width="17.5703125" style="10" customWidth="1"/>
    <col min="15382" max="15619" width="9.140625" style="10"/>
    <col min="15620" max="15620" width="20.5703125" style="10" customWidth="1"/>
    <col min="15621" max="15621" width="53" style="10" customWidth="1"/>
    <col min="15622" max="15622" width="19.5703125" style="10" customWidth="1"/>
    <col min="15623" max="15623" width="14" style="10" customWidth="1"/>
    <col min="15624" max="15624" width="16.7109375" style="10" customWidth="1"/>
    <col min="15625" max="15625" width="14.140625" style="10" customWidth="1"/>
    <col min="15626" max="15626" width="14" style="10" customWidth="1"/>
    <col min="15627" max="15627" width="21.28515625" style="10" customWidth="1"/>
    <col min="15628" max="15628" width="22.7109375" style="10" customWidth="1"/>
    <col min="15629" max="15629" width="33" style="10" customWidth="1"/>
    <col min="15630" max="15631" width="17.5703125" style="10" customWidth="1"/>
    <col min="15632" max="15632" width="16.85546875" style="10" customWidth="1"/>
    <col min="15633" max="15633" width="17.5703125" style="10" customWidth="1"/>
    <col min="15634" max="15634" width="23.140625" style="10" customWidth="1"/>
    <col min="15635" max="15635" width="33" style="10" customWidth="1"/>
    <col min="15636" max="15636" width="17.28515625" style="10" customWidth="1"/>
    <col min="15637" max="15637" width="17.5703125" style="10" customWidth="1"/>
    <col min="15638" max="15875" width="9.140625" style="10"/>
    <col min="15876" max="15876" width="20.5703125" style="10" customWidth="1"/>
    <col min="15877" max="15877" width="53" style="10" customWidth="1"/>
    <col min="15878" max="15878" width="19.5703125" style="10" customWidth="1"/>
    <col min="15879" max="15879" width="14" style="10" customWidth="1"/>
    <col min="15880" max="15880" width="16.7109375" style="10" customWidth="1"/>
    <col min="15881" max="15881" width="14.140625" style="10" customWidth="1"/>
    <col min="15882" max="15882" width="14" style="10" customWidth="1"/>
    <col min="15883" max="15883" width="21.28515625" style="10" customWidth="1"/>
    <col min="15884" max="15884" width="22.7109375" style="10" customWidth="1"/>
    <col min="15885" max="15885" width="33" style="10" customWidth="1"/>
    <col min="15886" max="15887" width="17.5703125" style="10" customWidth="1"/>
    <col min="15888" max="15888" width="16.85546875" style="10" customWidth="1"/>
    <col min="15889" max="15889" width="17.5703125" style="10" customWidth="1"/>
    <col min="15890" max="15890" width="23.140625" style="10" customWidth="1"/>
    <col min="15891" max="15891" width="33" style="10" customWidth="1"/>
    <col min="15892" max="15892" width="17.28515625" style="10" customWidth="1"/>
    <col min="15893" max="15893" width="17.5703125" style="10" customWidth="1"/>
    <col min="15894" max="16131" width="9.140625" style="10"/>
    <col min="16132" max="16132" width="20.5703125" style="10" customWidth="1"/>
    <col min="16133" max="16133" width="53" style="10" customWidth="1"/>
    <col min="16134" max="16134" width="19.5703125" style="10" customWidth="1"/>
    <col min="16135" max="16135" width="14" style="10" customWidth="1"/>
    <col min="16136" max="16136" width="16.7109375" style="10" customWidth="1"/>
    <col min="16137" max="16137" width="14.140625" style="10" customWidth="1"/>
    <col min="16138" max="16138" width="14" style="10" customWidth="1"/>
    <col min="16139" max="16139" width="21.28515625" style="10" customWidth="1"/>
    <col min="16140" max="16140" width="22.7109375" style="10" customWidth="1"/>
    <col min="16141" max="16141" width="33" style="10" customWidth="1"/>
    <col min="16142" max="16143" width="17.5703125" style="10" customWidth="1"/>
    <col min="16144" max="16144" width="16.85546875" style="10" customWidth="1"/>
    <col min="16145" max="16145" width="17.5703125" style="10" customWidth="1"/>
    <col min="16146" max="16146" width="23.140625" style="10" customWidth="1"/>
    <col min="16147" max="16147" width="33" style="10" customWidth="1"/>
    <col min="16148" max="16148" width="17.28515625" style="10" customWidth="1"/>
    <col min="16149" max="16149" width="17.5703125" style="10" customWidth="1"/>
    <col min="16150" max="16384" width="9.140625" style="10"/>
  </cols>
  <sheetData>
    <row r="1" spans="1:37" x14ac:dyDescent="0.2">
      <c r="A1" s="17" t="s">
        <v>3345</v>
      </c>
      <c r="B1" s="487" t="str">
        <f>HYPERLINK("#List!$A$1", "Preparatory")</f>
        <v>Preparatory</v>
      </c>
    </row>
    <row r="2" spans="1:37" x14ac:dyDescent="0.2">
      <c r="A2" s="17"/>
      <c r="B2" s="17"/>
    </row>
    <row r="3" spans="1:37" x14ac:dyDescent="0.2">
      <c r="A3" s="12" t="s">
        <v>262</v>
      </c>
      <c r="B3" s="12"/>
    </row>
    <row r="4" spans="1:37" x14ac:dyDescent="0.2">
      <c r="A4" s="12" t="s">
        <v>1418</v>
      </c>
      <c r="B4" s="12"/>
    </row>
    <row r="5" spans="1:37" x14ac:dyDescent="0.2">
      <c r="A5" s="12"/>
      <c r="B5" s="12"/>
    </row>
    <row r="6" spans="1:37" x14ac:dyDescent="0.2">
      <c r="A6" s="17" t="s">
        <v>4749</v>
      </c>
      <c r="B6" s="17"/>
    </row>
    <row r="7" spans="1:37" x14ac:dyDescent="0.2">
      <c r="A7" s="10" t="s">
        <v>48</v>
      </c>
      <c r="V7" s="36"/>
    </row>
    <row r="8" spans="1:37" x14ac:dyDescent="0.2">
      <c r="A8" s="16" t="s">
        <v>2954</v>
      </c>
      <c r="B8" s="16"/>
      <c r="D8" s="3"/>
      <c r="E8" s="3"/>
      <c r="F8" s="3"/>
      <c r="G8" s="3"/>
      <c r="T8" s="36"/>
    </row>
    <row r="9" spans="1:37" x14ac:dyDescent="0.2">
      <c r="V9" s="16"/>
      <c r="W9" s="36"/>
    </row>
    <row r="10" spans="1:37" s="178" customFormat="1" x14ac:dyDescent="0.2">
      <c r="A10" s="161"/>
      <c r="B10" s="161"/>
      <c r="C10" s="554" t="s">
        <v>260</v>
      </c>
      <c r="D10" s="556" t="s">
        <v>1417</v>
      </c>
      <c r="E10" s="557"/>
      <c r="F10" s="558"/>
      <c r="G10" s="556" t="s">
        <v>259</v>
      </c>
      <c r="H10" s="561"/>
      <c r="I10" s="562"/>
      <c r="J10" s="560" t="s">
        <v>1416</v>
      </c>
      <c r="K10" s="556" t="s">
        <v>1415</v>
      </c>
      <c r="L10" s="557"/>
      <c r="M10" s="557"/>
      <c r="N10" s="558"/>
      <c r="O10" s="554" t="s">
        <v>1414</v>
      </c>
      <c r="P10" s="563" t="s">
        <v>1413</v>
      </c>
      <c r="Q10" s="564"/>
      <c r="R10" s="565"/>
      <c r="S10" s="560" t="s">
        <v>1412</v>
      </c>
      <c r="T10" s="566" t="s">
        <v>1411</v>
      </c>
      <c r="U10" s="554" t="s">
        <v>1410</v>
      </c>
    </row>
    <row r="11" spans="1:37" ht="102" x14ac:dyDescent="0.2">
      <c r="A11" s="16"/>
      <c r="B11" s="16"/>
      <c r="C11" s="555"/>
      <c r="D11" s="162"/>
      <c r="E11" s="153" t="s">
        <v>1409</v>
      </c>
      <c r="F11" s="153" t="s">
        <v>1408</v>
      </c>
      <c r="G11" s="132"/>
      <c r="H11" s="153" t="s">
        <v>1409</v>
      </c>
      <c r="I11" s="153" t="s">
        <v>1408</v>
      </c>
      <c r="J11" s="559"/>
      <c r="K11" s="163"/>
      <c r="L11" s="153" t="s">
        <v>1406</v>
      </c>
      <c r="M11" s="153" t="s">
        <v>1405</v>
      </c>
      <c r="N11" s="153" t="s">
        <v>1402</v>
      </c>
      <c r="O11" s="559"/>
      <c r="P11" s="164"/>
      <c r="Q11" s="153" t="s">
        <v>1409</v>
      </c>
      <c r="R11" s="153" t="s">
        <v>1408</v>
      </c>
      <c r="S11" s="555"/>
      <c r="T11" s="567"/>
      <c r="U11" s="559"/>
    </row>
    <row r="12" spans="1:37" x14ac:dyDescent="0.2">
      <c r="A12" s="16"/>
      <c r="B12" s="16"/>
      <c r="C12" s="183" t="s">
        <v>5300</v>
      </c>
      <c r="D12" s="183" t="s">
        <v>5301</v>
      </c>
      <c r="E12" s="183" t="s">
        <v>5302</v>
      </c>
      <c r="F12" s="183" t="s">
        <v>5303</v>
      </c>
      <c r="G12" s="183" t="s">
        <v>5304</v>
      </c>
      <c r="H12" s="183" t="s">
        <v>5305</v>
      </c>
      <c r="I12" s="183" t="s">
        <v>5306</v>
      </c>
      <c r="J12" s="183" t="s">
        <v>5321</v>
      </c>
      <c r="K12" s="183" t="s">
        <v>5328</v>
      </c>
      <c r="L12" s="183" t="s">
        <v>5329</v>
      </c>
      <c r="M12" s="183" t="s">
        <v>5330</v>
      </c>
      <c r="N12" s="183" t="s">
        <v>5331</v>
      </c>
      <c r="O12" s="183" t="s">
        <v>5333</v>
      </c>
      <c r="P12" s="183" t="s">
        <v>5334</v>
      </c>
      <c r="Q12" s="183" t="s">
        <v>5336</v>
      </c>
      <c r="R12" s="183" t="s">
        <v>5337</v>
      </c>
      <c r="S12" s="183" t="s">
        <v>5338</v>
      </c>
      <c r="T12" s="183" t="s">
        <v>5339</v>
      </c>
      <c r="U12" s="183" t="s">
        <v>5444</v>
      </c>
    </row>
    <row r="13" spans="1:37" s="16" customFormat="1" x14ac:dyDescent="0.2">
      <c r="A13" s="172" t="s">
        <v>1407</v>
      </c>
      <c r="B13" s="166" t="s">
        <v>5272</v>
      </c>
      <c r="C13" s="433" t="s">
        <v>23</v>
      </c>
      <c r="D13" s="433" t="s">
        <v>25</v>
      </c>
      <c r="E13" s="437"/>
      <c r="F13" s="437"/>
      <c r="G13" s="433" t="s">
        <v>27</v>
      </c>
      <c r="H13" s="437"/>
      <c r="I13" s="437"/>
      <c r="J13" s="433" t="s">
        <v>28</v>
      </c>
      <c r="K13" s="433" t="s">
        <v>29</v>
      </c>
      <c r="L13" s="433" t="s">
        <v>75</v>
      </c>
      <c r="M13" s="433" t="s">
        <v>1404</v>
      </c>
      <c r="N13" s="433" t="s">
        <v>1401</v>
      </c>
      <c r="O13" s="434" t="s">
        <v>31</v>
      </c>
      <c r="P13" s="433" t="s">
        <v>32</v>
      </c>
      <c r="Q13" s="437"/>
      <c r="R13" s="437"/>
      <c r="S13" s="433" t="s">
        <v>34</v>
      </c>
      <c r="T13" s="433" t="s">
        <v>35</v>
      </c>
      <c r="U13" s="434" t="s">
        <v>107</v>
      </c>
      <c r="X13" s="83" t="s">
        <v>2808</v>
      </c>
      <c r="Y13" s="16" t="s">
        <v>2842</v>
      </c>
      <c r="Z13" s="13" t="s">
        <v>2058</v>
      </c>
      <c r="AA13" s="13" t="s">
        <v>2709</v>
      </c>
      <c r="AB13" s="13" t="s">
        <v>2752</v>
      </c>
      <c r="AC13" s="13"/>
      <c r="AD13" s="13"/>
      <c r="AE13" s="13"/>
      <c r="AF13" s="13"/>
      <c r="AG13" s="13"/>
      <c r="AH13" s="13"/>
      <c r="AI13" s="13"/>
      <c r="AJ13" s="13"/>
      <c r="AK13" s="13"/>
    </row>
    <row r="14" spans="1:37" x14ac:dyDescent="0.2">
      <c r="A14" s="175" t="s">
        <v>5159</v>
      </c>
      <c r="B14" s="166" t="s">
        <v>5274</v>
      </c>
      <c r="C14" s="433" t="s">
        <v>225</v>
      </c>
      <c r="D14" s="437"/>
      <c r="E14" s="435" t="s">
        <v>269</v>
      </c>
      <c r="F14" s="435" t="s">
        <v>410</v>
      </c>
      <c r="G14" s="437"/>
      <c r="H14" s="435" t="s">
        <v>539</v>
      </c>
      <c r="I14" s="435" t="s">
        <v>420</v>
      </c>
      <c r="J14" s="435" t="s">
        <v>406</v>
      </c>
      <c r="K14" s="435" t="s">
        <v>478</v>
      </c>
      <c r="L14" s="437"/>
      <c r="M14" s="437"/>
      <c r="N14" s="437"/>
      <c r="O14" s="436" t="s">
        <v>402</v>
      </c>
      <c r="P14" s="437"/>
      <c r="Q14" s="435" t="s">
        <v>474</v>
      </c>
      <c r="R14" s="435" t="s">
        <v>429</v>
      </c>
      <c r="S14" s="435" t="s">
        <v>470</v>
      </c>
      <c r="T14" s="435" t="s">
        <v>268</v>
      </c>
      <c r="U14" s="436" t="s">
        <v>211</v>
      </c>
      <c r="V14" s="80"/>
      <c r="W14" s="80"/>
      <c r="X14" s="83" t="s">
        <v>2808</v>
      </c>
      <c r="Y14" s="16" t="s">
        <v>2843</v>
      </c>
      <c r="Z14" s="13" t="s">
        <v>2058</v>
      </c>
      <c r="AA14" s="13" t="s">
        <v>2709</v>
      </c>
      <c r="AB14" s="13" t="s">
        <v>2752</v>
      </c>
      <c r="AC14" s="34"/>
      <c r="AD14" s="13"/>
      <c r="AE14" s="13"/>
      <c r="AF14" s="13"/>
      <c r="AG14" s="13"/>
      <c r="AH14" s="13"/>
      <c r="AI14" s="13"/>
      <c r="AJ14" s="13"/>
      <c r="AK14" s="13"/>
    </row>
    <row r="15" spans="1:37" s="16" customFormat="1" x14ac:dyDescent="0.2">
      <c r="A15" s="168" t="s">
        <v>5157</v>
      </c>
      <c r="B15" s="166" t="s">
        <v>5275</v>
      </c>
      <c r="C15" s="496" t="s">
        <v>1087</v>
      </c>
      <c r="D15" s="437"/>
      <c r="E15" s="495" t="s">
        <v>1082</v>
      </c>
      <c r="F15" s="495" t="s">
        <v>1077</v>
      </c>
      <c r="G15" s="437"/>
      <c r="H15" s="495" t="s">
        <v>2112</v>
      </c>
      <c r="I15" s="495" t="s">
        <v>2113</v>
      </c>
      <c r="J15" s="495" t="s">
        <v>2114</v>
      </c>
      <c r="K15" s="495" t="s">
        <v>2116</v>
      </c>
      <c r="L15" s="437"/>
      <c r="M15" s="437"/>
      <c r="N15" s="437"/>
      <c r="O15" s="498" t="s">
        <v>2118</v>
      </c>
      <c r="P15" s="437"/>
      <c r="Q15" s="495" t="s">
        <v>2129</v>
      </c>
      <c r="R15" s="495" t="s">
        <v>2130</v>
      </c>
      <c r="S15" s="495" t="s">
        <v>2131</v>
      </c>
      <c r="T15" s="495" t="s">
        <v>2133</v>
      </c>
      <c r="U15" s="498" t="s">
        <v>1067</v>
      </c>
      <c r="X15" s="83" t="s">
        <v>2808</v>
      </c>
      <c r="Z15" s="13" t="s">
        <v>2058</v>
      </c>
      <c r="AA15" s="13" t="s">
        <v>2708</v>
      </c>
      <c r="AB15" s="13" t="s">
        <v>2746</v>
      </c>
      <c r="AC15" s="13" t="s">
        <v>2874</v>
      </c>
      <c r="AD15" s="97" t="s">
        <v>2894</v>
      </c>
      <c r="AE15" s="13" t="s">
        <v>2868</v>
      </c>
      <c r="AF15" s="13" t="s">
        <v>2861</v>
      </c>
      <c r="AG15" s="13"/>
      <c r="AH15" s="13"/>
      <c r="AI15" s="13"/>
      <c r="AJ15" s="13"/>
      <c r="AK15" s="13"/>
    </row>
    <row r="16" spans="1:37" x14ac:dyDescent="0.2">
      <c r="A16" s="177" t="s">
        <v>2356</v>
      </c>
      <c r="B16" s="166" t="s">
        <v>5317</v>
      </c>
      <c r="C16" s="497" t="s">
        <v>1086</v>
      </c>
      <c r="D16" s="437"/>
      <c r="E16" s="497" t="s">
        <v>1081</v>
      </c>
      <c r="F16" s="497" t="s">
        <v>1076</v>
      </c>
      <c r="G16" s="437"/>
      <c r="H16" s="497" t="s">
        <v>1399</v>
      </c>
      <c r="I16" s="497" t="s">
        <v>1398</v>
      </c>
      <c r="J16" s="497" t="s">
        <v>1397</v>
      </c>
      <c r="K16" s="497" t="s">
        <v>1396</v>
      </c>
      <c r="L16" s="437"/>
      <c r="M16" s="437"/>
      <c r="N16" s="437"/>
      <c r="O16" s="496" t="s">
        <v>2119</v>
      </c>
      <c r="P16" s="437"/>
      <c r="Q16" s="497" t="s">
        <v>1395</v>
      </c>
      <c r="R16" s="497" t="s">
        <v>1394</v>
      </c>
      <c r="S16" s="497" t="s">
        <v>1393</v>
      </c>
      <c r="T16" s="497" t="s">
        <v>1392</v>
      </c>
      <c r="U16" s="496" t="s">
        <v>1066</v>
      </c>
      <c r="V16" s="16"/>
      <c r="W16" s="16"/>
      <c r="X16" s="83" t="s">
        <v>2808</v>
      </c>
      <c r="Y16" s="16"/>
      <c r="Z16" s="13" t="s">
        <v>2058</v>
      </c>
      <c r="AA16" s="13" t="s">
        <v>2708</v>
      </c>
      <c r="AB16" s="13" t="s">
        <v>2746</v>
      </c>
      <c r="AC16" s="13" t="s">
        <v>2874</v>
      </c>
      <c r="AD16" s="97" t="s">
        <v>2895</v>
      </c>
      <c r="AE16" s="13" t="s">
        <v>2868</v>
      </c>
      <c r="AF16" s="13" t="s">
        <v>2861</v>
      </c>
      <c r="AG16" s="13"/>
      <c r="AH16" s="13"/>
      <c r="AI16" s="13"/>
      <c r="AJ16" s="13"/>
      <c r="AK16" s="13"/>
    </row>
    <row r="17" spans="1:37" x14ac:dyDescent="0.2">
      <c r="A17" s="177" t="s">
        <v>2357</v>
      </c>
      <c r="B17" s="166" t="s">
        <v>5318</v>
      </c>
      <c r="C17" s="497" t="s">
        <v>372</v>
      </c>
      <c r="D17" s="437"/>
      <c r="E17" s="497" t="s">
        <v>370</v>
      </c>
      <c r="F17" s="497" t="s">
        <v>368</v>
      </c>
      <c r="G17" s="437"/>
      <c r="H17" s="497" t="s">
        <v>367</v>
      </c>
      <c r="I17" s="497" t="s">
        <v>366</v>
      </c>
      <c r="J17" s="497" t="s">
        <v>365</v>
      </c>
      <c r="K17" s="497" t="s">
        <v>364</v>
      </c>
      <c r="L17" s="437"/>
      <c r="M17" s="437"/>
      <c r="N17" s="437"/>
      <c r="O17" s="496" t="s">
        <v>363</v>
      </c>
      <c r="P17" s="437"/>
      <c r="Q17" s="497" t="s">
        <v>362</v>
      </c>
      <c r="R17" s="497" t="s">
        <v>361</v>
      </c>
      <c r="S17" s="497" t="s">
        <v>1391</v>
      </c>
      <c r="T17" s="497" t="s">
        <v>1390</v>
      </c>
      <c r="U17" s="496" t="s">
        <v>1065</v>
      </c>
      <c r="V17" s="16"/>
      <c r="W17" s="16"/>
      <c r="X17" s="83" t="s">
        <v>2808</v>
      </c>
      <c r="Y17" s="16"/>
      <c r="Z17" s="13" t="s">
        <v>2058</v>
      </c>
      <c r="AA17" s="13" t="s">
        <v>2708</v>
      </c>
      <c r="AB17" s="13" t="s">
        <v>2746</v>
      </c>
      <c r="AC17" s="13" t="s">
        <v>2874</v>
      </c>
      <c r="AD17" s="97" t="s">
        <v>3259</v>
      </c>
      <c r="AE17" s="13" t="s">
        <v>2868</v>
      </c>
      <c r="AF17" s="13" t="s">
        <v>2861</v>
      </c>
      <c r="AG17" s="13"/>
      <c r="AH17" s="13"/>
      <c r="AI17" s="13"/>
      <c r="AJ17" s="13"/>
      <c r="AK17" s="13"/>
    </row>
    <row r="18" spans="1:37" x14ac:dyDescent="0.2">
      <c r="A18" s="177" t="s">
        <v>2358</v>
      </c>
      <c r="B18" s="166" t="s">
        <v>5319</v>
      </c>
      <c r="C18" s="497" t="s">
        <v>1389</v>
      </c>
      <c r="D18" s="437"/>
      <c r="E18" s="497" t="s">
        <v>1388</v>
      </c>
      <c r="F18" s="497" t="s">
        <v>1387</v>
      </c>
      <c r="G18" s="437"/>
      <c r="H18" s="497" t="s">
        <v>1386</v>
      </c>
      <c r="I18" s="497" t="s">
        <v>1385</v>
      </c>
      <c r="J18" s="497" t="s">
        <v>1384</v>
      </c>
      <c r="K18" s="497" t="s">
        <v>1383</v>
      </c>
      <c r="L18" s="437"/>
      <c r="M18" s="437"/>
      <c r="N18" s="437"/>
      <c r="O18" s="496" t="s">
        <v>2120</v>
      </c>
      <c r="P18" s="437"/>
      <c r="Q18" s="497" t="s">
        <v>1382</v>
      </c>
      <c r="R18" s="497" t="s">
        <v>1381</v>
      </c>
      <c r="S18" s="497" t="s">
        <v>1380</v>
      </c>
      <c r="T18" s="497" t="s">
        <v>1379</v>
      </c>
      <c r="U18" s="496" t="s">
        <v>2135</v>
      </c>
      <c r="V18" s="16"/>
      <c r="W18" s="16"/>
      <c r="X18" s="83" t="s">
        <v>2808</v>
      </c>
      <c r="Y18" s="16"/>
      <c r="Z18" s="13" t="s">
        <v>2058</v>
      </c>
      <c r="AA18" s="13" t="s">
        <v>2708</v>
      </c>
      <c r="AB18" s="13" t="s">
        <v>2746</v>
      </c>
      <c r="AC18" s="13" t="s">
        <v>2874</v>
      </c>
      <c r="AD18" s="97" t="s">
        <v>2896</v>
      </c>
      <c r="AE18" s="13" t="s">
        <v>2868</v>
      </c>
      <c r="AF18" s="13" t="s">
        <v>2861</v>
      </c>
      <c r="AG18" s="13"/>
      <c r="AH18" s="13"/>
      <c r="AI18" s="13"/>
      <c r="AJ18" s="13"/>
      <c r="AK18" s="13"/>
    </row>
    <row r="19" spans="1:37" x14ac:dyDescent="0.2">
      <c r="A19" s="168" t="s">
        <v>5158</v>
      </c>
      <c r="B19" s="166" t="s">
        <v>5355</v>
      </c>
      <c r="C19" s="433" t="s">
        <v>207</v>
      </c>
      <c r="D19" s="437"/>
      <c r="E19" s="433" t="s">
        <v>237</v>
      </c>
      <c r="F19" s="433" t="s">
        <v>236</v>
      </c>
      <c r="G19" s="437"/>
      <c r="H19" s="433" t="s">
        <v>235</v>
      </c>
      <c r="I19" s="433" t="s">
        <v>381</v>
      </c>
      <c r="J19" s="433" t="s">
        <v>380</v>
      </c>
      <c r="K19" s="433" t="s">
        <v>379</v>
      </c>
      <c r="L19" s="437"/>
      <c r="M19" s="437"/>
      <c r="N19" s="437"/>
      <c r="O19" s="434" t="s">
        <v>377</v>
      </c>
      <c r="P19" s="437"/>
      <c r="Q19" s="433" t="s">
        <v>376</v>
      </c>
      <c r="R19" s="433" t="s">
        <v>527</v>
      </c>
      <c r="S19" s="433" t="s">
        <v>570</v>
      </c>
      <c r="T19" s="433" t="s">
        <v>336</v>
      </c>
      <c r="U19" s="434" t="s">
        <v>334</v>
      </c>
      <c r="V19" s="16"/>
      <c r="W19" s="16"/>
      <c r="X19" s="83" t="s">
        <v>2808</v>
      </c>
      <c r="Y19" s="16"/>
      <c r="Z19" s="13" t="s">
        <v>2058</v>
      </c>
      <c r="AA19" s="13" t="s">
        <v>2708</v>
      </c>
      <c r="AB19" s="13" t="s">
        <v>2746</v>
      </c>
      <c r="AC19" s="13" t="s">
        <v>2874</v>
      </c>
      <c r="AD19" s="97" t="s">
        <v>2894</v>
      </c>
      <c r="AE19" s="13" t="s">
        <v>2868</v>
      </c>
      <c r="AF19" s="13"/>
      <c r="AG19" s="13"/>
      <c r="AH19" s="13"/>
      <c r="AI19" s="13"/>
      <c r="AJ19" s="13"/>
      <c r="AK19" s="13"/>
    </row>
    <row r="20" spans="1:37" x14ac:dyDescent="0.2">
      <c r="A20" s="168" t="s">
        <v>1378</v>
      </c>
      <c r="B20" s="166" t="s">
        <v>5356</v>
      </c>
      <c r="C20" s="498" t="s">
        <v>0</v>
      </c>
      <c r="D20" s="437"/>
      <c r="E20" s="498" t="s">
        <v>375</v>
      </c>
      <c r="F20" s="498" t="s">
        <v>115</v>
      </c>
      <c r="G20" s="437"/>
      <c r="H20" s="498" t="s">
        <v>116</v>
      </c>
      <c r="I20" s="498" t="s">
        <v>117</v>
      </c>
      <c r="J20" s="498" t="s">
        <v>608</v>
      </c>
      <c r="K20" s="498" t="s">
        <v>605</v>
      </c>
      <c r="L20" s="437"/>
      <c r="M20" s="437"/>
      <c r="N20" s="437"/>
      <c r="O20" s="498" t="s">
        <v>599</v>
      </c>
      <c r="P20" s="437"/>
      <c r="Q20" s="498" t="s">
        <v>578</v>
      </c>
      <c r="R20" s="498" t="s">
        <v>526</v>
      </c>
      <c r="S20" s="496" t="s">
        <v>569</v>
      </c>
      <c r="T20" s="498" t="s">
        <v>335</v>
      </c>
      <c r="U20" s="498" t="s">
        <v>333</v>
      </c>
      <c r="V20" s="16"/>
      <c r="W20" s="16"/>
      <c r="X20" s="83" t="s">
        <v>2808</v>
      </c>
      <c r="Y20" s="16" t="s">
        <v>2843</v>
      </c>
      <c r="Z20" s="13" t="s">
        <v>2058</v>
      </c>
      <c r="AA20" s="13" t="s">
        <v>2709</v>
      </c>
      <c r="AB20" s="13" t="s">
        <v>2752</v>
      </c>
      <c r="AC20" s="13" t="s">
        <v>2862</v>
      </c>
      <c r="AD20" s="13"/>
      <c r="AE20" s="13"/>
      <c r="AF20" s="13"/>
      <c r="AG20" s="13"/>
      <c r="AH20" s="13"/>
      <c r="AI20" s="13"/>
      <c r="AJ20" s="13"/>
      <c r="AK20" s="13"/>
    </row>
    <row r="21" spans="1:37" x14ac:dyDescent="0.2">
      <c r="A21" s="175" t="s">
        <v>1377</v>
      </c>
      <c r="B21" s="166" t="s">
        <v>5277</v>
      </c>
      <c r="C21" s="433" t="s">
        <v>224</v>
      </c>
      <c r="D21" s="433" t="s">
        <v>234</v>
      </c>
      <c r="E21" s="437"/>
      <c r="F21" s="437"/>
      <c r="G21" s="433" t="s">
        <v>232</v>
      </c>
      <c r="H21" s="437"/>
      <c r="I21" s="437"/>
      <c r="J21" s="433" t="s">
        <v>607</v>
      </c>
      <c r="K21" s="433" t="s">
        <v>604</v>
      </c>
      <c r="L21" s="437"/>
      <c r="M21" s="437"/>
      <c r="N21" s="437"/>
      <c r="O21" s="434" t="s">
        <v>598</v>
      </c>
      <c r="P21" s="433" t="s">
        <v>596</v>
      </c>
      <c r="Q21" s="437"/>
      <c r="R21" s="437"/>
      <c r="S21" s="433" t="s">
        <v>568</v>
      </c>
      <c r="T21" s="433" t="s">
        <v>565</v>
      </c>
      <c r="U21" s="434" t="s">
        <v>563</v>
      </c>
      <c r="V21" s="16"/>
      <c r="W21" s="16"/>
      <c r="X21" s="83" t="s">
        <v>2808</v>
      </c>
      <c r="Y21" s="16" t="s">
        <v>2844</v>
      </c>
      <c r="Z21" s="13" t="s">
        <v>2058</v>
      </c>
      <c r="AA21" s="13" t="s">
        <v>2709</v>
      </c>
      <c r="AB21" s="13" t="s">
        <v>2752</v>
      </c>
      <c r="AC21" s="13" t="s">
        <v>2862</v>
      </c>
      <c r="AD21" s="13"/>
      <c r="AE21" s="13"/>
      <c r="AF21" s="13"/>
      <c r="AG21" s="13"/>
      <c r="AH21" s="13"/>
      <c r="AI21" s="13"/>
      <c r="AJ21" s="13"/>
      <c r="AK21" s="13"/>
    </row>
    <row r="22" spans="1:37" x14ac:dyDescent="0.2">
      <c r="A22" s="175" t="s">
        <v>1376</v>
      </c>
      <c r="B22" s="166" t="s">
        <v>5280</v>
      </c>
      <c r="C22" s="434" t="s">
        <v>262</v>
      </c>
      <c r="D22" s="434" t="s">
        <v>1298</v>
      </c>
      <c r="E22" s="437"/>
      <c r="F22" s="437"/>
      <c r="G22" s="434" t="s">
        <v>1293</v>
      </c>
      <c r="H22" s="437"/>
      <c r="I22" s="437"/>
      <c r="J22" s="434" t="s">
        <v>1289</v>
      </c>
      <c r="K22" s="434" t="s">
        <v>1287</v>
      </c>
      <c r="L22" s="437"/>
      <c r="M22" s="437"/>
      <c r="N22" s="437"/>
      <c r="O22" s="434" t="s">
        <v>1283</v>
      </c>
      <c r="P22" s="434" t="s">
        <v>1281</v>
      </c>
      <c r="Q22" s="437"/>
      <c r="R22" s="437"/>
      <c r="S22" s="433" t="s">
        <v>1277</v>
      </c>
      <c r="T22" s="434" t="s">
        <v>1275</v>
      </c>
      <c r="U22" s="434" t="s">
        <v>1273</v>
      </c>
      <c r="V22" s="16"/>
      <c r="W22" s="16"/>
      <c r="X22" s="83" t="s">
        <v>2808</v>
      </c>
      <c r="Y22" s="16"/>
      <c r="Z22" s="13" t="s">
        <v>2058</v>
      </c>
      <c r="AA22" s="13" t="s">
        <v>2709</v>
      </c>
      <c r="AB22" s="13" t="s">
        <v>2752</v>
      </c>
      <c r="AC22" s="13"/>
      <c r="AD22" s="13"/>
      <c r="AE22" s="13"/>
      <c r="AF22" s="13"/>
      <c r="AG22" s="13"/>
      <c r="AH22" s="13"/>
      <c r="AI22" s="13"/>
      <c r="AJ22" s="13"/>
      <c r="AK22" s="13"/>
    </row>
    <row r="23" spans="1:37" s="16" customFormat="1" x14ac:dyDescent="0.2">
      <c r="A23" s="176" t="s">
        <v>1375</v>
      </c>
      <c r="B23" s="166" t="s">
        <v>5281</v>
      </c>
      <c r="C23" s="498" t="s">
        <v>959</v>
      </c>
      <c r="D23" s="498" t="s">
        <v>2110</v>
      </c>
      <c r="E23" s="437"/>
      <c r="F23" s="437"/>
      <c r="G23" s="498" t="s">
        <v>2111</v>
      </c>
      <c r="H23" s="437"/>
      <c r="I23" s="437"/>
      <c r="J23" s="498" t="s">
        <v>2115</v>
      </c>
      <c r="K23" s="500" t="s">
        <v>2117</v>
      </c>
      <c r="L23" s="500" t="s">
        <v>1374</v>
      </c>
      <c r="M23" s="500" t="s">
        <v>1373</v>
      </c>
      <c r="N23" s="500" t="s">
        <v>1372</v>
      </c>
      <c r="O23" s="498" t="s">
        <v>2122</v>
      </c>
      <c r="P23" s="498" t="s">
        <v>2128</v>
      </c>
      <c r="Q23" s="437"/>
      <c r="R23" s="437"/>
      <c r="S23" s="496" t="s">
        <v>2132</v>
      </c>
      <c r="T23" s="498" t="s">
        <v>2134</v>
      </c>
      <c r="U23" s="498" t="s">
        <v>2136</v>
      </c>
      <c r="X23" s="83" t="s">
        <v>2808</v>
      </c>
      <c r="Z23" s="13" t="s">
        <v>2058</v>
      </c>
      <c r="AA23" s="13" t="s">
        <v>2709</v>
      </c>
      <c r="AB23" s="13" t="s">
        <v>2752</v>
      </c>
      <c r="AC23" s="13" t="s">
        <v>2862</v>
      </c>
      <c r="AD23" s="13"/>
      <c r="AE23" s="13"/>
      <c r="AF23" s="13"/>
      <c r="AG23" s="13"/>
      <c r="AH23" s="13"/>
      <c r="AI23" s="13"/>
      <c r="AJ23" s="13"/>
      <c r="AK23" s="13"/>
    </row>
    <row r="24" spans="1:37" x14ac:dyDescent="0.2">
      <c r="A24" s="170" t="s">
        <v>1371</v>
      </c>
      <c r="B24" s="166" t="s">
        <v>5282</v>
      </c>
      <c r="C24" s="496" t="s">
        <v>911</v>
      </c>
      <c r="D24" s="496" t="s">
        <v>1370</v>
      </c>
      <c r="E24" s="437"/>
      <c r="F24" s="437"/>
      <c r="G24" s="499" t="s">
        <v>1369</v>
      </c>
      <c r="H24" s="437"/>
      <c r="I24" s="437"/>
      <c r="J24" s="496" t="s">
        <v>1368</v>
      </c>
      <c r="K24" s="437"/>
      <c r="L24" s="437"/>
      <c r="M24" s="437"/>
      <c r="N24" s="437"/>
      <c r="O24" s="496" t="s">
        <v>2121</v>
      </c>
      <c r="P24" s="496" t="s">
        <v>1367</v>
      </c>
      <c r="Q24" s="437"/>
      <c r="R24" s="437"/>
      <c r="S24" s="496" t="s">
        <v>1366</v>
      </c>
      <c r="T24" s="437"/>
      <c r="U24" s="496" t="s">
        <v>2137</v>
      </c>
      <c r="V24" s="16"/>
      <c r="W24" s="16"/>
      <c r="X24" s="83" t="s">
        <v>2808</v>
      </c>
      <c r="Y24" s="16" t="s">
        <v>2843</v>
      </c>
      <c r="Z24" s="13" t="s">
        <v>2058</v>
      </c>
      <c r="AA24" s="13" t="s">
        <v>2709</v>
      </c>
      <c r="AB24" s="13" t="s">
        <v>2926</v>
      </c>
      <c r="AC24" s="13" t="s">
        <v>2752</v>
      </c>
      <c r="AD24" s="13"/>
      <c r="AE24" s="13"/>
      <c r="AF24" s="13"/>
      <c r="AG24" s="13"/>
      <c r="AH24" s="13"/>
      <c r="AI24" s="13"/>
      <c r="AJ24" s="13"/>
      <c r="AK24" s="13"/>
    </row>
    <row r="25" spans="1:37" x14ac:dyDescent="0.2">
      <c r="A25" s="16"/>
      <c r="B25" s="16"/>
      <c r="C25" s="46"/>
      <c r="D25" s="46"/>
      <c r="E25" s="46"/>
      <c r="F25" s="46"/>
      <c r="G25" s="46"/>
      <c r="H25" s="46"/>
      <c r="I25" s="46"/>
      <c r="J25" s="46"/>
      <c r="K25" s="46"/>
      <c r="L25" s="46"/>
      <c r="M25" s="46"/>
      <c r="N25" s="46"/>
      <c r="O25" s="46"/>
      <c r="P25" s="44"/>
      <c r="Q25" s="46"/>
      <c r="R25" s="46"/>
      <c r="S25" s="46"/>
      <c r="T25" s="46"/>
      <c r="U25" s="46"/>
      <c r="V25" s="16"/>
      <c r="W25" s="16"/>
      <c r="X25" s="16"/>
      <c r="Y25" s="16"/>
      <c r="Z25" s="13"/>
      <c r="AA25" s="13"/>
      <c r="AB25" s="13"/>
      <c r="AC25" s="13"/>
      <c r="AD25" s="13"/>
      <c r="AE25" s="13"/>
      <c r="AF25" s="13"/>
      <c r="AG25" s="13"/>
      <c r="AH25" s="13"/>
      <c r="AI25" s="13"/>
      <c r="AJ25" s="13"/>
      <c r="AK25" s="13"/>
    </row>
    <row r="26" spans="1:37" x14ac:dyDescent="0.2">
      <c r="A26" s="37" t="s">
        <v>1365</v>
      </c>
      <c r="B26" s="37"/>
      <c r="C26" s="46"/>
      <c r="D26" s="46"/>
      <c r="E26" s="46"/>
      <c r="F26" s="46"/>
      <c r="G26" s="46"/>
      <c r="H26" s="46"/>
      <c r="I26" s="46"/>
      <c r="J26" s="46"/>
      <c r="K26" s="46"/>
      <c r="L26" s="46"/>
      <c r="M26" s="46"/>
      <c r="N26" s="46"/>
      <c r="O26" s="46"/>
      <c r="P26" s="44"/>
      <c r="Q26" s="46"/>
      <c r="R26" s="46"/>
      <c r="S26" s="46"/>
      <c r="T26" s="46"/>
      <c r="U26" s="46"/>
      <c r="V26" s="16"/>
      <c r="W26" s="16"/>
      <c r="X26" s="16"/>
      <c r="Y26" s="16"/>
      <c r="Z26" s="13"/>
      <c r="AA26" s="13"/>
      <c r="AB26" s="13"/>
      <c r="AC26" s="13"/>
      <c r="AD26" s="13"/>
      <c r="AE26" s="13"/>
      <c r="AF26" s="13"/>
      <c r="AG26" s="13"/>
      <c r="AH26" s="13"/>
      <c r="AI26" s="13"/>
      <c r="AJ26" s="13"/>
      <c r="AK26" s="13"/>
    </row>
    <row r="27" spans="1:37" x14ac:dyDescent="0.2">
      <c r="A27" s="37"/>
      <c r="B27" s="37"/>
      <c r="C27" s="533"/>
      <c r="D27" s="533"/>
      <c r="E27" s="533"/>
      <c r="F27" s="533"/>
      <c r="G27" s="533"/>
      <c r="H27" s="533"/>
      <c r="I27" s="533"/>
      <c r="J27" s="533"/>
      <c r="K27" s="533"/>
      <c r="L27" s="533"/>
      <c r="M27" s="533"/>
      <c r="N27" s="533"/>
      <c r="O27" s="533"/>
      <c r="P27" s="44"/>
      <c r="Q27" s="533"/>
      <c r="R27" s="533"/>
      <c r="S27" s="533"/>
      <c r="T27" s="533"/>
      <c r="U27" s="533"/>
      <c r="V27" s="16"/>
      <c r="W27" s="16"/>
      <c r="X27" s="16"/>
      <c r="Y27" s="16"/>
      <c r="Z27" s="13"/>
      <c r="AA27" s="13"/>
      <c r="AB27" s="13"/>
      <c r="AC27" s="13"/>
      <c r="AD27" s="13"/>
      <c r="AE27" s="13"/>
      <c r="AF27" s="13"/>
      <c r="AG27" s="13"/>
      <c r="AH27" s="13"/>
      <c r="AI27" s="13"/>
      <c r="AJ27" s="13"/>
      <c r="AK27" s="13"/>
    </row>
    <row r="28" spans="1:37" x14ac:dyDescent="0.2">
      <c r="A28" s="17" t="s">
        <v>4750</v>
      </c>
      <c r="B28" s="520"/>
      <c r="C28" s="520"/>
      <c r="D28" s="520"/>
      <c r="E28" s="533"/>
      <c r="F28" s="533"/>
      <c r="G28" s="533"/>
      <c r="H28" s="533"/>
      <c r="I28" s="533"/>
      <c r="J28" s="533"/>
      <c r="K28" s="533"/>
      <c r="L28" s="533"/>
      <c r="M28" s="533"/>
      <c r="N28" s="533"/>
      <c r="O28" s="533"/>
      <c r="P28" s="44"/>
      <c r="Q28" s="533"/>
      <c r="R28" s="533"/>
      <c r="S28" s="533"/>
      <c r="T28" s="533"/>
      <c r="U28" s="533"/>
      <c r="V28" s="16"/>
      <c r="W28" s="16"/>
      <c r="X28" s="16"/>
      <c r="Y28" s="16"/>
      <c r="Z28" s="13"/>
      <c r="AA28" s="13"/>
      <c r="AB28" s="13"/>
      <c r="AC28" s="13"/>
      <c r="AD28" s="13"/>
      <c r="AE28" s="13"/>
      <c r="AF28" s="13"/>
      <c r="AG28" s="13"/>
      <c r="AH28" s="13"/>
      <c r="AI28" s="13"/>
      <c r="AJ28" s="13"/>
      <c r="AK28" s="13"/>
    </row>
    <row r="29" spans="1:37" x14ac:dyDescent="0.2">
      <c r="A29" s="10" t="s">
        <v>48</v>
      </c>
      <c r="C29" s="16"/>
      <c r="D29" s="533"/>
      <c r="E29" s="533"/>
      <c r="F29" s="533"/>
      <c r="G29" s="533"/>
      <c r="H29" s="533"/>
      <c r="I29" s="533"/>
      <c r="J29" s="533"/>
      <c r="K29" s="533"/>
      <c r="L29" s="533"/>
      <c r="M29" s="533"/>
      <c r="N29" s="533"/>
      <c r="O29" s="533"/>
      <c r="P29" s="44"/>
      <c r="Q29" s="533"/>
      <c r="R29" s="533"/>
      <c r="S29" s="533"/>
      <c r="T29" s="533"/>
      <c r="U29" s="533"/>
      <c r="V29" s="16"/>
      <c r="W29" s="16"/>
      <c r="X29" s="16"/>
      <c r="Y29" s="16"/>
      <c r="Z29" s="13"/>
      <c r="AA29" s="13"/>
      <c r="AB29" s="13"/>
      <c r="AC29" s="13"/>
      <c r="AD29" s="13"/>
      <c r="AE29" s="13"/>
      <c r="AF29" s="13"/>
      <c r="AG29" s="13"/>
      <c r="AH29" s="13"/>
      <c r="AI29" s="13"/>
      <c r="AJ29" s="13"/>
      <c r="AK29" s="13"/>
    </row>
    <row r="30" spans="1:37" x14ac:dyDescent="0.2">
      <c r="A30" s="16" t="s">
        <v>2954</v>
      </c>
      <c r="B30" s="16"/>
      <c r="C30" s="16"/>
      <c r="D30" s="533"/>
      <c r="E30" s="533"/>
      <c r="F30" s="533"/>
      <c r="G30" s="533"/>
      <c r="H30" s="533"/>
      <c r="I30" s="533"/>
      <c r="J30" s="533"/>
      <c r="K30" s="533"/>
      <c r="L30" s="533"/>
      <c r="M30" s="533"/>
      <c r="N30" s="533"/>
      <c r="O30" s="533"/>
      <c r="P30" s="44"/>
      <c r="Q30" s="533"/>
      <c r="R30" s="533"/>
      <c r="S30" s="533"/>
      <c r="T30" s="533"/>
      <c r="U30" s="533"/>
      <c r="V30" s="16"/>
      <c r="W30" s="16"/>
      <c r="X30" s="16"/>
      <c r="Y30" s="16"/>
      <c r="Z30" s="13"/>
      <c r="AA30" s="13"/>
      <c r="AB30" s="13"/>
      <c r="AC30" s="13"/>
      <c r="AD30" s="13"/>
      <c r="AE30" s="13"/>
      <c r="AF30" s="13"/>
      <c r="AG30" s="13"/>
      <c r="AH30" s="13"/>
      <c r="AI30" s="13"/>
      <c r="AJ30" s="13"/>
      <c r="AK30" s="13"/>
    </row>
    <row r="31" spans="1:37" x14ac:dyDescent="0.2">
      <c r="A31" s="16" t="s">
        <v>3255</v>
      </c>
      <c r="B31" s="170" t="s">
        <v>238</v>
      </c>
      <c r="C31" s="166" t="s">
        <v>5739</v>
      </c>
      <c r="D31" s="534" t="s">
        <v>5148</v>
      </c>
      <c r="E31" s="533"/>
      <c r="F31" s="533"/>
      <c r="G31" s="533"/>
      <c r="H31" s="533"/>
      <c r="I31" s="533"/>
      <c r="J31" s="533"/>
      <c r="K31" s="533"/>
      <c r="L31" s="533"/>
      <c r="M31" s="533"/>
      <c r="N31" s="533"/>
      <c r="O31" s="533"/>
      <c r="P31" s="44"/>
      <c r="Q31" s="533"/>
      <c r="R31" s="533"/>
      <c r="S31" s="533"/>
      <c r="T31" s="533"/>
      <c r="U31" s="533"/>
      <c r="V31" s="16"/>
      <c r="W31" s="16"/>
      <c r="X31" s="16"/>
      <c r="Y31" s="16"/>
      <c r="Z31" s="13"/>
      <c r="AA31" s="13"/>
      <c r="AB31" s="13"/>
      <c r="AC31" s="13"/>
      <c r="AD31" s="13"/>
      <c r="AE31" s="13"/>
      <c r="AF31" s="13"/>
      <c r="AG31" s="13"/>
      <c r="AH31" s="13"/>
      <c r="AI31" s="13"/>
      <c r="AJ31" s="13"/>
      <c r="AK31" s="13"/>
    </row>
    <row r="32" spans="1:37" x14ac:dyDescent="0.2">
      <c r="A32" s="37"/>
      <c r="B32" s="37"/>
      <c r="C32" s="533"/>
      <c r="D32" s="533"/>
      <c r="E32" s="533"/>
      <c r="F32" s="533"/>
      <c r="G32" s="533"/>
      <c r="H32" s="533"/>
      <c r="I32" s="533"/>
      <c r="J32" s="533"/>
      <c r="K32" s="533"/>
      <c r="L32" s="533"/>
      <c r="M32" s="533"/>
      <c r="N32" s="533"/>
      <c r="O32" s="533"/>
      <c r="P32" s="44"/>
      <c r="Q32" s="533"/>
      <c r="R32" s="533"/>
      <c r="S32" s="533"/>
      <c r="T32" s="533"/>
      <c r="U32" s="533"/>
      <c r="V32" s="16"/>
      <c r="W32" s="16"/>
      <c r="X32" s="16"/>
      <c r="Y32" s="16"/>
      <c r="Z32" s="13"/>
      <c r="AA32" s="13"/>
      <c r="AB32" s="13"/>
      <c r="AC32" s="13"/>
      <c r="AD32" s="13"/>
      <c r="AE32" s="13"/>
      <c r="AF32" s="13"/>
      <c r="AG32" s="13"/>
      <c r="AH32" s="13"/>
      <c r="AI32" s="13"/>
      <c r="AJ32" s="13"/>
      <c r="AK32" s="13"/>
    </row>
    <row r="33" spans="1:44" x14ac:dyDescent="0.2">
      <c r="A33" s="170" t="s">
        <v>5152</v>
      </c>
      <c r="B33" s="166" t="s">
        <v>5760</v>
      </c>
      <c r="C33" s="433" t="s">
        <v>244</v>
      </c>
      <c r="D33" s="433" t="s">
        <v>1364</v>
      </c>
      <c r="E33" s="437"/>
      <c r="F33" s="437"/>
      <c r="G33" s="433" t="s">
        <v>1363</v>
      </c>
      <c r="H33" s="437"/>
      <c r="I33" s="437"/>
      <c r="J33" s="433" t="s">
        <v>1362</v>
      </c>
      <c r="K33" s="433" t="s">
        <v>1361</v>
      </c>
      <c r="L33" s="437"/>
      <c r="M33" s="437"/>
      <c r="N33" s="437"/>
      <c r="O33" s="434" t="s">
        <v>1621</v>
      </c>
      <c r="P33" s="433" t="s">
        <v>1360</v>
      </c>
      <c r="Q33" s="437"/>
      <c r="R33" s="437"/>
      <c r="S33" s="433" t="s">
        <v>1359</v>
      </c>
      <c r="T33" s="433" t="s">
        <v>1358</v>
      </c>
      <c r="U33" s="434" t="s">
        <v>1596</v>
      </c>
      <c r="V33" s="16" t="s">
        <v>3247</v>
      </c>
      <c r="W33" s="16"/>
      <c r="X33" s="83" t="s">
        <v>2808</v>
      </c>
      <c r="Y33" s="16" t="s">
        <v>2843</v>
      </c>
      <c r="Z33" s="13" t="s">
        <v>2058</v>
      </c>
      <c r="AA33" s="13" t="s">
        <v>2709</v>
      </c>
      <c r="AB33" s="13" t="s">
        <v>2752</v>
      </c>
      <c r="AC33" s="13"/>
      <c r="AD33" s="13"/>
      <c r="AE33" s="13"/>
      <c r="AF33" s="13"/>
      <c r="AG33" s="13"/>
      <c r="AH33" s="13"/>
      <c r="AI33" s="13"/>
      <c r="AJ33" s="13"/>
      <c r="AK33" s="13"/>
      <c r="AL33" s="16"/>
      <c r="AM33" s="16"/>
      <c r="AN33" s="16"/>
      <c r="AO33" s="16"/>
      <c r="AP33" s="16"/>
      <c r="AQ33" s="16"/>
      <c r="AR33" s="16"/>
    </row>
    <row r="34" spans="1:44" x14ac:dyDescent="0.2">
      <c r="A34" s="16"/>
      <c r="B34" s="16"/>
      <c r="C34" s="16"/>
      <c r="D34" s="16"/>
      <c r="E34" s="16"/>
      <c r="F34" s="533"/>
      <c r="G34" s="533"/>
      <c r="H34" s="533"/>
      <c r="I34" s="533"/>
      <c r="J34" s="533"/>
      <c r="K34" s="533"/>
      <c r="L34" s="533"/>
      <c r="M34" s="533"/>
      <c r="N34" s="533"/>
      <c r="O34" s="533"/>
      <c r="P34" s="533"/>
      <c r="Q34" s="533"/>
      <c r="R34" s="533"/>
      <c r="S34" s="533"/>
      <c r="T34" s="533"/>
      <c r="U34" s="533"/>
      <c r="V34" s="533"/>
      <c r="W34" s="533"/>
      <c r="X34" s="16"/>
      <c r="Y34" s="83"/>
      <c r="Z34" s="16"/>
      <c r="AA34" s="13"/>
      <c r="AB34" s="13"/>
      <c r="AC34" s="13"/>
      <c r="AD34" s="13"/>
      <c r="AE34" s="13"/>
      <c r="AF34" s="13"/>
      <c r="AG34" s="13"/>
      <c r="AH34" s="13"/>
      <c r="AI34" s="13"/>
      <c r="AJ34" s="13"/>
      <c r="AK34" s="13"/>
      <c r="AL34" s="13"/>
      <c r="AM34" s="16"/>
      <c r="AN34" s="16"/>
      <c r="AO34" s="16"/>
      <c r="AP34" s="16"/>
      <c r="AQ34" s="16"/>
      <c r="AR34" s="16"/>
    </row>
    <row r="35" spans="1:44" x14ac:dyDescent="0.2">
      <c r="A35" s="17" t="s">
        <v>4751</v>
      </c>
      <c r="B35" s="16"/>
      <c r="C35" s="16"/>
      <c r="D35" s="16"/>
      <c r="E35" s="16"/>
      <c r="F35" s="533"/>
      <c r="G35" s="533"/>
      <c r="H35" s="533"/>
      <c r="I35" s="533"/>
      <c r="J35" s="533"/>
      <c r="K35" s="533"/>
      <c r="L35" s="533"/>
      <c r="M35" s="533"/>
      <c r="N35" s="533"/>
      <c r="O35" s="533"/>
      <c r="P35" s="533"/>
      <c r="Q35" s="533"/>
      <c r="R35" s="533"/>
      <c r="S35" s="533"/>
      <c r="T35" s="533"/>
      <c r="U35" s="533"/>
      <c r="V35" s="533"/>
      <c r="W35" s="533"/>
      <c r="X35" s="16"/>
      <c r="Y35" s="83"/>
      <c r="Z35" s="16"/>
      <c r="AA35" s="13"/>
      <c r="AB35" s="13"/>
      <c r="AC35" s="13"/>
      <c r="AD35" s="13"/>
      <c r="AE35" s="13"/>
      <c r="AF35" s="13"/>
      <c r="AG35" s="13"/>
      <c r="AH35" s="13"/>
      <c r="AI35" s="13"/>
      <c r="AJ35" s="13"/>
      <c r="AK35" s="13"/>
      <c r="AL35" s="13"/>
      <c r="AM35" s="16"/>
      <c r="AN35" s="16"/>
      <c r="AO35" s="16"/>
      <c r="AP35" s="16"/>
      <c r="AQ35" s="16"/>
      <c r="AR35" s="16"/>
    </row>
    <row r="36" spans="1:44" x14ac:dyDescent="0.2">
      <c r="A36" s="10" t="s">
        <v>48</v>
      </c>
      <c r="B36" s="16"/>
      <c r="C36" s="16"/>
      <c r="D36" s="16"/>
      <c r="E36" s="16"/>
      <c r="F36" s="533"/>
      <c r="G36" s="533"/>
      <c r="H36" s="533"/>
      <c r="I36" s="533"/>
      <c r="J36" s="533"/>
      <c r="K36" s="533"/>
      <c r="L36" s="533"/>
      <c r="M36" s="533"/>
      <c r="N36" s="533"/>
      <c r="O36" s="533"/>
      <c r="P36" s="533"/>
      <c r="Q36" s="533"/>
      <c r="R36" s="533"/>
      <c r="S36" s="533"/>
      <c r="T36" s="533"/>
      <c r="U36" s="533"/>
      <c r="V36" s="533"/>
      <c r="W36" s="533"/>
      <c r="X36" s="16"/>
      <c r="Y36" s="83"/>
      <c r="Z36" s="16"/>
      <c r="AA36" s="13"/>
      <c r="AB36" s="13"/>
      <c r="AC36" s="13"/>
      <c r="AD36" s="13"/>
      <c r="AE36" s="13"/>
      <c r="AF36" s="13"/>
      <c r="AG36" s="13"/>
      <c r="AH36" s="13"/>
      <c r="AI36" s="13"/>
      <c r="AJ36" s="13"/>
      <c r="AK36" s="13"/>
      <c r="AL36" s="13"/>
      <c r="AM36" s="16"/>
      <c r="AN36" s="16"/>
      <c r="AO36" s="16"/>
      <c r="AP36" s="16"/>
      <c r="AQ36" s="16"/>
      <c r="AR36" s="16"/>
    </row>
    <row r="37" spans="1:44" x14ac:dyDescent="0.2">
      <c r="A37" s="16" t="s">
        <v>2954</v>
      </c>
      <c r="B37" s="16"/>
      <c r="C37" s="16"/>
      <c r="D37" s="16"/>
      <c r="E37" s="16"/>
      <c r="F37" s="533"/>
      <c r="G37" s="533"/>
      <c r="H37" s="533"/>
      <c r="I37" s="533"/>
      <c r="J37" s="533"/>
      <c r="K37" s="533"/>
      <c r="L37" s="533"/>
      <c r="M37" s="533"/>
      <c r="N37" s="533"/>
      <c r="O37" s="533"/>
      <c r="P37" s="533"/>
      <c r="Q37" s="533"/>
      <c r="R37" s="533"/>
      <c r="S37" s="533"/>
      <c r="T37" s="533"/>
      <c r="U37" s="533"/>
      <c r="V37" s="533"/>
      <c r="W37" s="533"/>
      <c r="X37" s="16"/>
      <c r="Y37" s="83"/>
      <c r="Z37" s="16"/>
      <c r="AA37" s="13"/>
      <c r="AB37" s="13"/>
      <c r="AC37" s="13"/>
      <c r="AD37" s="13"/>
      <c r="AE37" s="13"/>
      <c r="AF37" s="13"/>
      <c r="AG37" s="13"/>
      <c r="AH37" s="13"/>
      <c r="AI37" s="13"/>
      <c r="AJ37" s="13"/>
      <c r="AK37" s="13"/>
      <c r="AL37" s="13"/>
      <c r="AM37" s="16"/>
      <c r="AN37" s="16"/>
      <c r="AO37" s="16"/>
      <c r="AP37" s="16"/>
      <c r="AQ37" s="16"/>
      <c r="AR37" s="16"/>
    </row>
    <row r="38" spans="1:44" x14ac:dyDescent="0.2">
      <c r="A38" s="17"/>
      <c r="B38" s="16"/>
      <c r="C38" s="16"/>
      <c r="D38" s="16"/>
      <c r="E38" s="16"/>
      <c r="F38" s="533"/>
      <c r="G38" s="533"/>
      <c r="H38" s="533"/>
      <c r="I38" s="533"/>
      <c r="J38" s="533"/>
      <c r="K38" s="533"/>
      <c r="L38" s="533"/>
      <c r="M38" s="533"/>
      <c r="N38" s="533"/>
      <c r="O38" s="533"/>
      <c r="P38" s="533"/>
      <c r="Q38" s="533"/>
      <c r="R38" s="533"/>
      <c r="S38" s="533"/>
      <c r="T38" s="533"/>
      <c r="U38" s="533"/>
      <c r="V38" s="533"/>
      <c r="W38" s="533"/>
      <c r="X38" s="16"/>
      <c r="Y38" s="83"/>
      <c r="Z38" s="16"/>
      <c r="AA38" s="13"/>
      <c r="AB38" s="13"/>
      <c r="AC38" s="13"/>
      <c r="AD38" s="13"/>
      <c r="AE38" s="13"/>
      <c r="AF38" s="13"/>
      <c r="AG38" s="13"/>
      <c r="AH38" s="13"/>
      <c r="AI38" s="13"/>
      <c r="AJ38" s="13"/>
      <c r="AK38" s="13"/>
      <c r="AL38" s="13"/>
      <c r="AM38" s="16"/>
      <c r="AN38" s="16"/>
      <c r="AO38" s="16"/>
      <c r="AP38" s="16"/>
      <c r="AQ38" s="16"/>
      <c r="AR38" s="16"/>
    </row>
    <row r="39" spans="1:44" x14ac:dyDescent="0.2">
      <c r="A39" s="16" t="s">
        <v>5207</v>
      </c>
      <c r="B39" s="16"/>
      <c r="C39" s="16"/>
      <c r="D39" s="16"/>
      <c r="E39" s="16"/>
      <c r="F39" s="533"/>
      <c r="G39" s="533"/>
      <c r="H39" s="533"/>
      <c r="I39" s="533"/>
      <c r="J39" s="533"/>
      <c r="K39" s="533"/>
      <c r="L39" s="533"/>
      <c r="M39" s="533"/>
      <c r="N39" s="533"/>
      <c r="O39" s="533"/>
      <c r="P39" s="533"/>
      <c r="Q39" s="533"/>
      <c r="R39" s="533"/>
      <c r="S39" s="533"/>
      <c r="T39" s="533"/>
      <c r="U39" s="533"/>
      <c r="V39" s="533"/>
      <c r="W39" s="533"/>
      <c r="X39" s="16"/>
      <c r="Y39" s="83"/>
      <c r="Z39" s="16"/>
      <c r="AA39" s="13"/>
      <c r="AB39" s="13"/>
      <c r="AC39" s="13"/>
      <c r="AD39" s="13"/>
      <c r="AE39" s="13"/>
      <c r="AF39" s="13"/>
      <c r="AG39" s="13"/>
      <c r="AH39" s="13"/>
      <c r="AI39" s="13"/>
      <c r="AJ39" s="13"/>
      <c r="AK39" s="13"/>
      <c r="AL39" s="13"/>
      <c r="AM39" s="16"/>
      <c r="AN39" s="16"/>
      <c r="AO39" s="16"/>
      <c r="AP39" s="16"/>
      <c r="AQ39" s="16"/>
      <c r="AR39" s="16"/>
    </row>
    <row r="40" spans="1:44" x14ac:dyDescent="0.2">
      <c r="A40" s="16" t="s">
        <v>3255</v>
      </c>
      <c r="B40" s="175" t="s">
        <v>5160</v>
      </c>
      <c r="C40" s="166" t="s">
        <v>5760</v>
      </c>
      <c r="D40" s="534" t="s">
        <v>5148</v>
      </c>
      <c r="E40" s="533"/>
      <c r="F40" s="533"/>
      <c r="G40" s="533"/>
      <c r="H40" s="533"/>
      <c r="I40" s="533"/>
      <c r="J40" s="533"/>
      <c r="K40" s="533"/>
      <c r="L40" s="533"/>
      <c r="M40" s="533"/>
      <c r="N40" s="533"/>
      <c r="O40" s="533"/>
      <c r="P40" s="533"/>
      <c r="Q40" s="533"/>
      <c r="R40" s="533"/>
      <c r="S40" s="533"/>
      <c r="T40" s="533"/>
      <c r="U40" s="533"/>
      <c r="V40" s="533"/>
      <c r="W40" s="533"/>
      <c r="X40" s="16"/>
      <c r="Y40" s="83"/>
      <c r="Z40" s="16"/>
      <c r="AA40" s="13"/>
      <c r="AB40" s="13"/>
      <c r="AC40" s="13"/>
      <c r="AD40" s="13"/>
      <c r="AE40" s="13"/>
      <c r="AF40" s="13"/>
      <c r="AG40" s="13"/>
      <c r="AH40" s="13"/>
      <c r="AI40" s="13"/>
      <c r="AJ40" s="13"/>
      <c r="AK40" s="13"/>
      <c r="AL40" s="13"/>
      <c r="AM40" s="16"/>
      <c r="AN40" s="16"/>
      <c r="AO40" s="16"/>
      <c r="AP40" s="16"/>
      <c r="AQ40" s="16"/>
      <c r="AR40" s="16"/>
    </row>
    <row r="41" spans="1:44" x14ac:dyDescent="0.2">
      <c r="B41" s="77"/>
      <c r="C41" s="60"/>
      <c r="D41" s="533"/>
      <c r="E41" s="533"/>
      <c r="F41" s="533"/>
      <c r="G41" s="533"/>
      <c r="H41" s="533"/>
      <c r="I41" s="533"/>
      <c r="J41" s="533"/>
      <c r="K41" s="533"/>
      <c r="L41" s="533"/>
      <c r="M41" s="533"/>
      <c r="N41" s="533"/>
      <c r="O41" s="533"/>
      <c r="P41" s="533"/>
      <c r="Q41" s="533"/>
      <c r="R41" s="533"/>
      <c r="S41" s="533"/>
      <c r="T41" s="533"/>
      <c r="U41" s="533"/>
      <c r="V41" s="533"/>
      <c r="W41" s="533"/>
      <c r="X41" s="16"/>
      <c r="Y41" s="83"/>
      <c r="Z41" s="16"/>
      <c r="AA41" s="13"/>
      <c r="AB41" s="13"/>
      <c r="AC41" s="13"/>
      <c r="AD41" s="13"/>
      <c r="AE41" s="13"/>
      <c r="AF41" s="13"/>
      <c r="AG41" s="13"/>
      <c r="AH41" s="13"/>
      <c r="AI41" s="13"/>
      <c r="AJ41" s="13"/>
      <c r="AK41" s="13"/>
      <c r="AL41" s="13"/>
      <c r="AM41" s="16"/>
      <c r="AN41" s="16"/>
      <c r="AO41" s="16"/>
      <c r="AP41" s="16"/>
      <c r="AQ41" s="16"/>
      <c r="AR41" s="16"/>
    </row>
    <row r="42" spans="1:44" x14ac:dyDescent="0.2">
      <c r="A42" s="170" t="s">
        <v>5153</v>
      </c>
      <c r="B42" s="166" t="s">
        <v>5763</v>
      </c>
      <c r="C42" s="433" t="s">
        <v>902</v>
      </c>
      <c r="D42" s="433" t="s">
        <v>904</v>
      </c>
      <c r="E42" s="437"/>
      <c r="F42" s="437"/>
      <c r="G42" s="433" t="s">
        <v>1357</v>
      </c>
      <c r="H42" s="437"/>
      <c r="I42" s="437"/>
      <c r="J42" s="433" t="s">
        <v>1356</v>
      </c>
      <c r="K42" s="433" t="s">
        <v>1355</v>
      </c>
      <c r="L42" s="437"/>
      <c r="M42" s="437"/>
      <c r="N42" s="437"/>
      <c r="O42" s="434" t="s">
        <v>2123</v>
      </c>
      <c r="P42" s="433" t="s">
        <v>1354</v>
      </c>
      <c r="Q42" s="437"/>
      <c r="R42" s="437"/>
      <c r="S42" s="433" t="s">
        <v>1353</v>
      </c>
      <c r="T42" s="433" t="s">
        <v>1352</v>
      </c>
      <c r="U42" s="434" t="s">
        <v>2138</v>
      </c>
      <c r="V42" s="16" t="s">
        <v>3014</v>
      </c>
      <c r="W42" s="16"/>
      <c r="X42" s="83" t="s">
        <v>2808</v>
      </c>
      <c r="Y42" s="16" t="s">
        <v>2843</v>
      </c>
      <c r="Z42" s="13" t="s">
        <v>2058</v>
      </c>
      <c r="AA42" s="13" t="s">
        <v>2709</v>
      </c>
      <c r="AB42" s="13" t="s">
        <v>2752</v>
      </c>
      <c r="AC42" s="13"/>
      <c r="AD42" s="13"/>
      <c r="AE42" s="13"/>
      <c r="AF42" s="13"/>
      <c r="AG42" s="13"/>
      <c r="AH42" s="13"/>
      <c r="AI42" s="13"/>
      <c r="AJ42" s="13"/>
      <c r="AK42" s="13"/>
      <c r="AL42" s="16"/>
      <c r="AM42" s="16"/>
      <c r="AN42" s="16"/>
      <c r="AO42" s="16"/>
      <c r="AP42" s="16"/>
      <c r="AQ42" s="16"/>
      <c r="AR42" s="16"/>
    </row>
    <row r="43" spans="1:44" x14ac:dyDescent="0.2">
      <c r="A43" s="18"/>
      <c r="B43" s="18"/>
      <c r="V43" s="16"/>
      <c r="W43" s="16"/>
      <c r="X43" s="83"/>
      <c r="Y43" s="16"/>
      <c r="Z43" s="13"/>
      <c r="AA43" s="13"/>
      <c r="AB43" s="13"/>
      <c r="AC43" s="13"/>
      <c r="AD43" s="13"/>
      <c r="AE43" s="13"/>
      <c r="AF43" s="13"/>
      <c r="AG43" s="13"/>
      <c r="AH43" s="13"/>
      <c r="AI43" s="13"/>
      <c r="AJ43" s="13"/>
      <c r="AK43" s="13"/>
      <c r="AL43" s="16"/>
      <c r="AM43" s="16"/>
      <c r="AN43" s="16"/>
      <c r="AO43" s="16"/>
      <c r="AP43" s="16"/>
      <c r="AQ43" s="16"/>
      <c r="AR43" s="16"/>
    </row>
    <row r="44" spans="1:44" x14ac:dyDescent="0.2">
      <c r="A44" s="17" t="s">
        <v>4752</v>
      </c>
      <c r="B44" s="17"/>
      <c r="C44" s="18"/>
      <c r="W44" s="16"/>
      <c r="X44" s="16"/>
      <c r="Y44" s="83"/>
      <c r="Z44" s="16"/>
      <c r="AA44" s="13"/>
      <c r="AB44" s="13"/>
      <c r="AC44" s="13"/>
      <c r="AD44" s="13"/>
      <c r="AE44" s="13"/>
      <c r="AF44" s="13"/>
      <c r="AG44" s="13"/>
      <c r="AH44" s="13"/>
      <c r="AI44" s="13"/>
      <c r="AJ44" s="13"/>
      <c r="AK44" s="13"/>
      <c r="AL44" s="13"/>
      <c r="AM44" s="16"/>
      <c r="AN44" s="16"/>
      <c r="AO44" s="16"/>
      <c r="AP44" s="16"/>
      <c r="AQ44" s="16"/>
      <c r="AR44" s="16"/>
    </row>
    <row r="45" spans="1:44" x14ac:dyDescent="0.2">
      <c r="A45" s="10" t="s">
        <v>48</v>
      </c>
      <c r="C45" s="18"/>
      <c r="W45" s="16"/>
      <c r="X45" s="16"/>
      <c r="Y45" s="83"/>
      <c r="Z45" s="16"/>
      <c r="AA45" s="13"/>
      <c r="AB45" s="13"/>
      <c r="AC45" s="13"/>
      <c r="AD45" s="13"/>
      <c r="AE45" s="13"/>
      <c r="AF45" s="13"/>
      <c r="AG45" s="13"/>
      <c r="AH45" s="13"/>
      <c r="AI45" s="13"/>
      <c r="AJ45" s="13"/>
      <c r="AK45" s="13"/>
      <c r="AL45" s="13"/>
      <c r="AM45" s="16"/>
      <c r="AN45" s="16"/>
      <c r="AO45" s="16"/>
      <c r="AP45" s="16"/>
      <c r="AQ45" s="16"/>
      <c r="AR45" s="16"/>
    </row>
    <row r="46" spans="1:44" x14ac:dyDescent="0.2">
      <c r="A46" s="16" t="s">
        <v>2954</v>
      </c>
      <c r="B46" s="16"/>
      <c r="C46" s="18"/>
      <c r="W46" s="16"/>
      <c r="X46" s="16"/>
      <c r="Y46" s="83"/>
      <c r="Z46" s="16"/>
      <c r="AA46" s="13"/>
      <c r="AB46" s="13"/>
      <c r="AC46" s="13"/>
      <c r="AD46" s="13"/>
      <c r="AE46" s="13"/>
      <c r="AF46" s="13"/>
      <c r="AG46" s="13"/>
      <c r="AH46" s="13"/>
      <c r="AI46" s="13"/>
      <c r="AJ46" s="13"/>
      <c r="AK46" s="13"/>
      <c r="AL46" s="13"/>
      <c r="AM46" s="16"/>
      <c r="AN46" s="16"/>
      <c r="AO46" s="16"/>
      <c r="AP46" s="16"/>
      <c r="AQ46" s="16"/>
      <c r="AR46" s="16"/>
    </row>
    <row r="47" spans="1:44" x14ac:dyDescent="0.2">
      <c r="A47" s="16"/>
      <c r="B47" s="16"/>
      <c r="C47" s="18"/>
      <c r="W47" s="16"/>
      <c r="X47" s="16"/>
      <c r="Y47" s="83"/>
      <c r="Z47" s="16"/>
      <c r="AA47" s="13"/>
      <c r="AB47" s="13"/>
      <c r="AC47" s="13"/>
      <c r="AD47" s="13"/>
      <c r="AE47" s="13"/>
      <c r="AF47" s="13"/>
      <c r="AG47" s="13"/>
      <c r="AH47" s="13"/>
      <c r="AI47" s="13"/>
      <c r="AJ47" s="13"/>
      <c r="AK47" s="13"/>
      <c r="AL47" s="13"/>
      <c r="AM47" s="16"/>
      <c r="AN47" s="16"/>
      <c r="AO47" s="16"/>
      <c r="AP47" s="16"/>
      <c r="AQ47" s="16"/>
      <c r="AR47" s="16"/>
    </row>
    <row r="48" spans="1:44" x14ac:dyDescent="0.2">
      <c r="A48" s="170" t="s">
        <v>5154</v>
      </c>
      <c r="B48" s="166" t="s">
        <v>5761</v>
      </c>
      <c r="C48" s="433" t="s">
        <v>1351</v>
      </c>
      <c r="D48" s="433" t="s">
        <v>1350</v>
      </c>
      <c r="E48" s="437"/>
      <c r="F48" s="437"/>
      <c r="G48" s="433" t="s">
        <v>1349</v>
      </c>
      <c r="H48" s="437"/>
      <c r="I48" s="437"/>
      <c r="J48" s="433" t="s">
        <v>1348</v>
      </c>
      <c r="K48" s="433" t="s">
        <v>1347</v>
      </c>
      <c r="L48" s="437"/>
      <c r="M48" s="437"/>
      <c r="N48" s="437"/>
      <c r="O48" s="434" t="s">
        <v>2124</v>
      </c>
      <c r="P48" s="433" t="s">
        <v>1346</v>
      </c>
      <c r="Q48" s="437"/>
      <c r="R48" s="437"/>
      <c r="S48" s="433" t="s">
        <v>1345</v>
      </c>
      <c r="T48" s="433" t="s">
        <v>1344</v>
      </c>
      <c r="U48" s="434" t="s">
        <v>2139</v>
      </c>
      <c r="V48" s="16" t="s">
        <v>3267</v>
      </c>
      <c r="W48" s="16" t="s">
        <v>3246</v>
      </c>
      <c r="X48" s="83" t="s">
        <v>2808</v>
      </c>
      <c r="Y48" s="16" t="s">
        <v>2843</v>
      </c>
      <c r="Z48" s="13" t="s">
        <v>2058</v>
      </c>
      <c r="AA48" s="13" t="s">
        <v>2709</v>
      </c>
      <c r="AB48" s="13" t="s">
        <v>2752</v>
      </c>
      <c r="AC48" s="13"/>
      <c r="AD48" s="13"/>
      <c r="AE48" s="13"/>
      <c r="AF48" s="13"/>
      <c r="AG48" s="13"/>
      <c r="AH48" s="13"/>
      <c r="AI48" s="13"/>
      <c r="AJ48" s="13"/>
      <c r="AK48" s="13"/>
      <c r="AL48" s="16"/>
      <c r="AM48" s="16"/>
      <c r="AN48" s="16"/>
      <c r="AO48" s="16"/>
      <c r="AP48" s="16"/>
      <c r="AQ48" s="16"/>
      <c r="AR48" s="16"/>
    </row>
    <row r="49" spans="1:44" x14ac:dyDescent="0.2">
      <c r="A49" s="170" t="s">
        <v>5155</v>
      </c>
      <c r="B49" s="166" t="s">
        <v>5762</v>
      </c>
      <c r="C49" s="433" t="s">
        <v>2452</v>
      </c>
      <c r="D49" s="433" t="s">
        <v>2453</v>
      </c>
      <c r="E49" s="437"/>
      <c r="F49" s="437"/>
      <c r="G49" s="433" t="s">
        <v>2454</v>
      </c>
      <c r="H49" s="437"/>
      <c r="I49" s="437"/>
      <c r="J49" s="433" t="s">
        <v>2455</v>
      </c>
      <c r="K49" s="433" t="s">
        <v>2456</v>
      </c>
      <c r="L49" s="437"/>
      <c r="M49" s="437"/>
      <c r="N49" s="437"/>
      <c r="O49" s="434" t="s">
        <v>2457</v>
      </c>
      <c r="P49" s="433" t="s">
        <v>2458</v>
      </c>
      <c r="Q49" s="437"/>
      <c r="R49" s="437"/>
      <c r="S49" s="433" t="s">
        <v>2459</v>
      </c>
      <c r="T49" s="433" t="s">
        <v>2460</v>
      </c>
      <c r="U49" s="434" t="s">
        <v>2461</v>
      </c>
      <c r="V49" s="16" t="s">
        <v>3267</v>
      </c>
      <c r="W49" s="16" t="s">
        <v>4631</v>
      </c>
      <c r="X49" s="83" t="s">
        <v>2808</v>
      </c>
      <c r="Y49" s="16" t="s">
        <v>2843</v>
      </c>
      <c r="Z49" s="13" t="s">
        <v>2058</v>
      </c>
      <c r="AA49" s="13" t="s">
        <v>2709</v>
      </c>
      <c r="AB49" s="13" t="s">
        <v>2752</v>
      </c>
      <c r="AC49" s="13"/>
      <c r="AD49" s="13"/>
      <c r="AE49" s="13"/>
      <c r="AF49" s="13"/>
      <c r="AG49" s="13"/>
      <c r="AH49" s="13"/>
      <c r="AI49" s="13"/>
      <c r="AJ49" s="13"/>
      <c r="AK49" s="13"/>
      <c r="AL49" s="16"/>
      <c r="AM49" s="16"/>
      <c r="AN49" s="16"/>
      <c r="AO49" s="16"/>
      <c r="AP49" s="16"/>
      <c r="AQ49" s="16"/>
      <c r="AR49" s="16"/>
    </row>
    <row r="50" spans="1:44" x14ac:dyDescent="0.2">
      <c r="A50" s="18"/>
      <c r="B50" s="60"/>
      <c r="C50" s="535"/>
      <c r="D50" s="535"/>
      <c r="E50" s="536"/>
      <c r="F50" s="536"/>
      <c r="G50" s="535"/>
      <c r="H50" s="536"/>
      <c r="I50" s="536"/>
      <c r="J50" s="535"/>
      <c r="K50" s="535"/>
      <c r="L50" s="536"/>
      <c r="M50" s="536"/>
      <c r="N50" s="536"/>
      <c r="O50" s="537"/>
      <c r="P50" s="535"/>
      <c r="Q50" s="536"/>
      <c r="R50" s="536"/>
      <c r="S50" s="535"/>
      <c r="T50" s="535"/>
      <c r="U50" s="537"/>
      <c r="V50" s="16"/>
      <c r="W50" s="16"/>
      <c r="X50" s="83"/>
      <c r="Y50" s="16"/>
      <c r="Z50" s="13"/>
      <c r="AA50" s="13"/>
      <c r="AB50" s="13"/>
      <c r="AC50" s="13"/>
      <c r="AD50" s="13"/>
      <c r="AE50" s="13"/>
      <c r="AF50" s="13"/>
      <c r="AG50" s="13"/>
      <c r="AH50" s="13"/>
      <c r="AI50" s="13"/>
      <c r="AJ50" s="13"/>
      <c r="AK50" s="13"/>
      <c r="AL50" s="16"/>
      <c r="AM50" s="16"/>
      <c r="AN50" s="16"/>
      <c r="AO50" s="16"/>
      <c r="AP50" s="16"/>
      <c r="AQ50" s="16"/>
      <c r="AR50" s="16"/>
    </row>
    <row r="51" spans="1:44" s="16" customFormat="1" x14ac:dyDescent="0.2">
      <c r="A51" s="17" t="s">
        <v>5808</v>
      </c>
      <c r="B51" s="17"/>
      <c r="C51" s="18"/>
      <c r="D51" s="10"/>
      <c r="E51" s="10"/>
      <c r="F51" s="10"/>
      <c r="G51" s="10"/>
      <c r="H51" s="10"/>
      <c r="I51" s="10"/>
      <c r="J51" s="10"/>
      <c r="K51" s="10"/>
      <c r="L51" s="10"/>
      <c r="M51" s="10"/>
      <c r="N51" s="10"/>
      <c r="O51" s="10"/>
      <c r="P51" s="10"/>
      <c r="Q51" s="10"/>
      <c r="R51" s="10"/>
      <c r="S51" s="10"/>
      <c r="T51" s="10"/>
      <c r="U51" s="10"/>
      <c r="V51" s="10"/>
      <c r="Y51" s="83"/>
      <c r="AA51" s="13"/>
      <c r="AB51" s="13"/>
      <c r="AC51" s="13"/>
      <c r="AD51" s="13"/>
      <c r="AE51" s="13"/>
      <c r="AF51" s="13"/>
      <c r="AG51" s="13"/>
      <c r="AH51" s="13"/>
      <c r="AI51" s="13"/>
      <c r="AJ51" s="13"/>
      <c r="AK51" s="13"/>
      <c r="AL51" s="13"/>
    </row>
    <row r="52" spans="1:44" s="16" customFormat="1" x14ac:dyDescent="0.2">
      <c r="A52" s="10" t="s">
        <v>48</v>
      </c>
      <c r="B52" s="10"/>
      <c r="C52" s="18"/>
      <c r="D52" s="10"/>
      <c r="E52" s="10"/>
      <c r="F52" s="10"/>
      <c r="G52" s="10"/>
      <c r="H52" s="10"/>
      <c r="I52" s="10"/>
      <c r="J52" s="10"/>
      <c r="K52" s="10"/>
      <c r="L52" s="10"/>
      <c r="M52" s="10"/>
      <c r="N52" s="10"/>
      <c r="O52" s="10"/>
      <c r="P52" s="10"/>
      <c r="Q52" s="10"/>
      <c r="R52" s="10"/>
      <c r="S52" s="10"/>
      <c r="T52" s="10"/>
      <c r="U52" s="10"/>
      <c r="V52" s="10"/>
      <c r="Y52" s="83"/>
      <c r="AA52" s="13"/>
      <c r="AB52" s="13"/>
      <c r="AC52" s="13"/>
      <c r="AD52" s="13"/>
      <c r="AE52" s="13"/>
      <c r="AF52" s="13"/>
      <c r="AG52" s="13"/>
      <c r="AH52" s="13"/>
      <c r="AI52" s="13"/>
      <c r="AJ52" s="13"/>
      <c r="AK52" s="13"/>
      <c r="AL52" s="13"/>
    </row>
    <row r="53" spans="1:44" s="16" customFormat="1" x14ac:dyDescent="0.2">
      <c r="A53" s="16" t="s">
        <v>2954</v>
      </c>
      <c r="C53" s="18"/>
      <c r="D53" s="10"/>
      <c r="E53" s="10"/>
      <c r="F53" s="10"/>
      <c r="G53" s="10"/>
      <c r="H53" s="10"/>
      <c r="I53" s="10"/>
      <c r="J53" s="10"/>
      <c r="K53" s="10"/>
      <c r="L53" s="10"/>
      <c r="M53" s="10"/>
      <c r="N53" s="10"/>
      <c r="O53" s="10"/>
      <c r="P53" s="10"/>
      <c r="Q53" s="10"/>
      <c r="R53" s="10"/>
      <c r="S53" s="10"/>
      <c r="T53" s="10"/>
      <c r="U53" s="10"/>
      <c r="V53" s="10"/>
      <c r="Y53" s="83"/>
      <c r="AA53" s="13"/>
      <c r="AB53" s="13"/>
      <c r="AC53" s="13"/>
      <c r="AD53" s="13"/>
      <c r="AE53" s="13"/>
      <c r="AF53" s="13"/>
      <c r="AG53" s="13"/>
      <c r="AH53" s="13"/>
      <c r="AI53" s="13"/>
      <c r="AJ53" s="13"/>
      <c r="AK53" s="13"/>
      <c r="AL53" s="13"/>
    </row>
    <row r="54" spans="1:44" x14ac:dyDescent="0.2">
      <c r="V54" s="16"/>
      <c r="W54" s="16"/>
      <c r="X54" s="16"/>
      <c r="Y54" s="16"/>
      <c r="Z54" s="13"/>
      <c r="AA54" s="13"/>
      <c r="AB54" s="13"/>
      <c r="AC54" s="13"/>
      <c r="AD54" s="13"/>
      <c r="AE54" s="13"/>
      <c r="AF54" s="13"/>
      <c r="AG54" s="13"/>
      <c r="AH54" s="13"/>
      <c r="AI54" s="13"/>
      <c r="AJ54" s="13"/>
      <c r="AK54" s="13"/>
    </row>
    <row r="55" spans="1:44" s="16" customFormat="1" x14ac:dyDescent="0.2">
      <c r="A55" s="170" t="s">
        <v>1343</v>
      </c>
      <c r="B55" s="166"/>
      <c r="C55" s="437"/>
      <c r="D55" s="437"/>
      <c r="E55" s="437"/>
      <c r="F55" s="437"/>
      <c r="G55" s="437"/>
      <c r="H55" s="437"/>
      <c r="I55" s="437"/>
      <c r="J55" s="437"/>
      <c r="K55" s="437"/>
      <c r="L55" s="437"/>
      <c r="M55" s="437"/>
      <c r="N55" s="437"/>
      <c r="O55" s="437"/>
      <c r="P55" s="437"/>
      <c r="Q55" s="437"/>
      <c r="R55" s="437"/>
      <c r="S55" s="437"/>
      <c r="T55" s="437"/>
      <c r="U55" s="437"/>
      <c r="Z55" s="13"/>
      <c r="AA55" s="13"/>
      <c r="AB55" s="13"/>
      <c r="AC55" s="13"/>
      <c r="AD55" s="13"/>
      <c r="AE55" s="13"/>
      <c r="AF55" s="13"/>
      <c r="AG55" s="13"/>
      <c r="AH55" s="13"/>
      <c r="AI55" s="13"/>
      <c r="AJ55" s="13"/>
      <c r="AK55" s="13"/>
    </row>
    <row r="56" spans="1:44" s="16" customFormat="1" x14ac:dyDescent="0.2">
      <c r="A56" s="171" t="s">
        <v>1643</v>
      </c>
      <c r="B56" s="166"/>
      <c r="C56" s="437"/>
      <c r="D56" s="437"/>
      <c r="E56" s="437"/>
      <c r="F56" s="437"/>
      <c r="G56" s="437"/>
      <c r="H56" s="437"/>
      <c r="I56" s="437"/>
      <c r="J56" s="437"/>
      <c r="K56" s="437"/>
      <c r="L56" s="437"/>
      <c r="M56" s="437"/>
      <c r="N56" s="437"/>
      <c r="O56" s="437"/>
      <c r="P56" s="437"/>
      <c r="Q56" s="437"/>
      <c r="R56" s="437"/>
      <c r="S56" s="437"/>
      <c r="T56" s="437"/>
      <c r="U56" s="437"/>
      <c r="Z56" s="13"/>
      <c r="AA56" s="13"/>
      <c r="AB56" s="13"/>
      <c r="AC56" s="13"/>
      <c r="AD56" s="13"/>
      <c r="AE56" s="13"/>
      <c r="AF56" s="13"/>
      <c r="AG56" s="13"/>
      <c r="AH56" s="13"/>
      <c r="AI56" s="13"/>
      <c r="AJ56" s="13"/>
      <c r="AK56" s="13"/>
    </row>
    <row r="57" spans="1:44" s="16" customFormat="1" x14ac:dyDescent="0.2">
      <c r="A57" s="173" t="s">
        <v>2360</v>
      </c>
      <c r="B57" s="166" t="s">
        <v>5283</v>
      </c>
      <c r="C57" s="437"/>
      <c r="D57" s="496" t="s">
        <v>1128</v>
      </c>
      <c r="E57" s="437"/>
      <c r="F57" s="437"/>
      <c r="G57" s="496" t="s">
        <v>1342</v>
      </c>
      <c r="H57" s="437"/>
      <c r="I57" s="437"/>
      <c r="J57" s="496" t="s">
        <v>1341</v>
      </c>
      <c r="K57" s="496" t="s">
        <v>1340</v>
      </c>
      <c r="L57" s="437"/>
      <c r="M57" s="437"/>
      <c r="N57" s="437"/>
      <c r="O57" s="437"/>
      <c r="P57" s="496" t="s">
        <v>1339</v>
      </c>
      <c r="Q57" s="437"/>
      <c r="R57" s="437"/>
      <c r="S57" s="496" t="s">
        <v>1338</v>
      </c>
      <c r="T57" s="496" t="s">
        <v>1337</v>
      </c>
      <c r="U57" s="437"/>
      <c r="Y57" s="16" t="s">
        <v>2843</v>
      </c>
      <c r="Z57" s="13" t="s">
        <v>2058</v>
      </c>
      <c r="AA57" s="13" t="s">
        <v>2822</v>
      </c>
      <c r="AB57" s="13" t="s">
        <v>2835</v>
      </c>
      <c r="AC57" s="13" t="s">
        <v>2709</v>
      </c>
      <c r="AD57" s="13" t="s">
        <v>2752</v>
      </c>
      <c r="AE57" s="13"/>
      <c r="AF57" s="13"/>
      <c r="AG57" s="13"/>
      <c r="AH57" s="13"/>
      <c r="AI57" s="13"/>
      <c r="AJ57" s="13"/>
      <c r="AK57" s="13"/>
    </row>
    <row r="58" spans="1:44" s="16" customFormat="1" x14ac:dyDescent="0.2">
      <c r="A58" s="174" t="s">
        <v>2361</v>
      </c>
      <c r="B58" s="166" t="s">
        <v>5284</v>
      </c>
      <c r="C58" s="496" t="s">
        <v>1133</v>
      </c>
      <c r="D58" s="437"/>
      <c r="E58" s="437"/>
      <c r="F58" s="437"/>
      <c r="G58" s="437"/>
      <c r="H58" s="437"/>
      <c r="I58" s="437"/>
      <c r="J58" s="437"/>
      <c r="K58" s="437"/>
      <c r="L58" s="437"/>
      <c r="M58" s="437"/>
      <c r="N58" s="437"/>
      <c r="O58" s="437"/>
      <c r="P58" s="437"/>
      <c r="Q58" s="437"/>
      <c r="R58" s="437"/>
      <c r="S58" s="437"/>
      <c r="T58" s="437"/>
      <c r="U58" s="437"/>
      <c r="Y58" s="16" t="s">
        <v>2843</v>
      </c>
      <c r="Z58" s="13" t="s">
        <v>2058</v>
      </c>
      <c r="AA58" s="13" t="s">
        <v>2822</v>
      </c>
      <c r="AB58" s="13" t="s">
        <v>2836</v>
      </c>
      <c r="AC58" s="13" t="s">
        <v>2709</v>
      </c>
      <c r="AD58" s="13" t="s">
        <v>2752</v>
      </c>
      <c r="AE58" s="13"/>
      <c r="AF58" s="13"/>
      <c r="AG58" s="13"/>
      <c r="AH58" s="13"/>
      <c r="AI58" s="13"/>
      <c r="AJ58" s="13"/>
      <c r="AK58" s="13"/>
    </row>
    <row r="59" spans="1:44" s="16" customFormat="1" x14ac:dyDescent="0.2">
      <c r="A59" s="174" t="s">
        <v>2362</v>
      </c>
      <c r="B59" s="166" t="s">
        <v>5285</v>
      </c>
      <c r="C59" s="496" t="s">
        <v>373</v>
      </c>
      <c r="D59" s="437"/>
      <c r="E59" s="437"/>
      <c r="F59" s="437"/>
      <c r="G59" s="437"/>
      <c r="H59" s="437"/>
      <c r="I59" s="437"/>
      <c r="J59" s="437"/>
      <c r="K59" s="437"/>
      <c r="L59" s="437"/>
      <c r="M59" s="437"/>
      <c r="N59" s="437"/>
      <c r="O59" s="437"/>
      <c r="P59" s="437"/>
      <c r="Q59" s="437"/>
      <c r="R59" s="437"/>
      <c r="S59" s="437"/>
      <c r="T59" s="437"/>
      <c r="U59" s="437"/>
      <c r="Y59" s="16" t="s">
        <v>2843</v>
      </c>
      <c r="Z59" s="13" t="s">
        <v>2058</v>
      </c>
      <c r="AA59" s="13" t="s">
        <v>2822</v>
      </c>
      <c r="AB59" s="13" t="s">
        <v>2823</v>
      </c>
      <c r="AC59" s="13" t="s">
        <v>2709</v>
      </c>
      <c r="AD59" s="13" t="s">
        <v>2752</v>
      </c>
      <c r="AE59" s="13"/>
      <c r="AF59" s="13"/>
      <c r="AG59" s="13"/>
      <c r="AH59" s="13"/>
      <c r="AI59" s="13"/>
      <c r="AJ59" s="13"/>
      <c r="AK59" s="13"/>
    </row>
    <row r="60" spans="1:44" s="16" customFormat="1" x14ac:dyDescent="0.2">
      <c r="A60" s="173" t="s">
        <v>1642</v>
      </c>
      <c r="B60" s="166" t="s">
        <v>5286</v>
      </c>
      <c r="C60" s="496" t="s">
        <v>1132</v>
      </c>
      <c r="D60" s="496" t="s">
        <v>1127</v>
      </c>
      <c r="E60" s="437"/>
      <c r="F60" s="437"/>
      <c r="G60" s="496" t="s">
        <v>1336</v>
      </c>
      <c r="H60" s="437"/>
      <c r="I60" s="437"/>
      <c r="J60" s="496" t="s">
        <v>1335</v>
      </c>
      <c r="K60" s="496" t="s">
        <v>1334</v>
      </c>
      <c r="L60" s="437"/>
      <c r="M60" s="437"/>
      <c r="N60" s="437"/>
      <c r="O60" s="498" t="s">
        <v>2125</v>
      </c>
      <c r="P60" s="495" t="s">
        <v>1333</v>
      </c>
      <c r="Q60" s="437"/>
      <c r="R60" s="437"/>
      <c r="S60" s="496" t="s">
        <v>1332</v>
      </c>
      <c r="T60" s="496" t="s">
        <v>1331</v>
      </c>
      <c r="U60" s="498" t="s">
        <v>2140</v>
      </c>
      <c r="Y60" s="16" t="s">
        <v>2843</v>
      </c>
      <c r="Z60" s="13" t="s">
        <v>2058</v>
      </c>
      <c r="AA60" s="13" t="s">
        <v>2822</v>
      </c>
      <c r="AB60" s="13" t="s">
        <v>2837</v>
      </c>
      <c r="AC60" s="13" t="s">
        <v>2709</v>
      </c>
      <c r="AD60" s="13" t="s">
        <v>2752</v>
      </c>
      <c r="AE60" s="13"/>
      <c r="AF60" s="13"/>
      <c r="AG60" s="13"/>
      <c r="AH60" s="13"/>
      <c r="AI60" s="13"/>
      <c r="AJ60" s="13"/>
      <c r="AK60" s="13"/>
    </row>
    <row r="61" spans="1:44" s="16" customFormat="1" x14ac:dyDescent="0.2">
      <c r="A61" s="169" t="s">
        <v>1330</v>
      </c>
      <c r="B61" s="166"/>
      <c r="C61" s="437"/>
      <c r="D61" s="437"/>
      <c r="E61" s="437"/>
      <c r="F61" s="437"/>
      <c r="G61" s="437"/>
      <c r="H61" s="437"/>
      <c r="I61" s="437"/>
      <c r="J61" s="437"/>
      <c r="K61" s="437"/>
      <c r="L61" s="437"/>
      <c r="M61" s="437"/>
      <c r="N61" s="437"/>
      <c r="O61" s="437"/>
      <c r="P61" s="437"/>
      <c r="Q61" s="437"/>
      <c r="R61" s="437"/>
      <c r="S61" s="437"/>
      <c r="T61" s="437"/>
      <c r="U61" s="437"/>
      <c r="Z61" s="13"/>
      <c r="AA61" s="13"/>
      <c r="AB61" s="13"/>
      <c r="AC61" s="13"/>
      <c r="AD61" s="13"/>
      <c r="AE61" s="13"/>
      <c r="AF61" s="13"/>
      <c r="AG61" s="13"/>
      <c r="AH61" s="13"/>
      <c r="AI61" s="13"/>
      <c r="AJ61" s="13"/>
      <c r="AK61" s="13"/>
    </row>
    <row r="62" spans="1:44" s="16" customFormat="1" x14ac:dyDescent="0.2">
      <c r="A62" s="173" t="s">
        <v>1641</v>
      </c>
      <c r="B62" s="166" t="s">
        <v>5287</v>
      </c>
      <c r="C62" s="496" t="s">
        <v>1329</v>
      </c>
      <c r="D62" s="496" t="s">
        <v>1328</v>
      </c>
      <c r="E62" s="437"/>
      <c r="F62" s="437"/>
      <c r="G62" s="496" t="s">
        <v>1327</v>
      </c>
      <c r="H62" s="437"/>
      <c r="I62" s="437"/>
      <c r="J62" s="496" t="s">
        <v>1326</v>
      </c>
      <c r="K62" s="496" t="s">
        <v>1325</v>
      </c>
      <c r="L62" s="437"/>
      <c r="M62" s="437"/>
      <c r="N62" s="437"/>
      <c r="O62" s="498" t="s">
        <v>2126</v>
      </c>
      <c r="P62" s="496" t="s">
        <v>1324</v>
      </c>
      <c r="Q62" s="437"/>
      <c r="R62" s="437"/>
      <c r="S62" s="496" t="s">
        <v>1323</v>
      </c>
      <c r="T62" s="496" t="s">
        <v>1322</v>
      </c>
      <c r="U62" s="498" t="s">
        <v>2141</v>
      </c>
      <c r="Y62" s="16" t="s">
        <v>2843</v>
      </c>
      <c r="Z62" s="13" t="s">
        <v>2058</v>
      </c>
      <c r="AA62" s="13" t="s">
        <v>2822</v>
      </c>
      <c r="AB62" s="13" t="s">
        <v>2838</v>
      </c>
      <c r="AC62" s="13" t="s">
        <v>2709</v>
      </c>
      <c r="AD62" s="13" t="s">
        <v>2752</v>
      </c>
      <c r="AE62" s="13"/>
      <c r="AF62" s="13"/>
      <c r="AG62" s="13"/>
      <c r="AH62" s="13"/>
      <c r="AI62" s="13"/>
      <c r="AJ62" s="13"/>
      <c r="AK62" s="13"/>
    </row>
    <row r="63" spans="1:44" s="16" customFormat="1" x14ac:dyDescent="0.2">
      <c r="A63" s="173" t="s">
        <v>1640</v>
      </c>
      <c r="B63" s="166" t="s">
        <v>5288</v>
      </c>
      <c r="C63" s="496" t="s">
        <v>1131</v>
      </c>
      <c r="D63" s="496" t="s">
        <v>1126</v>
      </c>
      <c r="E63" s="437"/>
      <c r="F63" s="437"/>
      <c r="G63" s="496" t="s">
        <v>1321</v>
      </c>
      <c r="H63" s="437"/>
      <c r="I63" s="437"/>
      <c r="J63" s="496" t="s">
        <v>1320</v>
      </c>
      <c r="K63" s="496" t="s">
        <v>1319</v>
      </c>
      <c r="L63" s="437"/>
      <c r="M63" s="437"/>
      <c r="N63" s="437"/>
      <c r="O63" s="498" t="s">
        <v>2127</v>
      </c>
      <c r="P63" s="495" t="s">
        <v>1318</v>
      </c>
      <c r="Q63" s="437"/>
      <c r="R63" s="437"/>
      <c r="S63" s="496" t="s">
        <v>1317</v>
      </c>
      <c r="T63" s="496" t="s">
        <v>1316</v>
      </c>
      <c r="U63" s="498" t="s">
        <v>2142</v>
      </c>
      <c r="Y63" s="16" t="s">
        <v>2843</v>
      </c>
      <c r="Z63" s="13" t="s">
        <v>2058</v>
      </c>
      <c r="AA63" s="13" t="s">
        <v>2822</v>
      </c>
      <c r="AB63" s="13" t="s">
        <v>2839</v>
      </c>
      <c r="AC63" s="13" t="s">
        <v>2709</v>
      </c>
      <c r="AD63" s="13" t="s">
        <v>2752</v>
      </c>
      <c r="AE63" s="13"/>
      <c r="AF63" s="13"/>
      <c r="AG63" s="13"/>
      <c r="AH63" s="13"/>
      <c r="AI63" s="13"/>
      <c r="AJ63" s="13"/>
      <c r="AK63" s="13"/>
    </row>
    <row r="64" spans="1:44" s="16" customFormat="1" x14ac:dyDescent="0.2">
      <c r="A64" s="172" t="s">
        <v>2698</v>
      </c>
      <c r="B64" s="166" t="s">
        <v>5733</v>
      </c>
      <c r="C64" s="501" t="s">
        <v>241</v>
      </c>
      <c r="D64" s="501" t="s">
        <v>350</v>
      </c>
      <c r="E64" s="437"/>
      <c r="F64" s="437"/>
      <c r="G64" s="501" t="s">
        <v>348</v>
      </c>
      <c r="H64" s="437"/>
      <c r="I64" s="437"/>
      <c r="J64" s="501" t="s">
        <v>345</v>
      </c>
      <c r="K64" s="501" t="s">
        <v>343</v>
      </c>
      <c r="L64" s="437"/>
      <c r="M64" s="437"/>
      <c r="N64" s="437"/>
      <c r="O64" s="437"/>
      <c r="P64" s="501" t="s">
        <v>337</v>
      </c>
      <c r="Q64" s="437"/>
      <c r="R64" s="437"/>
      <c r="S64" s="501" t="s">
        <v>1315</v>
      </c>
      <c r="T64" s="501" t="s">
        <v>1314</v>
      </c>
      <c r="U64" s="437"/>
      <c r="Z64" s="13" t="s">
        <v>5018</v>
      </c>
      <c r="AA64" s="13" t="s">
        <v>3044</v>
      </c>
      <c r="AB64" s="13"/>
      <c r="AC64" s="13"/>
      <c r="AD64" s="13"/>
      <c r="AE64" s="13"/>
      <c r="AF64" s="13"/>
      <c r="AG64" s="13"/>
      <c r="AH64" s="13"/>
      <c r="AI64" s="13"/>
      <c r="AJ64" s="13"/>
      <c r="AK64" s="13"/>
    </row>
    <row r="65" spans="1:38" s="16" customFormat="1" x14ac:dyDescent="0.2">
      <c r="A65" s="172" t="s">
        <v>2364</v>
      </c>
      <c r="B65" s="166" t="s">
        <v>5289</v>
      </c>
      <c r="C65" s="496" t="s">
        <v>240</v>
      </c>
      <c r="D65" s="496" t="s">
        <v>357</v>
      </c>
      <c r="E65" s="437"/>
      <c r="F65" s="437"/>
      <c r="G65" s="496" t="s">
        <v>354</v>
      </c>
      <c r="H65" s="437"/>
      <c r="I65" s="437"/>
      <c r="J65" s="496" t="s">
        <v>1313</v>
      </c>
      <c r="K65" s="496" t="s">
        <v>1312</v>
      </c>
      <c r="L65" s="437"/>
      <c r="M65" s="437"/>
      <c r="N65" s="437"/>
      <c r="O65" s="498" t="s">
        <v>1618</v>
      </c>
      <c r="P65" s="496" t="s">
        <v>1311</v>
      </c>
      <c r="Q65" s="437"/>
      <c r="R65" s="437"/>
      <c r="S65" s="496" t="s">
        <v>1310</v>
      </c>
      <c r="T65" s="496" t="s">
        <v>1309</v>
      </c>
      <c r="U65" s="498" t="s">
        <v>1593</v>
      </c>
      <c r="X65" s="16" t="s">
        <v>2808</v>
      </c>
      <c r="Y65" s="83" t="s">
        <v>2840</v>
      </c>
      <c r="Z65" s="97" t="s">
        <v>2058</v>
      </c>
      <c r="AA65" s="97" t="s">
        <v>2709</v>
      </c>
      <c r="AB65" s="13"/>
      <c r="AC65" s="13"/>
      <c r="AD65" s="13"/>
      <c r="AE65" s="13"/>
      <c r="AF65" s="13"/>
      <c r="AG65" s="97"/>
      <c r="AH65" s="13"/>
      <c r="AI65" s="13"/>
      <c r="AJ65" s="13"/>
      <c r="AK65" s="13"/>
    </row>
    <row r="66" spans="1:38" s="16" customFormat="1" x14ac:dyDescent="0.2">
      <c r="A66" s="172" t="s">
        <v>1308</v>
      </c>
      <c r="B66" s="166" t="s">
        <v>5749</v>
      </c>
      <c r="C66" s="496" t="s">
        <v>358</v>
      </c>
      <c r="D66" s="496" t="s">
        <v>356</v>
      </c>
      <c r="E66" s="437"/>
      <c r="F66" s="437"/>
      <c r="G66" s="496" t="s">
        <v>271</v>
      </c>
      <c r="H66" s="437"/>
      <c r="I66" s="437"/>
      <c r="J66" s="496" t="s">
        <v>1307</v>
      </c>
      <c r="K66" s="496" t="s">
        <v>1306</v>
      </c>
      <c r="L66" s="437"/>
      <c r="M66" s="437"/>
      <c r="N66" s="437"/>
      <c r="O66" s="498" t="s">
        <v>1617</v>
      </c>
      <c r="P66" s="496" t="s">
        <v>1305</v>
      </c>
      <c r="Q66" s="437"/>
      <c r="R66" s="437"/>
      <c r="S66" s="496" t="s">
        <v>1304</v>
      </c>
      <c r="T66" s="496" t="s">
        <v>1303</v>
      </c>
      <c r="U66" s="498" t="s">
        <v>1592</v>
      </c>
      <c r="Z66" s="13" t="s">
        <v>2059</v>
      </c>
      <c r="AA66" s="13" t="s">
        <v>3020</v>
      </c>
      <c r="AB66" s="13"/>
      <c r="AC66" s="13"/>
      <c r="AD66" s="13"/>
      <c r="AE66" s="13"/>
      <c r="AF66" s="13"/>
      <c r="AG66" s="13"/>
      <c r="AH66" s="13"/>
      <c r="AI66" s="13"/>
      <c r="AJ66" s="13"/>
      <c r="AK66" s="13"/>
    </row>
    <row r="67" spans="1:38" ht="153" x14ac:dyDescent="0.2">
      <c r="A67" s="16"/>
      <c r="B67" s="16"/>
      <c r="C67" s="70" t="s">
        <v>3251</v>
      </c>
      <c r="D67" s="70" t="s">
        <v>2922</v>
      </c>
      <c r="E67" s="70" t="s">
        <v>2922</v>
      </c>
      <c r="F67" s="70" t="s">
        <v>2922</v>
      </c>
      <c r="G67" s="70" t="s">
        <v>3248</v>
      </c>
      <c r="H67" s="70" t="s">
        <v>3248</v>
      </c>
      <c r="I67" s="70" t="s">
        <v>3248</v>
      </c>
      <c r="J67" s="70" t="s">
        <v>2899</v>
      </c>
      <c r="K67" s="70" t="s">
        <v>3250</v>
      </c>
      <c r="L67" s="70" t="s">
        <v>3251</v>
      </c>
      <c r="M67" s="70" t="s">
        <v>2922</v>
      </c>
      <c r="N67" s="70" t="s">
        <v>3248</v>
      </c>
      <c r="O67" s="3" t="s">
        <v>3253</v>
      </c>
      <c r="P67" s="70" t="s">
        <v>3243</v>
      </c>
      <c r="Q67" s="70" t="s">
        <v>3243</v>
      </c>
      <c r="R67" s="70" t="s">
        <v>3243</v>
      </c>
      <c r="S67" s="70" t="s">
        <v>3249</v>
      </c>
      <c r="T67" s="70" t="s">
        <v>3254</v>
      </c>
      <c r="U67" s="3" t="s">
        <v>3254</v>
      </c>
      <c r="V67" s="16"/>
      <c r="W67" s="44"/>
      <c r="X67" s="16"/>
      <c r="Y67" s="16"/>
      <c r="Z67" s="16"/>
      <c r="AA67" s="13"/>
      <c r="AB67" s="13"/>
      <c r="AC67" s="13"/>
      <c r="AD67" s="13"/>
      <c r="AE67" s="13"/>
      <c r="AF67" s="13"/>
      <c r="AG67" s="13"/>
      <c r="AH67" s="13"/>
      <c r="AI67" s="13"/>
      <c r="AJ67" s="13"/>
      <c r="AK67" s="13"/>
      <c r="AL67" s="13"/>
    </row>
    <row r="68" spans="1:38" ht="51" x14ac:dyDescent="0.2">
      <c r="C68" s="70"/>
      <c r="D68" s="70"/>
      <c r="E68" s="70" t="s">
        <v>2927</v>
      </c>
      <c r="F68" s="70" t="s">
        <v>2928</v>
      </c>
      <c r="G68" s="70"/>
      <c r="H68" s="70" t="s">
        <v>2927</v>
      </c>
      <c r="I68" s="70" t="s">
        <v>2928</v>
      </c>
      <c r="J68" s="70"/>
      <c r="K68" s="70"/>
      <c r="L68" s="70"/>
      <c r="M68" s="70"/>
      <c r="N68" s="70"/>
      <c r="O68" s="70"/>
      <c r="P68" s="70"/>
      <c r="Q68" s="70" t="s">
        <v>2927</v>
      </c>
      <c r="R68" s="70" t="s">
        <v>2928</v>
      </c>
      <c r="S68" s="70"/>
      <c r="T68" s="70"/>
      <c r="U68" s="70"/>
    </row>
    <row r="69" spans="1:38" ht="25.5" x14ac:dyDescent="0.2">
      <c r="C69" s="3" t="s">
        <v>2900</v>
      </c>
      <c r="D69" s="3" t="s">
        <v>2900</v>
      </c>
      <c r="E69" s="3" t="s">
        <v>2900</v>
      </c>
      <c r="F69" s="3" t="s">
        <v>2900</v>
      </c>
      <c r="G69" s="3" t="s">
        <v>2900</v>
      </c>
      <c r="H69" s="3" t="s">
        <v>2900</v>
      </c>
      <c r="I69" s="3" t="s">
        <v>2900</v>
      </c>
      <c r="J69" s="3" t="s">
        <v>2900</v>
      </c>
      <c r="K69" s="3" t="s">
        <v>2897</v>
      </c>
      <c r="L69" s="3" t="s">
        <v>2897</v>
      </c>
      <c r="M69" s="3" t="s">
        <v>2897</v>
      </c>
      <c r="N69" s="3" t="s">
        <v>2897</v>
      </c>
      <c r="O69" s="70"/>
      <c r="P69" s="3" t="s">
        <v>2900</v>
      </c>
      <c r="Q69" s="3" t="s">
        <v>2900</v>
      </c>
      <c r="R69" s="3" t="s">
        <v>2900</v>
      </c>
      <c r="S69" s="3" t="s">
        <v>2900</v>
      </c>
      <c r="T69" s="3" t="s">
        <v>2897</v>
      </c>
      <c r="U69" s="70"/>
    </row>
    <row r="70" spans="1:38" x14ac:dyDescent="0.2">
      <c r="C70" s="15"/>
      <c r="D70" s="15"/>
      <c r="E70" s="15"/>
      <c r="F70" s="15"/>
      <c r="G70" s="15"/>
      <c r="H70" s="15"/>
      <c r="I70" s="15"/>
      <c r="J70" s="15"/>
      <c r="K70" s="15"/>
      <c r="L70" s="15"/>
      <c r="M70" s="15"/>
      <c r="N70" s="15"/>
      <c r="O70" s="15"/>
      <c r="P70" s="15"/>
      <c r="Q70" s="15"/>
      <c r="R70" s="15"/>
      <c r="S70" s="15"/>
      <c r="T70" s="15"/>
      <c r="U70" s="15"/>
    </row>
    <row r="71" spans="1:38" x14ac:dyDescent="0.2">
      <c r="D71" s="15"/>
      <c r="E71" s="15"/>
      <c r="F71" s="15"/>
      <c r="G71" s="15"/>
      <c r="H71" s="15"/>
      <c r="I71" s="15"/>
      <c r="J71" s="15"/>
      <c r="K71" s="15"/>
      <c r="L71" s="15"/>
      <c r="M71" s="15"/>
      <c r="N71" s="15"/>
      <c r="O71" s="15"/>
      <c r="P71" s="15"/>
      <c r="Q71" s="15"/>
      <c r="R71" s="15"/>
      <c r="S71" s="15"/>
      <c r="T71" s="15"/>
      <c r="U71" s="15"/>
      <c r="V71" s="15"/>
    </row>
    <row r="72" spans="1:38" x14ac:dyDescent="0.2">
      <c r="D72" s="15"/>
      <c r="E72" s="15"/>
      <c r="F72" s="15"/>
      <c r="G72" s="15"/>
      <c r="H72" s="15"/>
      <c r="I72" s="15"/>
      <c r="J72" s="15"/>
      <c r="K72" s="15"/>
      <c r="L72" s="15"/>
      <c r="M72" s="15"/>
      <c r="N72" s="15"/>
      <c r="O72" s="15"/>
      <c r="P72" s="15"/>
      <c r="Q72" s="15"/>
      <c r="R72" s="15"/>
      <c r="S72" s="15"/>
      <c r="T72" s="15"/>
      <c r="U72" s="15"/>
      <c r="V72" s="15"/>
    </row>
    <row r="73" spans="1:38" x14ac:dyDescent="0.2">
      <c r="D73" s="15"/>
      <c r="E73" s="15"/>
      <c r="F73" s="15"/>
      <c r="G73" s="15"/>
      <c r="H73" s="15"/>
      <c r="I73" s="15"/>
      <c r="J73" s="15"/>
      <c r="K73" s="15"/>
      <c r="L73" s="15"/>
      <c r="M73" s="15"/>
      <c r="N73" s="15"/>
      <c r="O73" s="15"/>
      <c r="P73" s="15"/>
      <c r="Q73" s="15"/>
      <c r="R73" s="15"/>
      <c r="S73" s="15"/>
      <c r="T73" s="15"/>
      <c r="U73" s="15"/>
      <c r="V73" s="15"/>
    </row>
    <row r="74" spans="1:38" x14ac:dyDescent="0.2">
      <c r="D74" s="15"/>
      <c r="E74" s="15"/>
      <c r="F74" s="15"/>
      <c r="G74" s="15"/>
      <c r="H74" s="15"/>
      <c r="I74" s="15"/>
      <c r="J74" s="15"/>
      <c r="K74" s="15"/>
      <c r="L74" s="15"/>
      <c r="M74" s="15"/>
      <c r="N74" s="15"/>
      <c r="O74" s="15"/>
      <c r="P74" s="15"/>
      <c r="Q74" s="15"/>
      <c r="R74" s="15"/>
      <c r="S74" s="15"/>
      <c r="T74" s="15"/>
      <c r="U74" s="15"/>
      <c r="V74" s="15"/>
    </row>
    <row r="75" spans="1:38" x14ac:dyDescent="0.2">
      <c r="D75" s="15"/>
      <c r="E75" s="15"/>
      <c r="F75" s="15"/>
      <c r="G75" s="15"/>
      <c r="H75" s="15"/>
      <c r="I75" s="15"/>
      <c r="J75" s="15"/>
      <c r="K75" s="15"/>
      <c r="L75" s="15"/>
      <c r="M75" s="15"/>
      <c r="N75" s="15"/>
      <c r="O75" s="15"/>
      <c r="P75" s="15"/>
      <c r="Q75" s="15"/>
      <c r="R75" s="15"/>
      <c r="S75" s="15"/>
      <c r="T75" s="15"/>
      <c r="U75" s="15"/>
      <c r="V75" s="15"/>
    </row>
    <row r="76" spans="1:38" x14ac:dyDescent="0.2">
      <c r="D76" s="15"/>
      <c r="E76" s="15"/>
      <c r="F76" s="15"/>
      <c r="G76" s="15"/>
      <c r="H76" s="15"/>
      <c r="I76" s="15"/>
      <c r="J76" s="15"/>
      <c r="K76" s="15"/>
      <c r="L76" s="15"/>
      <c r="M76" s="15"/>
      <c r="N76" s="15"/>
      <c r="O76" s="15"/>
      <c r="P76" s="15"/>
      <c r="Q76" s="15"/>
      <c r="R76" s="15"/>
      <c r="S76" s="15"/>
      <c r="T76" s="15"/>
      <c r="U76" s="15"/>
      <c r="V76" s="15"/>
    </row>
    <row r="77" spans="1:38" x14ac:dyDescent="0.2">
      <c r="D77" s="15"/>
      <c r="E77" s="15"/>
      <c r="F77" s="15"/>
      <c r="G77" s="15"/>
      <c r="H77" s="15"/>
      <c r="I77" s="15"/>
      <c r="J77" s="15"/>
      <c r="K77" s="15"/>
      <c r="L77" s="15"/>
      <c r="M77" s="15"/>
      <c r="N77" s="15"/>
      <c r="O77" s="15"/>
      <c r="P77" s="15"/>
      <c r="Q77" s="15"/>
      <c r="R77" s="15"/>
      <c r="S77" s="15"/>
      <c r="T77" s="15"/>
      <c r="U77" s="15"/>
      <c r="V77" s="15"/>
    </row>
    <row r="78" spans="1:38" x14ac:dyDescent="0.2">
      <c r="D78" s="15"/>
      <c r="E78" s="15"/>
      <c r="F78" s="15"/>
      <c r="G78" s="15"/>
      <c r="H78" s="15"/>
      <c r="I78" s="15"/>
      <c r="J78" s="15"/>
      <c r="K78" s="15"/>
      <c r="L78" s="15"/>
      <c r="M78" s="15"/>
      <c r="N78" s="15"/>
      <c r="O78" s="15"/>
      <c r="P78" s="15"/>
      <c r="Q78" s="15"/>
      <c r="R78" s="15"/>
      <c r="S78" s="15"/>
      <c r="T78" s="15"/>
      <c r="U78" s="15"/>
      <c r="V78" s="15"/>
    </row>
    <row r="79" spans="1:38" x14ac:dyDescent="0.2">
      <c r="D79" s="15"/>
      <c r="E79" s="15"/>
      <c r="F79" s="15"/>
      <c r="G79" s="15"/>
      <c r="H79" s="15"/>
      <c r="I79" s="15"/>
      <c r="J79" s="15"/>
      <c r="K79" s="15"/>
      <c r="L79" s="15"/>
      <c r="M79" s="15"/>
      <c r="N79" s="15"/>
      <c r="O79" s="15"/>
      <c r="P79" s="15"/>
      <c r="Q79" s="15"/>
      <c r="R79" s="15"/>
      <c r="S79" s="15"/>
      <c r="T79" s="15"/>
      <c r="U79" s="15"/>
      <c r="V79" s="15"/>
    </row>
    <row r="80" spans="1:38" x14ac:dyDescent="0.2">
      <c r="D80" s="15"/>
      <c r="E80" s="15"/>
      <c r="F80" s="15"/>
      <c r="G80" s="15"/>
      <c r="H80" s="15"/>
      <c r="I80" s="15"/>
      <c r="J80" s="15"/>
      <c r="K80" s="15"/>
      <c r="L80" s="15"/>
      <c r="M80" s="15"/>
      <c r="N80" s="15"/>
      <c r="O80" s="15"/>
      <c r="P80" s="15"/>
      <c r="Q80" s="15"/>
      <c r="R80" s="15"/>
      <c r="S80" s="15"/>
      <c r="T80" s="15"/>
      <c r="U80" s="15"/>
      <c r="V80" s="15"/>
    </row>
    <row r="81" spans="4:22" x14ac:dyDescent="0.2">
      <c r="D81" s="15"/>
      <c r="E81" s="15"/>
      <c r="F81" s="15"/>
      <c r="G81" s="15"/>
      <c r="H81" s="15"/>
      <c r="I81" s="15"/>
      <c r="J81" s="15"/>
      <c r="K81" s="15"/>
      <c r="L81" s="15"/>
      <c r="M81" s="15"/>
      <c r="N81" s="15"/>
      <c r="O81" s="15"/>
      <c r="P81" s="15"/>
      <c r="Q81" s="15"/>
      <c r="R81" s="15"/>
      <c r="S81" s="15"/>
      <c r="T81" s="15"/>
      <c r="U81" s="15"/>
      <c r="V81" s="15"/>
    </row>
    <row r="82" spans="4:22" x14ac:dyDescent="0.2">
      <c r="D82" s="15"/>
      <c r="E82" s="15"/>
      <c r="F82" s="15"/>
      <c r="G82" s="15"/>
      <c r="H82" s="15"/>
      <c r="I82" s="15"/>
      <c r="J82" s="15"/>
      <c r="K82" s="15"/>
      <c r="L82" s="15"/>
      <c r="M82" s="15"/>
      <c r="N82" s="15"/>
      <c r="O82" s="15"/>
      <c r="P82" s="15"/>
      <c r="Q82" s="15"/>
      <c r="R82" s="15"/>
      <c r="S82" s="15"/>
      <c r="T82" s="15"/>
      <c r="U82" s="15"/>
      <c r="V82" s="15"/>
    </row>
    <row r="83" spans="4:22" x14ac:dyDescent="0.2">
      <c r="D83" s="15"/>
      <c r="E83" s="15"/>
      <c r="F83" s="15"/>
      <c r="G83" s="15"/>
      <c r="H83" s="15"/>
      <c r="I83" s="15"/>
      <c r="J83" s="15"/>
      <c r="K83" s="15"/>
      <c r="L83" s="15"/>
      <c r="M83" s="15"/>
      <c r="N83" s="15"/>
      <c r="O83" s="15"/>
      <c r="P83" s="15"/>
      <c r="Q83" s="15"/>
      <c r="R83" s="15"/>
      <c r="S83" s="15"/>
      <c r="T83" s="15"/>
      <c r="U83" s="15"/>
      <c r="V83" s="15"/>
    </row>
    <row r="84" spans="4:22" x14ac:dyDescent="0.2">
      <c r="D84" s="15"/>
      <c r="E84" s="15"/>
      <c r="F84" s="15"/>
      <c r="G84" s="15"/>
      <c r="H84" s="15"/>
      <c r="I84" s="15"/>
      <c r="J84" s="15"/>
      <c r="K84" s="15"/>
      <c r="L84" s="15"/>
      <c r="M84" s="15"/>
      <c r="N84" s="15"/>
      <c r="O84" s="15"/>
      <c r="P84" s="15"/>
      <c r="Q84" s="15"/>
      <c r="R84" s="15"/>
      <c r="S84" s="15"/>
      <c r="T84" s="15"/>
      <c r="U84" s="15"/>
      <c r="V84" s="15"/>
    </row>
    <row r="85" spans="4:22" x14ac:dyDescent="0.2">
      <c r="D85" s="15"/>
      <c r="E85" s="15"/>
      <c r="F85" s="15"/>
      <c r="G85" s="15"/>
      <c r="H85" s="15"/>
      <c r="I85" s="15"/>
      <c r="J85" s="15"/>
      <c r="K85" s="15"/>
      <c r="L85" s="15"/>
      <c r="M85" s="15"/>
      <c r="N85" s="15"/>
      <c r="O85" s="15"/>
      <c r="P85" s="15"/>
      <c r="Q85" s="15"/>
      <c r="R85" s="15"/>
      <c r="S85" s="15"/>
      <c r="T85" s="15"/>
      <c r="U85" s="15"/>
      <c r="V85" s="15"/>
    </row>
    <row r="86" spans="4:22" x14ac:dyDescent="0.2">
      <c r="D86" s="15"/>
      <c r="E86" s="15"/>
      <c r="F86" s="15"/>
      <c r="G86" s="15"/>
      <c r="H86" s="15"/>
      <c r="I86" s="15"/>
      <c r="J86" s="15"/>
      <c r="K86" s="15"/>
      <c r="L86" s="15"/>
      <c r="M86" s="15"/>
      <c r="N86" s="15"/>
      <c r="O86" s="15"/>
      <c r="P86" s="15"/>
      <c r="Q86" s="15"/>
      <c r="R86" s="15"/>
      <c r="S86" s="15"/>
      <c r="T86" s="15"/>
      <c r="U86" s="15"/>
      <c r="V86" s="15"/>
    </row>
    <row r="87" spans="4:22" x14ac:dyDescent="0.2">
      <c r="D87" s="15"/>
      <c r="E87" s="15"/>
      <c r="F87" s="15"/>
      <c r="G87" s="15"/>
      <c r="H87" s="15"/>
      <c r="I87" s="15"/>
      <c r="J87" s="15"/>
      <c r="K87" s="15"/>
      <c r="L87" s="15"/>
      <c r="M87" s="15"/>
      <c r="N87" s="15"/>
      <c r="O87" s="15"/>
      <c r="P87" s="15"/>
      <c r="Q87" s="15"/>
      <c r="R87" s="15"/>
      <c r="S87" s="15"/>
      <c r="T87" s="15"/>
      <c r="U87" s="15"/>
      <c r="V87" s="15"/>
    </row>
    <row r="88" spans="4:22" x14ac:dyDescent="0.2">
      <c r="D88" s="15"/>
      <c r="E88" s="15"/>
      <c r="F88" s="15"/>
      <c r="G88" s="15"/>
      <c r="H88" s="15"/>
      <c r="I88" s="15"/>
      <c r="J88" s="15"/>
      <c r="K88" s="15"/>
      <c r="L88" s="15"/>
      <c r="M88" s="15"/>
      <c r="N88" s="15"/>
      <c r="O88" s="15"/>
      <c r="P88" s="15"/>
      <c r="Q88" s="15"/>
      <c r="R88" s="15"/>
      <c r="S88" s="15"/>
      <c r="T88" s="15"/>
      <c r="U88" s="15"/>
      <c r="V88" s="15"/>
    </row>
    <row r="89" spans="4:22" x14ac:dyDescent="0.2">
      <c r="D89" s="15"/>
      <c r="E89" s="15"/>
      <c r="F89" s="15"/>
      <c r="G89" s="15"/>
      <c r="H89" s="15"/>
      <c r="I89" s="15"/>
      <c r="J89" s="15"/>
      <c r="K89" s="15"/>
      <c r="L89" s="15"/>
      <c r="M89" s="15"/>
      <c r="N89" s="15"/>
      <c r="O89" s="15"/>
      <c r="P89" s="15"/>
      <c r="Q89" s="15"/>
      <c r="R89" s="15"/>
      <c r="S89" s="15"/>
      <c r="T89" s="15"/>
      <c r="U89" s="15"/>
      <c r="V89" s="15"/>
    </row>
    <row r="90" spans="4:22" x14ac:dyDescent="0.2">
      <c r="D90" s="15"/>
      <c r="E90" s="15"/>
      <c r="F90" s="15"/>
      <c r="G90" s="15"/>
      <c r="H90" s="15"/>
      <c r="I90" s="15"/>
      <c r="J90" s="15"/>
      <c r="K90" s="15"/>
      <c r="L90" s="15"/>
      <c r="M90" s="15"/>
      <c r="N90" s="15"/>
      <c r="O90" s="15"/>
      <c r="P90" s="15"/>
      <c r="Q90" s="15"/>
      <c r="R90" s="15"/>
      <c r="S90" s="15"/>
      <c r="T90" s="15"/>
      <c r="U90" s="15"/>
      <c r="V90" s="15"/>
    </row>
    <row r="91" spans="4:22" x14ac:dyDescent="0.2">
      <c r="D91" s="15"/>
      <c r="E91" s="15"/>
      <c r="F91" s="15"/>
      <c r="G91" s="15"/>
      <c r="H91" s="15"/>
      <c r="I91" s="15"/>
      <c r="J91" s="15"/>
      <c r="K91" s="15"/>
      <c r="L91" s="15"/>
      <c r="M91" s="15"/>
      <c r="N91" s="15"/>
      <c r="O91" s="15"/>
      <c r="P91" s="15"/>
      <c r="Q91" s="15"/>
      <c r="R91" s="15"/>
      <c r="S91" s="15"/>
      <c r="T91" s="15"/>
      <c r="U91" s="15"/>
      <c r="V91" s="15"/>
    </row>
    <row r="92" spans="4:22" x14ac:dyDescent="0.2">
      <c r="D92" s="15"/>
      <c r="E92" s="15"/>
      <c r="F92" s="15"/>
      <c r="G92" s="15"/>
      <c r="H92" s="15"/>
      <c r="I92" s="15"/>
      <c r="J92" s="15"/>
      <c r="K92" s="15"/>
      <c r="L92" s="15"/>
      <c r="M92" s="15"/>
      <c r="N92" s="15"/>
      <c r="O92" s="15"/>
      <c r="P92" s="15"/>
      <c r="Q92" s="15"/>
      <c r="R92" s="15"/>
      <c r="S92" s="15"/>
      <c r="T92" s="15"/>
      <c r="U92" s="15"/>
      <c r="V92" s="15"/>
    </row>
    <row r="93" spans="4:22" x14ac:dyDescent="0.2">
      <c r="D93" s="15"/>
      <c r="E93" s="15"/>
      <c r="F93" s="15"/>
      <c r="G93" s="15"/>
      <c r="H93" s="15"/>
      <c r="I93" s="15"/>
      <c r="J93" s="15"/>
      <c r="K93" s="15"/>
      <c r="L93" s="15"/>
      <c r="M93" s="15"/>
      <c r="N93" s="15"/>
      <c r="O93" s="15"/>
      <c r="P93" s="15"/>
      <c r="Q93" s="15"/>
      <c r="R93" s="15"/>
      <c r="S93" s="15"/>
      <c r="T93" s="15"/>
      <c r="U93" s="15"/>
      <c r="V93" s="15"/>
    </row>
    <row r="94" spans="4:22" x14ac:dyDescent="0.2">
      <c r="D94" s="15"/>
      <c r="E94" s="15"/>
      <c r="F94" s="15"/>
      <c r="G94" s="15"/>
      <c r="H94" s="15"/>
      <c r="I94" s="15"/>
      <c r="J94" s="15"/>
      <c r="K94" s="15"/>
      <c r="L94" s="15"/>
      <c r="M94" s="15"/>
      <c r="N94" s="15"/>
      <c r="O94" s="15"/>
      <c r="P94" s="15"/>
      <c r="Q94" s="15"/>
      <c r="R94" s="15"/>
      <c r="S94" s="15"/>
      <c r="T94" s="15"/>
      <c r="U94" s="15"/>
      <c r="V94" s="15"/>
    </row>
    <row r="95" spans="4:22" x14ac:dyDescent="0.2">
      <c r="D95" s="15"/>
      <c r="E95" s="15"/>
      <c r="F95" s="15"/>
      <c r="G95" s="15"/>
      <c r="H95" s="15"/>
      <c r="I95" s="15"/>
      <c r="J95" s="15"/>
      <c r="K95" s="15"/>
      <c r="L95" s="15"/>
      <c r="M95" s="15"/>
      <c r="N95" s="15"/>
      <c r="O95" s="15"/>
      <c r="P95" s="15"/>
      <c r="Q95" s="15"/>
      <c r="R95" s="15"/>
      <c r="S95" s="15"/>
      <c r="T95" s="15"/>
      <c r="U95" s="15"/>
      <c r="V95" s="15"/>
    </row>
    <row r="96" spans="4:22" x14ac:dyDescent="0.2">
      <c r="D96" s="15"/>
      <c r="E96" s="15"/>
      <c r="F96" s="15"/>
      <c r="G96" s="15"/>
      <c r="H96" s="15"/>
      <c r="I96" s="15"/>
      <c r="J96" s="15"/>
      <c r="K96" s="15"/>
      <c r="L96" s="15"/>
      <c r="M96" s="15"/>
      <c r="N96" s="15"/>
      <c r="O96" s="15"/>
      <c r="P96" s="15"/>
      <c r="Q96" s="15"/>
      <c r="R96" s="15"/>
      <c r="S96" s="15"/>
      <c r="T96" s="15"/>
      <c r="U96" s="15"/>
      <c r="V96" s="15"/>
    </row>
    <row r="97" spans="4:22" x14ac:dyDescent="0.2">
      <c r="D97" s="15"/>
      <c r="E97" s="15"/>
      <c r="F97" s="15"/>
      <c r="G97" s="15"/>
      <c r="H97" s="15"/>
      <c r="I97" s="15"/>
      <c r="J97" s="15"/>
      <c r="K97" s="15"/>
      <c r="L97" s="15"/>
      <c r="M97" s="15"/>
      <c r="N97" s="15"/>
      <c r="O97" s="15"/>
      <c r="P97" s="15"/>
      <c r="Q97" s="15"/>
      <c r="R97" s="15"/>
      <c r="S97" s="15"/>
      <c r="T97" s="15"/>
      <c r="U97" s="15"/>
      <c r="V97" s="15"/>
    </row>
    <row r="98" spans="4:22" x14ac:dyDescent="0.2">
      <c r="D98" s="15"/>
      <c r="E98" s="15"/>
      <c r="F98" s="15"/>
      <c r="G98" s="15"/>
      <c r="H98" s="15"/>
      <c r="I98" s="15"/>
      <c r="J98" s="15"/>
      <c r="K98" s="15"/>
      <c r="L98" s="15"/>
      <c r="M98" s="15"/>
      <c r="N98" s="15"/>
      <c r="O98" s="15"/>
      <c r="P98" s="15"/>
      <c r="Q98" s="15"/>
      <c r="R98" s="15"/>
      <c r="S98" s="15"/>
      <c r="T98" s="15"/>
      <c r="U98" s="15"/>
      <c r="V98" s="15"/>
    </row>
    <row r="99" spans="4:22" x14ac:dyDescent="0.2">
      <c r="D99" s="15"/>
      <c r="E99" s="15"/>
      <c r="F99" s="15"/>
      <c r="G99" s="15"/>
      <c r="H99" s="15"/>
      <c r="I99" s="15"/>
      <c r="J99" s="15"/>
      <c r="K99" s="15"/>
      <c r="L99" s="15"/>
      <c r="M99" s="15"/>
      <c r="N99" s="15"/>
      <c r="O99" s="15"/>
      <c r="P99" s="15"/>
      <c r="Q99" s="15"/>
      <c r="R99" s="15"/>
      <c r="S99" s="15"/>
      <c r="T99" s="15"/>
      <c r="U99" s="15"/>
      <c r="V99" s="15"/>
    </row>
  </sheetData>
  <mergeCells count="10">
    <mergeCell ref="C10:C11"/>
    <mergeCell ref="K10:N10"/>
    <mergeCell ref="U10:U11"/>
    <mergeCell ref="J10:J11"/>
    <mergeCell ref="O10:O11"/>
    <mergeCell ref="S10:S11"/>
    <mergeCell ref="D10:F10"/>
    <mergeCell ref="G10:I10"/>
    <mergeCell ref="P10:R10"/>
    <mergeCell ref="T10:T11"/>
  </mergeCells>
  <pageMargins left="0.59055118110236227" right="0" top="0.59055118110236227" bottom="0" header="0" footer="0"/>
  <pageSetup paperSize="8" scale="28" pageOrder="overThenDown" orientation="landscape" cellComments="asDisplayed" r:id="rId1"/>
  <headerFooter alignWithMargins="0">
    <oddHeader>&amp;A</oddHeader>
    <oddFooter>&amp;L&amp;F&amp;CPage &amp;P&amp;R&amp;D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64">
    <pageSetUpPr fitToPage="1"/>
  </sheetPr>
  <dimension ref="A1:AK62"/>
  <sheetViews>
    <sheetView zoomScale="85" zoomScaleNormal="85" workbookViewId="0"/>
  </sheetViews>
  <sheetFormatPr defaultColWidth="9.140625" defaultRowHeight="12.75" x14ac:dyDescent="0.2"/>
  <cols>
    <col min="1" max="1" width="64.7109375" style="10" bestFit="1" customWidth="1"/>
    <col min="2" max="2" width="7.140625" style="10" customWidth="1"/>
    <col min="3" max="15" width="11.7109375" style="10" customWidth="1"/>
    <col min="16" max="16" width="11.7109375" style="36" customWidth="1"/>
    <col min="17" max="21" width="11.7109375" style="10" customWidth="1"/>
    <col min="22" max="22" width="10.85546875" style="10" customWidth="1"/>
    <col min="23" max="23" width="10" style="10" customWidth="1"/>
    <col min="24" max="24" width="10.5703125" style="10" customWidth="1"/>
    <col min="25" max="25" width="9.140625" style="10"/>
    <col min="26" max="26" width="8.42578125" style="10" customWidth="1"/>
    <col min="27" max="27" width="10.42578125" style="10" customWidth="1"/>
    <col min="28" max="28" width="8.7109375" style="10" customWidth="1"/>
    <col min="29" max="255" width="9.140625" style="10"/>
    <col min="256" max="256" width="20.5703125" style="10" customWidth="1"/>
    <col min="257" max="257" width="48.85546875" style="10" customWidth="1"/>
    <col min="258" max="258" width="19.5703125" style="10" customWidth="1"/>
    <col min="259" max="259" width="14" style="10" customWidth="1"/>
    <col min="260" max="261" width="14.140625" style="10" customWidth="1"/>
    <col min="262" max="262" width="14" style="10" customWidth="1"/>
    <col min="263" max="263" width="18" style="10" customWidth="1"/>
    <col min="264" max="264" width="14.5703125" style="10" customWidth="1"/>
    <col min="265" max="265" width="27.85546875" style="10" customWidth="1"/>
    <col min="266" max="266" width="17.5703125" style="10" customWidth="1"/>
    <col min="267" max="267" width="16.85546875" style="10" customWidth="1"/>
    <col min="268" max="269" width="16.7109375" style="10" customWidth="1"/>
    <col min="270" max="270" width="17.42578125" style="10" customWidth="1"/>
    <col min="271" max="271" width="23.28515625" style="10" customWidth="1"/>
    <col min="272" max="272" width="12.42578125" style="10" customWidth="1"/>
    <col min="273" max="511" width="9.140625" style="10"/>
    <col min="512" max="512" width="20.5703125" style="10" customWidth="1"/>
    <col min="513" max="513" width="48.85546875" style="10" customWidth="1"/>
    <col min="514" max="514" width="19.5703125" style="10" customWidth="1"/>
    <col min="515" max="515" width="14" style="10" customWidth="1"/>
    <col min="516" max="517" width="14.140625" style="10" customWidth="1"/>
    <col min="518" max="518" width="14" style="10" customWidth="1"/>
    <col min="519" max="519" width="18" style="10" customWidth="1"/>
    <col min="520" max="520" width="14.5703125" style="10" customWidth="1"/>
    <col min="521" max="521" width="27.85546875" style="10" customWidth="1"/>
    <col min="522" max="522" width="17.5703125" style="10" customWidth="1"/>
    <col min="523" max="523" width="16.85546875" style="10" customWidth="1"/>
    <col min="524" max="525" width="16.7109375" style="10" customWidth="1"/>
    <col min="526" max="526" width="17.42578125" style="10" customWidth="1"/>
    <col min="527" max="527" width="23.28515625" style="10" customWidth="1"/>
    <col min="528" max="528" width="12.42578125" style="10" customWidth="1"/>
    <col min="529" max="767" width="9.140625" style="10"/>
    <col min="768" max="768" width="20.5703125" style="10" customWidth="1"/>
    <col min="769" max="769" width="48.85546875" style="10" customWidth="1"/>
    <col min="770" max="770" width="19.5703125" style="10" customWidth="1"/>
    <col min="771" max="771" width="14" style="10" customWidth="1"/>
    <col min="772" max="773" width="14.140625" style="10" customWidth="1"/>
    <col min="774" max="774" width="14" style="10" customWidth="1"/>
    <col min="775" max="775" width="18" style="10" customWidth="1"/>
    <col min="776" max="776" width="14.5703125" style="10" customWidth="1"/>
    <col min="777" max="777" width="27.85546875" style="10" customWidth="1"/>
    <col min="778" max="778" width="17.5703125" style="10" customWidth="1"/>
    <col min="779" max="779" width="16.85546875" style="10" customWidth="1"/>
    <col min="780" max="781" width="16.7109375" style="10" customWidth="1"/>
    <col min="782" max="782" width="17.42578125" style="10" customWidth="1"/>
    <col min="783" max="783" width="23.28515625" style="10" customWidth="1"/>
    <col min="784" max="784" width="12.42578125" style="10" customWidth="1"/>
    <col min="785" max="1023" width="9.140625" style="10"/>
    <col min="1024" max="1024" width="20.5703125" style="10" customWidth="1"/>
    <col min="1025" max="1025" width="48.85546875" style="10" customWidth="1"/>
    <col min="1026" max="1026" width="19.5703125" style="10" customWidth="1"/>
    <col min="1027" max="1027" width="14" style="10" customWidth="1"/>
    <col min="1028" max="1029" width="14.140625" style="10" customWidth="1"/>
    <col min="1030" max="1030" width="14" style="10" customWidth="1"/>
    <col min="1031" max="1031" width="18" style="10" customWidth="1"/>
    <col min="1032" max="1032" width="14.5703125" style="10" customWidth="1"/>
    <col min="1033" max="1033" width="27.85546875" style="10" customWidth="1"/>
    <col min="1034" max="1034" width="17.5703125" style="10" customWidth="1"/>
    <col min="1035" max="1035" width="16.85546875" style="10" customWidth="1"/>
    <col min="1036" max="1037" width="16.7109375" style="10" customWidth="1"/>
    <col min="1038" max="1038" width="17.42578125" style="10" customWidth="1"/>
    <col min="1039" max="1039" width="23.28515625" style="10" customWidth="1"/>
    <col min="1040" max="1040" width="12.42578125" style="10" customWidth="1"/>
    <col min="1041" max="1279" width="9.140625" style="10"/>
    <col min="1280" max="1280" width="20.5703125" style="10" customWidth="1"/>
    <col min="1281" max="1281" width="48.85546875" style="10" customWidth="1"/>
    <col min="1282" max="1282" width="19.5703125" style="10" customWidth="1"/>
    <col min="1283" max="1283" width="14" style="10" customWidth="1"/>
    <col min="1284" max="1285" width="14.140625" style="10" customWidth="1"/>
    <col min="1286" max="1286" width="14" style="10" customWidth="1"/>
    <col min="1287" max="1287" width="18" style="10" customWidth="1"/>
    <col min="1288" max="1288" width="14.5703125" style="10" customWidth="1"/>
    <col min="1289" max="1289" width="27.85546875" style="10" customWidth="1"/>
    <col min="1290" max="1290" width="17.5703125" style="10" customWidth="1"/>
    <col min="1291" max="1291" width="16.85546875" style="10" customWidth="1"/>
    <col min="1292" max="1293" width="16.7109375" style="10" customWidth="1"/>
    <col min="1294" max="1294" width="17.42578125" style="10" customWidth="1"/>
    <col min="1295" max="1295" width="23.28515625" style="10" customWidth="1"/>
    <col min="1296" max="1296" width="12.42578125" style="10" customWidth="1"/>
    <col min="1297" max="1535" width="9.140625" style="10"/>
    <col min="1536" max="1536" width="20.5703125" style="10" customWidth="1"/>
    <col min="1537" max="1537" width="48.85546875" style="10" customWidth="1"/>
    <col min="1538" max="1538" width="19.5703125" style="10" customWidth="1"/>
    <col min="1539" max="1539" width="14" style="10" customWidth="1"/>
    <col min="1540" max="1541" width="14.140625" style="10" customWidth="1"/>
    <col min="1542" max="1542" width="14" style="10" customWidth="1"/>
    <col min="1543" max="1543" width="18" style="10" customWidth="1"/>
    <col min="1544" max="1544" width="14.5703125" style="10" customWidth="1"/>
    <col min="1545" max="1545" width="27.85546875" style="10" customWidth="1"/>
    <col min="1546" max="1546" width="17.5703125" style="10" customWidth="1"/>
    <col min="1547" max="1547" width="16.85546875" style="10" customWidth="1"/>
    <col min="1548" max="1549" width="16.7109375" style="10" customWidth="1"/>
    <col min="1550" max="1550" width="17.42578125" style="10" customWidth="1"/>
    <col min="1551" max="1551" width="23.28515625" style="10" customWidth="1"/>
    <col min="1552" max="1552" width="12.42578125" style="10" customWidth="1"/>
    <col min="1553" max="1791" width="9.140625" style="10"/>
    <col min="1792" max="1792" width="20.5703125" style="10" customWidth="1"/>
    <col min="1793" max="1793" width="48.85546875" style="10" customWidth="1"/>
    <col min="1794" max="1794" width="19.5703125" style="10" customWidth="1"/>
    <col min="1795" max="1795" width="14" style="10" customWidth="1"/>
    <col min="1796" max="1797" width="14.140625" style="10" customWidth="1"/>
    <col min="1798" max="1798" width="14" style="10" customWidth="1"/>
    <col min="1799" max="1799" width="18" style="10" customWidth="1"/>
    <col min="1800" max="1800" width="14.5703125" style="10" customWidth="1"/>
    <col min="1801" max="1801" width="27.85546875" style="10" customWidth="1"/>
    <col min="1802" max="1802" width="17.5703125" style="10" customWidth="1"/>
    <col min="1803" max="1803" width="16.85546875" style="10" customWidth="1"/>
    <col min="1804" max="1805" width="16.7109375" style="10" customWidth="1"/>
    <col min="1806" max="1806" width="17.42578125" style="10" customWidth="1"/>
    <col min="1807" max="1807" width="23.28515625" style="10" customWidth="1"/>
    <col min="1808" max="1808" width="12.42578125" style="10" customWidth="1"/>
    <col min="1809" max="2047" width="9.140625" style="10"/>
    <col min="2048" max="2048" width="20.5703125" style="10" customWidth="1"/>
    <col min="2049" max="2049" width="48.85546875" style="10" customWidth="1"/>
    <col min="2050" max="2050" width="19.5703125" style="10" customWidth="1"/>
    <col min="2051" max="2051" width="14" style="10" customWidth="1"/>
    <col min="2052" max="2053" width="14.140625" style="10" customWidth="1"/>
    <col min="2054" max="2054" width="14" style="10" customWidth="1"/>
    <col min="2055" max="2055" width="18" style="10" customWidth="1"/>
    <col min="2056" max="2056" width="14.5703125" style="10" customWidth="1"/>
    <col min="2057" max="2057" width="27.85546875" style="10" customWidth="1"/>
    <col min="2058" max="2058" width="17.5703125" style="10" customWidth="1"/>
    <col min="2059" max="2059" width="16.85546875" style="10" customWidth="1"/>
    <col min="2060" max="2061" width="16.7109375" style="10" customWidth="1"/>
    <col min="2062" max="2062" width="17.42578125" style="10" customWidth="1"/>
    <col min="2063" max="2063" width="23.28515625" style="10" customWidth="1"/>
    <col min="2064" max="2064" width="12.42578125" style="10" customWidth="1"/>
    <col min="2065" max="2303" width="9.140625" style="10"/>
    <col min="2304" max="2304" width="20.5703125" style="10" customWidth="1"/>
    <col min="2305" max="2305" width="48.85546875" style="10" customWidth="1"/>
    <col min="2306" max="2306" width="19.5703125" style="10" customWidth="1"/>
    <col min="2307" max="2307" width="14" style="10" customWidth="1"/>
    <col min="2308" max="2309" width="14.140625" style="10" customWidth="1"/>
    <col min="2310" max="2310" width="14" style="10" customWidth="1"/>
    <col min="2311" max="2311" width="18" style="10" customWidth="1"/>
    <col min="2312" max="2312" width="14.5703125" style="10" customWidth="1"/>
    <col min="2313" max="2313" width="27.85546875" style="10" customWidth="1"/>
    <col min="2314" max="2314" width="17.5703125" style="10" customWidth="1"/>
    <col min="2315" max="2315" width="16.85546875" style="10" customWidth="1"/>
    <col min="2316" max="2317" width="16.7109375" style="10" customWidth="1"/>
    <col min="2318" max="2318" width="17.42578125" style="10" customWidth="1"/>
    <col min="2319" max="2319" width="23.28515625" style="10" customWidth="1"/>
    <col min="2320" max="2320" width="12.42578125" style="10" customWidth="1"/>
    <col min="2321" max="2559" width="9.140625" style="10"/>
    <col min="2560" max="2560" width="20.5703125" style="10" customWidth="1"/>
    <col min="2561" max="2561" width="48.85546875" style="10" customWidth="1"/>
    <col min="2562" max="2562" width="19.5703125" style="10" customWidth="1"/>
    <col min="2563" max="2563" width="14" style="10" customWidth="1"/>
    <col min="2564" max="2565" width="14.140625" style="10" customWidth="1"/>
    <col min="2566" max="2566" width="14" style="10" customWidth="1"/>
    <col min="2567" max="2567" width="18" style="10" customWidth="1"/>
    <col min="2568" max="2568" width="14.5703125" style="10" customWidth="1"/>
    <col min="2569" max="2569" width="27.85546875" style="10" customWidth="1"/>
    <col min="2570" max="2570" width="17.5703125" style="10" customWidth="1"/>
    <col min="2571" max="2571" width="16.85546875" style="10" customWidth="1"/>
    <col min="2572" max="2573" width="16.7109375" style="10" customWidth="1"/>
    <col min="2574" max="2574" width="17.42578125" style="10" customWidth="1"/>
    <col min="2575" max="2575" width="23.28515625" style="10" customWidth="1"/>
    <col min="2576" max="2576" width="12.42578125" style="10" customWidth="1"/>
    <col min="2577" max="2815" width="9.140625" style="10"/>
    <col min="2816" max="2816" width="20.5703125" style="10" customWidth="1"/>
    <col min="2817" max="2817" width="48.85546875" style="10" customWidth="1"/>
    <col min="2818" max="2818" width="19.5703125" style="10" customWidth="1"/>
    <col min="2819" max="2819" width="14" style="10" customWidth="1"/>
    <col min="2820" max="2821" width="14.140625" style="10" customWidth="1"/>
    <col min="2822" max="2822" width="14" style="10" customWidth="1"/>
    <col min="2823" max="2823" width="18" style="10" customWidth="1"/>
    <col min="2824" max="2824" width="14.5703125" style="10" customWidth="1"/>
    <col min="2825" max="2825" width="27.85546875" style="10" customWidth="1"/>
    <col min="2826" max="2826" width="17.5703125" style="10" customWidth="1"/>
    <col min="2827" max="2827" width="16.85546875" style="10" customWidth="1"/>
    <col min="2828" max="2829" width="16.7109375" style="10" customWidth="1"/>
    <col min="2830" max="2830" width="17.42578125" style="10" customWidth="1"/>
    <col min="2831" max="2831" width="23.28515625" style="10" customWidth="1"/>
    <col min="2832" max="2832" width="12.42578125" style="10" customWidth="1"/>
    <col min="2833" max="3071" width="9.140625" style="10"/>
    <col min="3072" max="3072" width="20.5703125" style="10" customWidth="1"/>
    <col min="3073" max="3073" width="48.85546875" style="10" customWidth="1"/>
    <col min="3074" max="3074" width="19.5703125" style="10" customWidth="1"/>
    <col min="3075" max="3075" width="14" style="10" customWidth="1"/>
    <col min="3076" max="3077" width="14.140625" style="10" customWidth="1"/>
    <col min="3078" max="3078" width="14" style="10" customWidth="1"/>
    <col min="3079" max="3079" width="18" style="10" customWidth="1"/>
    <col min="3080" max="3080" width="14.5703125" style="10" customWidth="1"/>
    <col min="3081" max="3081" width="27.85546875" style="10" customWidth="1"/>
    <col min="3082" max="3082" width="17.5703125" style="10" customWidth="1"/>
    <col min="3083" max="3083" width="16.85546875" style="10" customWidth="1"/>
    <col min="3084" max="3085" width="16.7109375" style="10" customWidth="1"/>
    <col min="3086" max="3086" width="17.42578125" style="10" customWidth="1"/>
    <col min="3087" max="3087" width="23.28515625" style="10" customWidth="1"/>
    <col min="3088" max="3088" width="12.42578125" style="10" customWidth="1"/>
    <col min="3089" max="3327" width="9.140625" style="10"/>
    <col min="3328" max="3328" width="20.5703125" style="10" customWidth="1"/>
    <col min="3329" max="3329" width="48.85546875" style="10" customWidth="1"/>
    <col min="3330" max="3330" width="19.5703125" style="10" customWidth="1"/>
    <col min="3331" max="3331" width="14" style="10" customWidth="1"/>
    <col min="3332" max="3333" width="14.140625" style="10" customWidth="1"/>
    <col min="3334" max="3334" width="14" style="10" customWidth="1"/>
    <col min="3335" max="3335" width="18" style="10" customWidth="1"/>
    <col min="3336" max="3336" width="14.5703125" style="10" customWidth="1"/>
    <col min="3337" max="3337" width="27.85546875" style="10" customWidth="1"/>
    <col min="3338" max="3338" width="17.5703125" style="10" customWidth="1"/>
    <col min="3339" max="3339" width="16.85546875" style="10" customWidth="1"/>
    <col min="3340" max="3341" width="16.7109375" style="10" customWidth="1"/>
    <col min="3342" max="3342" width="17.42578125" style="10" customWidth="1"/>
    <col min="3343" max="3343" width="23.28515625" style="10" customWidth="1"/>
    <col min="3344" max="3344" width="12.42578125" style="10" customWidth="1"/>
    <col min="3345" max="3583" width="9.140625" style="10"/>
    <col min="3584" max="3584" width="20.5703125" style="10" customWidth="1"/>
    <col min="3585" max="3585" width="48.85546875" style="10" customWidth="1"/>
    <col min="3586" max="3586" width="19.5703125" style="10" customWidth="1"/>
    <col min="3587" max="3587" width="14" style="10" customWidth="1"/>
    <col min="3588" max="3589" width="14.140625" style="10" customWidth="1"/>
    <col min="3590" max="3590" width="14" style="10" customWidth="1"/>
    <col min="3591" max="3591" width="18" style="10" customWidth="1"/>
    <col min="3592" max="3592" width="14.5703125" style="10" customWidth="1"/>
    <col min="3593" max="3593" width="27.85546875" style="10" customWidth="1"/>
    <col min="3594" max="3594" width="17.5703125" style="10" customWidth="1"/>
    <col min="3595" max="3595" width="16.85546875" style="10" customWidth="1"/>
    <col min="3596" max="3597" width="16.7109375" style="10" customWidth="1"/>
    <col min="3598" max="3598" width="17.42578125" style="10" customWidth="1"/>
    <col min="3599" max="3599" width="23.28515625" style="10" customWidth="1"/>
    <col min="3600" max="3600" width="12.42578125" style="10" customWidth="1"/>
    <col min="3601" max="3839" width="9.140625" style="10"/>
    <col min="3840" max="3840" width="20.5703125" style="10" customWidth="1"/>
    <col min="3841" max="3841" width="48.85546875" style="10" customWidth="1"/>
    <col min="3842" max="3842" width="19.5703125" style="10" customWidth="1"/>
    <col min="3843" max="3843" width="14" style="10" customWidth="1"/>
    <col min="3844" max="3845" width="14.140625" style="10" customWidth="1"/>
    <col min="3846" max="3846" width="14" style="10" customWidth="1"/>
    <col min="3847" max="3847" width="18" style="10" customWidth="1"/>
    <col min="3848" max="3848" width="14.5703125" style="10" customWidth="1"/>
    <col min="3849" max="3849" width="27.85546875" style="10" customWidth="1"/>
    <col min="3850" max="3850" width="17.5703125" style="10" customWidth="1"/>
    <col min="3851" max="3851" width="16.85546875" style="10" customWidth="1"/>
    <col min="3852" max="3853" width="16.7109375" style="10" customWidth="1"/>
    <col min="3854" max="3854" width="17.42578125" style="10" customWidth="1"/>
    <col min="3855" max="3855" width="23.28515625" style="10" customWidth="1"/>
    <col min="3856" max="3856" width="12.42578125" style="10" customWidth="1"/>
    <col min="3857" max="4095" width="9.140625" style="10"/>
    <col min="4096" max="4096" width="20.5703125" style="10" customWidth="1"/>
    <col min="4097" max="4097" width="48.85546875" style="10" customWidth="1"/>
    <col min="4098" max="4098" width="19.5703125" style="10" customWidth="1"/>
    <col min="4099" max="4099" width="14" style="10" customWidth="1"/>
    <col min="4100" max="4101" width="14.140625" style="10" customWidth="1"/>
    <col min="4102" max="4102" width="14" style="10" customWidth="1"/>
    <col min="4103" max="4103" width="18" style="10" customWidth="1"/>
    <col min="4104" max="4104" width="14.5703125" style="10" customWidth="1"/>
    <col min="4105" max="4105" width="27.85546875" style="10" customWidth="1"/>
    <col min="4106" max="4106" width="17.5703125" style="10" customWidth="1"/>
    <col min="4107" max="4107" width="16.85546875" style="10" customWidth="1"/>
    <col min="4108" max="4109" width="16.7109375" style="10" customWidth="1"/>
    <col min="4110" max="4110" width="17.42578125" style="10" customWidth="1"/>
    <col min="4111" max="4111" width="23.28515625" style="10" customWidth="1"/>
    <col min="4112" max="4112" width="12.42578125" style="10" customWidth="1"/>
    <col min="4113" max="4351" width="9.140625" style="10"/>
    <col min="4352" max="4352" width="20.5703125" style="10" customWidth="1"/>
    <col min="4353" max="4353" width="48.85546875" style="10" customWidth="1"/>
    <col min="4354" max="4354" width="19.5703125" style="10" customWidth="1"/>
    <col min="4355" max="4355" width="14" style="10" customWidth="1"/>
    <col min="4356" max="4357" width="14.140625" style="10" customWidth="1"/>
    <col min="4358" max="4358" width="14" style="10" customWidth="1"/>
    <col min="4359" max="4359" width="18" style="10" customWidth="1"/>
    <col min="4360" max="4360" width="14.5703125" style="10" customWidth="1"/>
    <col min="4361" max="4361" width="27.85546875" style="10" customWidth="1"/>
    <col min="4362" max="4362" width="17.5703125" style="10" customWidth="1"/>
    <col min="4363" max="4363" width="16.85546875" style="10" customWidth="1"/>
    <col min="4364" max="4365" width="16.7109375" style="10" customWidth="1"/>
    <col min="4366" max="4366" width="17.42578125" style="10" customWidth="1"/>
    <col min="4367" max="4367" width="23.28515625" style="10" customWidth="1"/>
    <col min="4368" max="4368" width="12.42578125" style="10" customWidth="1"/>
    <col min="4369" max="4607" width="9.140625" style="10"/>
    <col min="4608" max="4608" width="20.5703125" style="10" customWidth="1"/>
    <col min="4609" max="4609" width="48.85546875" style="10" customWidth="1"/>
    <col min="4610" max="4610" width="19.5703125" style="10" customWidth="1"/>
    <col min="4611" max="4611" width="14" style="10" customWidth="1"/>
    <col min="4612" max="4613" width="14.140625" style="10" customWidth="1"/>
    <col min="4614" max="4614" width="14" style="10" customWidth="1"/>
    <col min="4615" max="4615" width="18" style="10" customWidth="1"/>
    <col min="4616" max="4616" width="14.5703125" style="10" customWidth="1"/>
    <col min="4617" max="4617" width="27.85546875" style="10" customWidth="1"/>
    <col min="4618" max="4618" width="17.5703125" style="10" customWidth="1"/>
    <col min="4619" max="4619" width="16.85546875" style="10" customWidth="1"/>
    <col min="4620" max="4621" width="16.7109375" style="10" customWidth="1"/>
    <col min="4622" max="4622" width="17.42578125" style="10" customWidth="1"/>
    <col min="4623" max="4623" width="23.28515625" style="10" customWidth="1"/>
    <col min="4624" max="4624" width="12.42578125" style="10" customWidth="1"/>
    <col min="4625" max="4863" width="9.140625" style="10"/>
    <col min="4864" max="4864" width="20.5703125" style="10" customWidth="1"/>
    <col min="4865" max="4865" width="48.85546875" style="10" customWidth="1"/>
    <col min="4866" max="4866" width="19.5703125" style="10" customWidth="1"/>
    <col min="4867" max="4867" width="14" style="10" customWidth="1"/>
    <col min="4868" max="4869" width="14.140625" style="10" customWidth="1"/>
    <col min="4870" max="4870" width="14" style="10" customWidth="1"/>
    <col min="4871" max="4871" width="18" style="10" customWidth="1"/>
    <col min="4872" max="4872" width="14.5703125" style="10" customWidth="1"/>
    <col min="4873" max="4873" width="27.85546875" style="10" customWidth="1"/>
    <col min="4874" max="4874" width="17.5703125" style="10" customWidth="1"/>
    <col min="4875" max="4875" width="16.85546875" style="10" customWidth="1"/>
    <col min="4876" max="4877" width="16.7109375" style="10" customWidth="1"/>
    <col min="4878" max="4878" width="17.42578125" style="10" customWidth="1"/>
    <col min="4879" max="4879" width="23.28515625" style="10" customWidth="1"/>
    <col min="4880" max="4880" width="12.42578125" style="10" customWidth="1"/>
    <col min="4881" max="5119" width="9.140625" style="10"/>
    <col min="5120" max="5120" width="20.5703125" style="10" customWidth="1"/>
    <col min="5121" max="5121" width="48.85546875" style="10" customWidth="1"/>
    <col min="5122" max="5122" width="19.5703125" style="10" customWidth="1"/>
    <col min="5123" max="5123" width="14" style="10" customWidth="1"/>
    <col min="5124" max="5125" width="14.140625" style="10" customWidth="1"/>
    <col min="5126" max="5126" width="14" style="10" customWidth="1"/>
    <col min="5127" max="5127" width="18" style="10" customWidth="1"/>
    <col min="5128" max="5128" width="14.5703125" style="10" customWidth="1"/>
    <col min="5129" max="5129" width="27.85546875" style="10" customWidth="1"/>
    <col min="5130" max="5130" width="17.5703125" style="10" customWidth="1"/>
    <col min="5131" max="5131" width="16.85546875" style="10" customWidth="1"/>
    <col min="5132" max="5133" width="16.7109375" style="10" customWidth="1"/>
    <col min="5134" max="5134" width="17.42578125" style="10" customWidth="1"/>
    <col min="5135" max="5135" width="23.28515625" style="10" customWidth="1"/>
    <col min="5136" max="5136" width="12.42578125" style="10" customWidth="1"/>
    <col min="5137" max="5375" width="9.140625" style="10"/>
    <col min="5376" max="5376" width="20.5703125" style="10" customWidth="1"/>
    <col min="5377" max="5377" width="48.85546875" style="10" customWidth="1"/>
    <col min="5378" max="5378" width="19.5703125" style="10" customWidth="1"/>
    <col min="5379" max="5379" width="14" style="10" customWidth="1"/>
    <col min="5380" max="5381" width="14.140625" style="10" customWidth="1"/>
    <col min="5382" max="5382" width="14" style="10" customWidth="1"/>
    <col min="5383" max="5383" width="18" style="10" customWidth="1"/>
    <col min="5384" max="5384" width="14.5703125" style="10" customWidth="1"/>
    <col min="5385" max="5385" width="27.85546875" style="10" customWidth="1"/>
    <col min="5386" max="5386" width="17.5703125" style="10" customWidth="1"/>
    <col min="5387" max="5387" width="16.85546875" style="10" customWidth="1"/>
    <col min="5388" max="5389" width="16.7109375" style="10" customWidth="1"/>
    <col min="5390" max="5390" width="17.42578125" style="10" customWidth="1"/>
    <col min="5391" max="5391" width="23.28515625" style="10" customWidth="1"/>
    <col min="5392" max="5392" width="12.42578125" style="10" customWidth="1"/>
    <col min="5393" max="5631" width="9.140625" style="10"/>
    <col min="5632" max="5632" width="20.5703125" style="10" customWidth="1"/>
    <col min="5633" max="5633" width="48.85546875" style="10" customWidth="1"/>
    <col min="5634" max="5634" width="19.5703125" style="10" customWidth="1"/>
    <col min="5635" max="5635" width="14" style="10" customWidth="1"/>
    <col min="5636" max="5637" width="14.140625" style="10" customWidth="1"/>
    <col min="5638" max="5638" width="14" style="10" customWidth="1"/>
    <col min="5639" max="5639" width="18" style="10" customWidth="1"/>
    <col min="5640" max="5640" width="14.5703125" style="10" customWidth="1"/>
    <col min="5641" max="5641" width="27.85546875" style="10" customWidth="1"/>
    <col min="5642" max="5642" width="17.5703125" style="10" customWidth="1"/>
    <col min="5643" max="5643" width="16.85546875" style="10" customWidth="1"/>
    <col min="5644" max="5645" width="16.7109375" style="10" customWidth="1"/>
    <col min="5646" max="5646" width="17.42578125" style="10" customWidth="1"/>
    <col min="5647" max="5647" width="23.28515625" style="10" customWidth="1"/>
    <col min="5648" max="5648" width="12.42578125" style="10" customWidth="1"/>
    <col min="5649" max="5887" width="9.140625" style="10"/>
    <col min="5888" max="5888" width="20.5703125" style="10" customWidth="1"/>
    <col min="5889" max="5889" width="48.85546875" style="10" customWidth="1"/>
    <col min="5890" max="5890" width="19.5703125" style="10" customWidth="1"/>
    <col min="5891" max="5891" width="14" style="10" customWidth="1"/>
    <col min="5892" max="5893" width="14.140625" style="10" customWidth="1"/>
    <col min="5894" max="5894" width="14" style="10" customWidth="1"/>
    <col min="5895" max="5895" width="18" style="10" customWidth="1"/>
    <col min="5896" max="5896" width="14.5703125" style="10" customWidth="1"/>
    <col min="5897" max="5897" width="27.85546875" style="10" customWidth="1"/>
    <col min="5898" max="5898" width="17.5703125" style="10" customWidth="1"/>
    <col min="5899" max="5899" width="16.85546875" style="10" customWidth="1"/>
    <col min="5900" max="5901" width="16.7109375" style="10" customWidth="1"/>
    <col min="5902" max="5902" width="17.42578125" style="10" customWidth="1"/>
    <col min="5903" max="5903" width="23.28515625" style="10" customWidth="1"/>
    <col min="5904" max="5904" width="12.42578125" style="10" customWidth="1"/>
    <col min="5905" max="6143" width="9.140625" style="10"/>
    <col min="6144" max="6144" width="20.5703125" style="10" customWidth="1"/>
    <col min="6145" max="6145" width="48.85546875" style="10" customWidth="1"/>
    <col min="6146" max="6146" width="19.5703125" style="10" customWidth="1"/>
    <col min="6147" max="6147" width="14" style="10" customWidth="1"/>
    <col min="6148" max="6149" width="14.140625" style="10" customWidth="1"/>
    <col min="6150" max="6150" width="14" style="10" customWidth="1"/>
    <col min="6151" max="6151" width="18" style="10" customWidth="1"/>
    <col min="6152" max="6152" width="14.5703125" style="10" customWidth="1"/>
    <col min="6153" max="6153" width="27.85546875" style="10" customWidth="1"/>
    <col min="6154" max="6154" width="17.5703125" style="10" customWidth="1"/>
    <col min="6155" max="6155" width="16.85546875" style="10" customWidth="1"/>
    <col min="6156" max="6157" width="16.7109375" style="10" customWidth="1"/>
    <col min="6158" max="6158" width="17.42578125" style="10" customWidth="1"/>
    <col min="6159" max="6159" width="23.28515625" style="10" customWidth="1"/>
    <col min="6160" max="6160" width="12.42578125" style="10" customWidth="1"/>
    <col min="6161" max="6399" width="9.140625" style="10"/>
    <col min="6400" max="6400" width="20.5703125" style="10" customWidth="1"/>
    <col min="6401" max="6401" width="48.85546875" style="10" customWidth="1"/>
    <col min="6402" max="6402" width="19.5703125" style="10" customWidth="1"/>
    <col min="6403" max="6403" width="14" style="10" customWidth="1"/>
    <col min="6404" max="6405" width="14.140625" style="10" customWidth="1"/>
    <col min="6406" max="6406" width="14" style="10" customWidth="1"/>
    <col min="6407" max="6407" width="18" style="10" customWidth="1"/>
    <col min="6408" max="6408" width="14.5703125" style="10" customWidth="1"/>
    <col min="6409" max="6409" width="27.85546875" style="10" customWidth="1"/>
    <col min="6410" max="6410" width="17.5703125" style="10" customWidth="1"/>
    <col min="6411" max="6411" width="16.85546875" style="10" customWidth="1"/>
    <col min="6412" max="6413" width="16.7109375" style="10" customWidth="1"/>
    <col min="6414" max="6414" width="17.42578125" style="10" customWidth="1"/>
    <col min="6415" max="6415" width="23.28515625" style="10" customWidth="1"/>
    <col min="6416" max="6416" width="12.42578125" style="10" customWidth="1"/>
    <col min="6417" max="6655" width="9.140625" style="10"/>
    <col min="6656" max="6656" width="20.5703125" style="10" customWidth="1"/>
    <col min="6657" max="6657" width="48.85546875" style="10" customWidth="1"/>
    <col min="6658" max="6658" width="19.5703125" style="10" customWidth="1"/>
    <col min="6659" max="6659" width="14" style="10" customWidth="1"/>
    <col min="6660" max="6661" width="14.140625" style="10" customWidth="1"/>
    <col min="6662" max="6662" width="14" style="10" customWidth="1"/>
    <col min="6663" max="6663" width="18" style="10" customWidth="1"/>
    <col min="6664" max="6664" width="14.5703125" style="10" customWidth="1"/>
    <col min="6665" max="6665" width="27.85546875" style="10" customWidth="1"/>
    <col min="6666" max="6666" width="17.5703125" style="10" customWidth="1"/>
    <col min="6667" max="6667" width="16.85546875" style="10" customWidth="1"/>
    <col min="6668" max="6669" width="16.7109375" style="10" customWidth="1"/>
    <col min="6670" max="6670" width="17.42578125" style="10" customWidth="1"/>
    <col min="6671" max="6671" width="23.28515625" style="10" customWidth="1"/>
    <col min="6672" max="6672" width="12.42578125" style="10" customWidth="1"/>
    <col min="6673" max="6911" width="9.140625" style="10"/>
    <col min="6912" max="6912" width="20.5703125" style="10" customWidth="1"/>
    <col min="6913" max="6913" width="48.85546875" style="10" customWidth="1"/>
    <col min="6914" max="6914" width="19.5703125" style="10" customWidth="1"/>
    <col min="6915" max="6915" width="14" style="10" customWidth="1"/>
    <col min="6916" max="6917" width="14.140625" style="10" customWidth="1"/>
    <col min="6918" max="6918" width="14" style="10" customWidth="1"/>
    <col min="6919" max="6919" width="18" style="10" customWidth="1"/>
    <col min="6920" max="6920" width="14.5703125" style="10" customWidth="1"/>
    <col min="6921" max="6921" width="27.85546875" style="10" customWidth="1"/>
    <col min="6922" max="6922" width="17.5703125" style="10" customWidth="1"/>
    <col min="6923" max="6923" width="16.85546875" style="10" customWidth="1"/>
    <col min="6924" max="6925" width="16.7109375" style="10" customWidth="1"/>
    <col min="6926" max="6926" width="17.42578125" style="10" customWidth="1"/>
    <col min="6927" max="6927" width="23.28515625" style="10" customWidth="1"/>
    <col min="6928" max="6928" width="12.42578125" style="10" customWidth="1"/>
    <col min="6929" max="7167" width="9.140625" style="10"/>
    <col min="7168" max="7168" width="20.5703125" style="10" customWidth="1"/>
    <col min="7169" max="7169" width="48.85546875" style="10" customWidth="1"/>
    <col min="7170" max="7170" width="19.5703125" style="10" customWidth="1"/>
    <col min="7171" max="7171" width="14" style="10" customWidth="1"/>
    <col min="7172" max="7173" width="14.140625" style="10" customWidth="1"/>
    <col min="7174" max="7174" width="14" style="10" customWidth="1"/>
    <col min="7175" max="7175" width="18" style="10" customWidth="1"/>
    <col min="7176" max="7176" width="14.5703125" style="10" customWidth="1"/>
    <col min="7177" max="7177" width="27.85546875" style="10" customWidth="1"/>
    <col min="7178" max="7178" width="17.5703125" style="10" customWidth="1"/>
    <col min="7179" max="7179" width="16.85546875" style="10" customWidth="1"/>
    <col min="7180" max="7181" width="16.7109375" style="10" customWidth="1"/>
    <col min="7182" max="7182" width="17.42578125" style="10" customWidth="1"/>
    <col min="7183" max="7183" width="23.28515625" style="10" customWidth="1"/>
    <col min="7184" max="7184" width="12.42578125" style="10" customWidth="1"/>
    <col min="7185" max="7423" width="9.140625" style="10"/>
    <col min="7424" max="7424" width="20.5703125" style="10" customWidth="1"/>
    <col min="7425" max="7425" width="48.85546875" style="10" customWidth="1"/>
    <col min="7426" max="7426" width="19.5703125" style="10" customWidth="1"/>
    <col min="7427" max="7427" width="14" style="10" customWidth="1"/>
    <col min="7428" max="7429" width="14.140625" style="10" customWidth="1"/>
    <col min="7430" max="7430" width="14" style="10" customWidth="1"/>
    <col min="7431" max="7431" width="18" style="10" customWidth="1"/>
    <col min="7432" max="7432" width="14.5703125" style="10" customWidth="1"/>
    <col min="7433" max="7433" width="27.85546875" style="10" customWidth="1"/>
    <col min="7434" max="7434" width="17.5703125" style="10" customWidth="1"/>
    <col min="7435" max="7435" width="16.85546875" style="10" customWidth="1"/>
    <col min="7436" max="7437" width="16.7109375" style="10" customWidth="1"/>
    <col min="7438" max="7438" width="17.42578125" style="10" customWidth="1"/>
    <col min="7439" max="7439" width="23.28515625" style="10" customWidth="1"/>
    <col min="7440" max="7440" width="12.42578125" style="10" customWidth="1"/>
    <col min="7441" max="7679" width="9.140625" style="10"/>
    <col min="7680" max="7680" width="20.5703125" style="10" customWidth="1"/>
    <col min="7681" max="7681" width="48.85546875" style="10" customWidth="1"/>
    <col min="7682" max="7682" width="19.5703125" style="10" customWidth="1"/>
    <col min="7683" max="7683" width="14" style="10" customWidth="1"/>
    <col min="7684" max="7685" width="14.140625" style="10" customWidth="1"/>
    <col min="7686" max="7686" width="14" style="10" customWidth="1"/>
    <col min="7687" max="7687" width="18" style="10" customWidth="1"/>
    <col min="7688" max="7688" width="14.5703125" style="10" customWidth="1"/>
    <col min="7689" max="7689" width="27.85546875" style="10" customWidth="1"/>
    <col min="7690" max="7690" width="17.5703125" style="10" customWidth="1"/>
    <col min="7691" max="7691" width="16.85546875" style="10" customWidth="1"/>
    <col min="7692" max="7693" width="16.7109375" style="10" customWidth="1"/>
    <col min="7694" max="7694" width="17.42578125" style="10" customWidth="1"/>
    <col min="7695" max="7695" width="23.28515625" style="10" customWidth="1"/>
    <col min="7696" max="7696" width="12.42578125" style="10" customWidth="1"/>
    <col min="7697" max="7935" width="9.140625" style="10"/>
    <col min="7936" max="7936" width="20.5703125" style="10" customWidth="1"/>
    <col min="7937" max="7937" width="48.85546875" style="10" customWidth="1"/>
    <col min="7938" max="7938" width="19.5703125" style="10" customWidth="1"/>
    <col min="7939" max="7939" width="14" style="10" customWidth="1"/>
    <col min="7940" max="7941" width="14.140625" style="10" customWidth="1"/>
    <col min="7942" max="7942" width="14" style="10" customWidth="1"/>
    <col min="7943" max="7943" width="18" style="10" customWidth="1"/>
    <col min="7944" max="7944" width="14.5703125" style="10" customWidth="1"/>
    <col min="7945" max="7945" width="27.85546875" style="10" customWidth="1"/>
    <col min="7946" max="7946" width="17.5703125" style="10" customWidth="1"/>
    <col min="7947" max="7947" width="16.85546875" style="10" customWidth="1"/>
    <col min="7948" max="7949" width="16.7109375" style="10" customWidth="1"/>
    <col min="7950" max="7950" width="17.42578125" style="10" customWidth="1"/>
    <col min="7951" max="7951" width="23.28515625" style="10" customWidth="1"/>
    <col min="7952" max="7952" width="12.42578125" style="10" customWidth="1"/>
    <col min="7953" max="8191" width="9.140625" style="10"/>
    <col min="8192" max="8192" width="20.5703125" style="10" customWidth="1"/>
    <col min="8193" max="8193" width="48.85546875" style="10" customWidth="1"/>
    <col min="8194" max="8194" width="19.5703125" style="10" customWidth="1"/>
    <col min="8195" max="8195" width="14" style="10" customWidth="1"/>
    <col min="8196" max="8197" width="14.140625" style="10" customWidth="1"/>
    <col min="8198" max="8198" width="14" style="10" customWidth="1"/>
    <col min="8199" max="8199" width="18" style="10" customWidth="1"/>
    <col min="8200" max="8200" width="14.5703125" style="10" customWidth="1"/>
    <col min="8201" max="8201" width="27.85546875" style="10" customWidth="1"/>
    <col min="8202" max="8202" width="17.5703125" style="10" customWidth="1"/>
    <col min="8203" max="8203" width="16.85546875" style="10" customWidth="1"/>
    <col min="8204" max="8205" width="16.7109375" style="10" customWidth="1"/>
    <col min="8206" max="8206" width="17.42578125" style="10" customWidth="1"/>
    <col min="8207" max="8207" width="23.28515625" style="10" customWidth="1"/>
    <col min="8208" max="8208" width="12.42578125" style="10" customWidth="1"/>
    <col min="8209" max="8447" width="9.140625" style="10"/>
    <col min="8448" max="8448" width="20.5703125" style="10" customWidth="1"/>
    <col min="8449" max="8449" width="48.85546875" style="10" customWidth="1"/>
    <col min="8450" max="8450" width="19.5703125" style="10" customWidth="1"/>
    <col min="8451" max="8451" width="14" style="10" customWidth="1"/>
    <col min="8452" max="8453" width="14.140625" style="10" customWidth="1"/>
    <col min="8454" max="8454" width="14" style="10" customWidth="1"/>
    <col min="8455" max="8455" width="18" style="10" customWidth="1"/>
    <col min="8456" max="8456" width="14.5703125" style="10" customWidth="1"/>
    <col min="8457" max="8457" width="27.85546875" style="10" customWidth="1"/>
    <col min="8458" max="8458" width="17.5703125" style="10" customWidth="1"/>
    <col min="8459" max="8459" width="16.85546875" style="10" customWidth="1"/>
    <col min="8460" max="8461" width="16.7109375" style="10" customWidth="1"/>
    <col min="8462" max="8462" width="17.42578125" style="10" customWidth="1"/>
    <col min="8463" max="8463" width="23.28515625" style="10" customWidth="1"/>
    <col min="8464" max="8464" width="12.42578125" style="10" customWidth="1"/>
    <col min="8465" max="8703" width="9.140625" style="10"/>
    <col min="8704" max="8704" width="20.5703125" style="10" customWidth="1"/>
    <col min="8705" max="8705" width="48.85546875" style="10" customWidth="1"/>
    <col min="8706" max="8706" width="19.5703125" style="10" customWidth="1"/>
    <col min="8707" max="8707" width="14" style="10" customWidth="1"/>
    <col min="8708" max="8709" width="14.140625" style="10" customWidth="1"/>
    <col min="8710" max="8710" width="14" style="10" customWidth="1"/>
    <col min="8711" max="8711" width="18" style="10" customWidth="1"/>
    <col min="8712" max="8712" width="14.5703125" style="10" customWidth="1"/>
    <col min="8713" max="8713" width="27.85546875" style="10" customWidth="1"/>
    <col min="8714" max="8714" width="17.5703125" style="10" customWidth="1"/>
    <col min="8715" max="8715" width="16.85546875" style="10" customWidth="1"/>
    <col min="8716" max="8717" width="16.7109375" style="10" customWidth="1"/>
    <col min="8718" max="8718" width="17.42578125" style="10" customWidth="1"/>
    <col min="8719" max="8719" width="23.28515625" style="10" customWidth="1"/>
    <col min="8720" max="8720" width="12.42578125" style="10" customWidth="1"/>
    <col min="8721" max="8959" width="9.140625" style="10"/>
    <col min="8960" max="8960" width="20.5703125" style="10" customWidth="1"/>
    <col min="8961" max="8961" width="48.85546875" style="10" customWidth="1"/>
    <col min="8962" max="8962" width="19.5703125" style="10" customWidth="1"/>
    <col min="8963" max="8963" width="14" style="10" customWidth="1"/>
    <col min="8964" max="8965" width="14.140625" style="10" customWidth="1"/>
    <col min="8966" max="8966" width="14" style="10" customWidth="1"/>
    <col min="8967" max="8967" width="18" style="10" customWidth="1"/>
    <col min="8968" max="8968" width="14.5703125" style="10" customWidth="1"/>
    <col min="8969" max="8969" width="27.85546875" style="10" customWidth="1"/>
    <col min="8970" max="8970" width="17.5703125" style="10" customWidth="1"/>
    <col min="8971" max="8971" width="16.85546875" style="10" customWidth="1"/>
    <col min="8972" max="8973" width="16.7109375" style="10" customWidth="1"/>
    <col min="8974" max="8974" width="17.42578125" style="10" customWidth="1"/>
    <col min="8975" max="8975" width="23.28515625" style="10" customWidth="1"/>
    <col min="8976" max="8976" width="12.42578125" style="10" customWidth="1"/>
    <col min="8977" max="9215" width="9.140625" style="10"/>
    <col min="9216" max="9216" width="20.5703125" style="10" customWidth="1"/>
    <col min="9217" max="9217" width="48.85546875" style="10" customWidth="1"/>
    <col min="9218" max="9218" width="19.5703125" style="10" customWidth="1"/>
    <col min="9219" max="9219" width="14" style="10" customWidth="1"/>
    <col min="9220" max="9221" width="14.140625" style="10" customWidth="1"/>
    <col min="9222" max="9222" width="14" style="10" customWidth="1"/>
    <col min="9223" max="9223" width="18" style="10" customWidth="1"/>
    <col min="9224" max="9224" width="14.5703125" style="10" customWidth="1"/>
    <col min="9225" max="9225" width="27.85546875" style="10" customWidth="1"/>
    <col min="9226" max="9226" width="17.5703125" style="10" customWidth="1"/>
    <col min="9227" max="9227" width="16.85546875" style="10" customWidth="1"/>
    <col min="9228" max="9229" width="16.7109375" style="10" customWidth="1"/>
    <col min="9230" max="9230" width="17.42578125" style="10" customWidth="1"/>
    <col min="9231" max="9231" width="23.28515625" style="10" customWidth="1"/>
    <col min="9232" max="9232" width="12.42578125" style="10" customWidth="1"/>
    <col min="9233" max="9471" width="9.140625" style="10"/>
    <col min="9472" max="9472" width="20.5703125" style="10" customWidth="1"/>
    <col min="9473" max="9473" width="48.85546875" style="10" customWidth="1"/>
    <col min="9474" max="9474" width="19.5703125" style="10" customWidth="1"/>
    <col min="9475" max="9475" width="14" style="10" customWidth="1"/>
    <col min="9476" max="9477" width="14.140625" style="10" customWidth="1"/>
    <col min="9478" max="9478" width="14" style="10" customWidth="1"/>
    <col min="9479" max="9479" width="18" style="10" customWidth="1"/>
    <col min="9480" max="9480" width="14.5703125" style="10" customWidth="1"/>
    <col min="9481" max="9481" width="27.85546875" style="10" customWidth="1"/>
    <col min="9482" max="9482" width="17.5703125" style="10" customWidth="1"/>
    <col min="9483" max="9483" width="16.85546875" style="10" customWidth="1"/>
    <col min="9484" max="9485" width="16.7109375" style="10" customWidth="1"/>
    <col min="9486" max="9486" width="17.42578125" style="10" customWidth="1"/>
    <col min="9487" max="9487" width="23.28515625" style="10" customWidth="1"/>
    <col min="9488" max="9488" width="12.42578125" style="10" customWidth="1"/>
    <col min="9489" max="9727" width="9.140625" style="10"/>
    <col min="9728" max="9728" width="20.5703125" style="10" customWidth="1"/>
    <col min="9729" max="9729" width="48.85546875" style="10" customWidth="1"/>
    <col min="9730" max="9730" width="19.5703125" style="10" customWidth="1"/>
    <col min="9731" max="9731" width="14" style="10" customWidth="1"/>
    <col min="9732" max="9733" width="14.140625" style="10" customWidth="1"/>
    <col min="9734" max="9734" width="14" style="10" customWidth="1"/>
    <col min="9735" max="9735" width="18" style="10" customWidth="1"/>
    <col min="9736" max="9736" width="14.5703125" style="10" customWidth="1"/>
    <col min="9737" max="9737" width="27.85546875" style="10" customWidth="1"/>
    <col min="9738" max="9738" width="17.5703125" style="10" customWidth="1"/>
    <col min="9739" max="9739" width="16.85546875" style="10" customWidth="1"/>
    <col min="9740" max="9741" width="16.7109375" style="10" customWidth="1"/>
    <col min="9742" max="9742" width="17.42578125" style="10" customWidth="1"/>
    <col min="9743" max="9743" width="23.28515625" style="10" customWidth="1"/>
    <col min="9744" max="9744" width="12.42578125" style="10" customWidth="1"/>
    <col min="9745" max="9983" width="9.140625" style="10"/>
    <col min="9984" max="9984" width="20.5703125" style="10" customWidth="1"/>
    <col min="9985" max="9985" width="48.85546875" style="10" customWidth="1"/>
    <col min="9986" max="9986" width="19.5703125" style="10" customWidth="1"/>
    <col min="9987" max="9987" width="14" style="10" customWidth="1"/>
    <col min="9988" max="9989" width="14.140625" style="10" customWidth="1"/>
    <col min="9990" max="9990" width="14" style="10" customWidth="1"/>
    <col min="9991" max="9991" width="18" style="10" customWidth="1"/>
    <col min="9992" max="9992" width="14.5703125" style="10" customWidth="1"/>
    <col min="9993" max="9993" width="27.85546875" style="10" customWidth="1"/>
    <col min="9994" max="9994" width="17.5703125" style="10" customWidth="1"/>
    <col min="9995" max="9995" width="16.85546875" style="10" customWidth="1"/>
    <col min="9996" max="9997" width="16.7109375" style="10" customWidth="1"/>
    <col min="9998" max="9998" width="17.42578125" style="10" customWidth="1"/>
    <col min="9999" max="9999" width="23.28515625" style="10" customWidth="1"/>
    <col min="10000" max="10000" width="12.42578125" style="10" customWidth="1"/>
    <col min="10001" max="10239" width="9.140625" style="10"/>
    <col min="10240" max="10240" width="20.5703125" style="10" customWidth="1"/>
    <col min="10241" max="10241" width="48.85546875" style="10" customWidth="1"/>
    <col min="10242" max="10242" width="19.5703125" style="10" customWidth="1"/>
    <col min="10243" max="10243" width="14" style="10" customWidth="1"/>
    <col min="10244" max="10245" width="14.140625" style="10" customWidth="1"/>
    <col min="10246" max="10246" width="14" style="10" customWidth="1"/>
    <col min="10247" max="10247" width="18" style="10" customWidth="1"/>
    <col min="10248" max="10248" width="14.5703125" style="10" customWidth="1"/>
    <col min="10249" max="10249" width="27.85546875" style="10" customWidth="1"/>
    <col min="10250" max="10250" width="17.5703125" style="10" customWidth="1"/>
    <col min="10251" max="10251" width="16.85546875" style="10" customWidth="1"/>
    <col min="10252" max="10253" width="16.7109375" style="10" customWidth="1"/>
    <col min="10254" max="10254" width="17.42578125" style="10" customWidth="1"/>
    <col min="10255" max="10255" width="23.28515625" style="10" customWidth="1"/>
    <col min="10256" max="10256" width="12.42578125" style="10" customWidth="1"/>
    <col min="10257" max="10495" width="9.140625" style="10"/>
    <col min="10496" max="10496" width="20.5703125" style="10" customWidth="1"/>
    <col min="10497" max="10497" width="48.85546875" style="10" customWidth="1"/>
    <col min="10498" max="10498" width="19.5703125" style="10" customWidth="1"/>
    <col min="10499" max="10499" width="14" style="10" customWidth="1"/>
    <col min="10500" max="10501" width="14.140625" style="10" customWidth="1"/>
    <col min="10502" max="10502" width="14" style="10" customWidth="1"/>
    <col min="10503" max="10503" width="18" style="10" customWidth="1"/>
    <col min="10504" max="10504" width="14.5703125" style="10" customWidth="1"/>
    <col min="10505" max="10505" width="27.85546875" style="10" customWidth="1"/>
    <col min="10506" max="10506" width="17.5703125" style="10" customWidth="1"/>
    <col min="10507" max="10507" width="16.85546875" style="10" customWidth="1"/>
    <col min="10508" max="10509" width="16.7109375" style="10" customWidth="1"/>
    <col min="10510" max="10510" width="17.42578125" style="10" customWidth="1"/>
    <col min="10511" max="10511" width="23.28515625" style="10" customWidth="1"/>
    <col min="10512" max="10512" width="12.42578125" style="10" customWidth="1"/>
    <col min="10513" max="10751" width="9.140625" style="10"/>
    <col min="10752" max="10752" width="20.5703125" style="10" customWidth="1"/>
    <col min="10753" max="10753" width="48.85546875" style="10" customWidth="1"/>
    <col min="10754" max="10754" width="19.5703125" style="10" customWidth="1"/>
    <col min="10755" max="10755" width="14" style="10" customWidth="1"/>
    <col min="10756" max="10757" width="14.140625" style="10" customWidth="1"/>
    <col min="10758" max="10758" width="14" style="10" customWidth="1"/>
    <col min="10759" max="10759" width="18" style="10" customWidth="1"/>
    <col min="10760" max="10760" width="14.5703125" style="10" customWidth="1"/>
    <col min="10761" max="10761" width="27.85546875" style="10" customWidth="1"/>
    <col min="10762" max="10762" width="17.5703125" style="10" customWidth="1"/>
    <col min="10763" max="10763" width="16.85546875" style="10" customWidth="1"/>
    <col min="10764" max="10765" width="16.7109375" style="10" customWidth="1"/>
    <col min="10766" max="10766" width="17.42578125" style="10" customWidth="1"/>
    <col min="10767" max="10767" width="23.28515625" style="10" customWidth="1"/>
    <col min="10768" max="10768" width="12.42578125" style="10" customWidth="1"/>
    <col min="10769" max="11007" width="9.140625" style="10"/>
    <col min="11008" max="11008" width="20.5703125" style="10" customWidth="1"/>
    <col min="11009" max="11009" width="48.85546875" style="10" customWidth="1"/>
    <col min="11010" max="11010" width="19.5703125" style="10" customWidth="1"/>
    <col min="11011" max="11011" width="14" style="10" customWidth="1"/>
    <col min="11012" max="11013" width="14.140625" style="10" customWidth="1"/>
    <col min="11014" max="11014" width="14" style="10" customWidth="1"/>
    <col min="11015" max="11015" width="18" style="10" customWidth="1"/>
    <col min="11016" max="11016" width="14.5703125" style="10" customWidth="1"/>
    <col min="11017" max="11017" width="27.85546875" style="10" customWidth="1"/>
    <col min="11018" max="11018" width="17.5703125" style="10" customWidth="1"/>
    <col min="11019" max="11019" width="16.85546875" style="10" customWidth="1"/>
    <col min="11020" max="11021" width="16.7109375" style="10" customWidth="1"/>
    <col min="11022" max="11022" width="17.42578125" style="10" customWidth="1"/>
    <col min="11023" max="11023" width="23.28515625" style="10" customWidth="1"/>
    <col min="11024" max="11024" width="12.42578125" style="10" customWidth="1"/>
    <col min="11025" max="11263" width="9.140625" style="10"/>
    <col min="11264" max="11264" width="20.5703125" style="10" customWidth="1"/>
    <col min="11265" max="11265" width="48.85546875" style="10" customWidth="1"/>
    <col min="11266" max="11266" width="19.5703125" style="10" customWidth="1"/>
    <col min="11267" max="11267" width="14" style="10" customWidth="1"/>
    <col min="11268" max="11269" width="14.140625" style="10" customWidth="1"/>
    <col min="11270" max="11270" width="14" style="10" customWidth="1"/>
    <col min="11271" max="11271" width="18" style="10" customWidth="1"/>
    <col min="11272" max="11272" width="14.5703125" style="10" customWidth="1"/>
    <col min="11273" max="11273" width="27.85546875" style="10" customWidth="1"/>
    <col min="11274" max="11274" width="17.5703125" style="10" customWidth="1"/>
    <col min="11275" max="11275" width="16.85546875" style="10" customWidth="1"/>
    <col min="11276" max="11277" width="16.7109375" style="10" customWidth="1"/>
    <col min="11278" max="11278" width="17.42578125" style="10" customWidth="1"/>
    <col min="11279" max="11279" width="23.28515625" style="10" customWidth="1"/>
    <col min="11280" max="11280" width="12.42578125" style="10" customWidth="1"/>
    <col min="11281" max="11519" width="9.140625" style="10"/>
    <col min="11520" max="11520" width="20.5703125" style="10" customWidth="1"/>
    <col min="11521" max="11521" width="48.85546875" style="10" customWidth="1"/>
    <col min="11522" max="11522" width="19.5703125" style="10" customWidth="1"/>
    <col min="11523" max="11523" width="14" style="10" customWidth="1"/>
    <col min="11524" max="11525" width="14.140625" style="10" customWidth="1"/>
    <col min="11526" max="11526" width="14" style="10" customWidth="1"/>
    <col min="11527" max="11527" width="18" style="10" customWidth="1"/>
    <col min="11528" max="11528" width="14.5703125" style="10" customWidth="1"/>
    <col min="11529" max="11529" width="27.85546875" style="10" customWidth="1"/>
    <col min="11530" max="11530" width="17.5703125" style="10" customWidth="1"/>
    <col min="11531" max="11531" width="16.85546875" style="10" customWidth="1"/>
    <col min="11532" max="11533" width="16.7109375" style="10" customWidth="1"/>
    <col min="11534" max="11534" width="17.42578125" style="10" customWidth="1"/>
    <col min="11535" max="11535" width="23.28515625" style="10" customWidth="1"/>
    <col min="11536" max="11536" width="12.42578125" style="10" customWidth="1"/>
    <col min="11537" max="11775" width="9.140625" style="10"/>
    <col min="11776" max="11776" width="20.5703125" style="10" customWidth="1"/>
    <col min="11777" max="11777" width="48.85546875" style="10" customWidth="1"/>
    <col min="11778" max="11778" width="19.5703125" style="10" customWidth="1"/>
    <col min="11779" max="11779" width="14" style="10" customWidth="1"/>
    <col min="11780" max="11781" width="14.140625" style="10" customWidth="1"/>
    <col min="11782" max="11782" width="14" style="10" customWidth="1"/>
    <col min="11783" max="11783" width="18" style="10" customWidth="1"/>
    <col min="11784" max="11784" width="14.5703125" style="10" customWidth="1"/>
    <col min="11785" max="11785" width="27.85546875" style="10" customWidth="1"/>
    <col min="11786" max="11786" width="17.5703125" style="10" customWidth="1"/>
    <col min="11787" max="11787" width="16.85546875" style="10" customWidth="1"/>
    <col min="11788" max="11789" width="16.7109375" style="10" customWidth="1"/>
    <col min="11790" max="11790" width="17.42578125" style="10" customWidth="1"/>
    <col min="11791" max="11791" width="23.28515625" style="10" customWidth="1"/>
    <col min="11792" max="11792" width="12.42578125" style="10" customWidth="1"/>
    <col min="11793" max="12031" width="9.140625" style="10"/>
    <col min="12032" max="12032" width="20.5703125" style="10" customWidth="1"/>
    <col min="12033" max="12033" width="48.85546875" style="10" customWidth="1"/>
    <col min="12034" max="12034" width="19.5703125" style="10" customWidth="1"/>
    <col min="12035" max="12035" width="14" style="10" customWidth="1"/>
    <col min="12036" max="12037" width="14.140625" style="10" customWidth="1"/>
    <col min="12038" max="12038" width="14" style="10" customWidth="1"/>
    <col min="12039" max="12039" width="18" style="10" customWidth="1"/>
    <col min="12040" max="12040" width="14.5703125" style="10" customWidth="1"/>
    <col min="12041" max="12041" width="27.85546875" style="10" customWidth="1"/>
    <col min="12042" max="12042" width="17.5703125" style="10" customWidth="1"/>
    <col min="12043" max="12043" width="16.85546875" style="10" customWidth="1"/>
    <col min="12044" max="12045" width="16.7109375" style="10" customWidth="1"/>
    <col min="12046" max="12046" width="17.42578125" style="10" customWidth="1"/>
    <col min="12047" max="12047" width="23.28515625" style="10" customWidth="1"/>
    <col min="12048" max="12048" width="12.42578125" style="10" customWidth="1"/>
    <col min="12049" max="12287" width="9.140625" style="10"/>
    <col min="12288" max="12288" width="20.5703125" style="10" customWidth="1"/>
    <col min="12289" max="12289" width="48.85546875" style="10" customWidth="1"/>
    <col min="12290" max="12290" width="19.5703125" style="10" customWidth="1"/>
    <col min="12291" max="12291" width="14" style="10" customWidth="1"/>
    <col min="12292" max="12293" width="14.140625" style="10" customWidth="1"/>
    <col min="12294" max="12294" width="14" style="10" customWidth="1"/>
    <col min="12295" max="12295" width="18" style="10" customWidth="1"/>
    <col min="12296" max="12296" width="14.5703125" style="10" customWidth="1"/>
    <col min="12297" max="12297" width="27.85546875" style="10" customWidth="1"/>
    <col min="12298" max="12298" width="17.5703125" style="10" customWidth="1"/>
    <col min="12299" max="12299" width="16.85546875" style="10" customWidth="1"/>
    <col min="12300" max="12301" width="16.7109375" style="10" customWidth="1"/>
    <col min="12302" max="12302" width="17.42578125" style="10" customWidth="1"/>
    <col min="12303" max="12303" width="23.28515625" style="10" customWidth="1"/>
    <col min="12304" max="12304" width="12.42578125" style="10" customWidth="1"/>
    <col min="12305" max="12543" width="9.140625" style="10"/>
    <col min="12544" max="12544" width="20.5703125" style="10" customWidth="1"/>
    <col min="12545" max="12545" width="48.85546875" style="10" customWidth="1"/>
    <col min="12546" max="12546" width="19.5703125" style="10" customWidth="1"/>
    <col min="12547" max="12547" width="14" style="10" customWidth="1"/>
    <col min="12548" max="12549" width="14.140625" style="10" customWidth="1"/>
    <col min="12550" max="12550" width="14" style="10" customWidth="1"/>
    <col min="12551" max="12551" width="18" style="10" customWidth="1"/>
    <col min="12552" max="12552" width="14.5703125" style="10" customWidth="1"/>
    <col min="12553" max="12553" width="27.85546875" style="10" customWidth="1"/>
    <col min="12554" max="12554" width="17.5703125" style="10" customWidth="1"/>
    <col min="12555" max="12555" width="16.85546875" style="10" customWidth="1"/>
    <col min="12556" max="12557" width="16.7109375" style="10" customWidth="1"/>
    <col min="12558" max="12558" width="17.42578125" style="10" customWidth="1"/>
    <col min="12559" max="12559" width="23.28515625" style="10" customWidth="1"/>
    <col min="12560" max="12560" width="12.42578125" style="10" customWidth="1"/>
    <col min="12561" max="12799" width="9.140625" style="10"/>
    <col min="12800" max="12800" width="20.5703125" style="10" customWidth="1"/>
    <col min="12801" max="12801" width="48.85546875" style="10" customWidth="1"/>
    <col min="12802" max="12802" width="19.5703125" style="10" customWidth="1"/>
    <col min="12803" max="12803" width="14" style="10" customWidth="1"/>
    <col min="12804" max="12805" width="14.140625" style="10" customWidth="1"/>
    <col min="12806" max="12806" width="14" style="10" customWidth="1"/>
    <col min="12807" max="12807" width="18" style="10" customWidth="1"/>
    <col min="12808" max="12808" width="14.5703125" style="10" customWidth="1"/>
    <col min="12809" max="12809" width="27.85546875" style="10" customWidth="1"/>
    <col min="12810" max="12810" width="17.5703125" style="10" customWidth="1"/>
    <col min="12811" max="12811" width="16.85546875" style="10" customWidth="1"/>
    <col min="12812" max="12813" width="16.7109375" style="10" customWidth="1"/>
    <col min="12814" max="12814" width="17.42578125" style="10" customWidth="1"/>
    <col min="12815" max="12815" width="23.28515625" style="10" customWidth="1"/>
    <col min="12816" max="12816" width="12.42578125" style="10" customWidth="1"/>
    <col min="12817" max="13055" width="9.140625" style="10"/>
    <col min="13056" max="13056" width="20.5703125" style="10" customWidth="1"/>
    <col min="13057" max="13057" width="48.85546875" style="10" customWidth="1"/>
    <col min="13058" max="13058" width="19.5703125" style="10" customWidth="1"/>
    <col min="13059" max="13059" width="14" style="10" customWidth="1"/>
    <col min="13060" max="13061" width="14.140625" style="10" customWidth="1"/>
    <col min="13062" max="13062" width="14" style="10" customWidth="1"/>
    <col min="13063" max="13063" width="18" style="10" customWidth="1"/>
    <col min="13064" max="13064" width="14.5703125" style="10" customWidth="1"/>
    <col min="13065" max="13065" width="27.85546875" style="10" customWidth="1"/>
    <col min="13066" max="13066" width="17.5703125" style="10" customWidth="1"/>
    <col min="13067" max="13067" width="16.85546875" style="10" customWidth="1"/>
    <col min="13068" max="13069" width="16.7109375" style="10" customWidth="1"/>
    <col min="13070" max="13070" width="17.42578125" style="10" customWidth="1"/>
    <col min="13071" max="13071" width="23.28515625" style="10" customWidth="1"/>
    <col min="13072" max="13072" width="12.42578125" style="10" customWidth="1"/>
    <col min="13073" max="13311" width="9.140625" style="10"/>
    <col min="13312" max="13312" width="20.5703125" style="10" customWidth="1"/>
    <col min="13313" max="13313" width="48.85546875" style="10" customWidth="1"/>
    <col min="13314" max="13314" width="19.5703125" style="10" customWidth="1"/>
    <col min="13315" max="13315" width="14" style="10" customWidth="1"/>
    <col min="13316" max="13317" width="14.140625" style="10" customWidth="1"/>
    <col min="13318" max="13318" width="14" style="10" customWidth="1"/>
    <col min="13319" max="13319" width="18" style="10" customWidth="1"/>
    <col min="13320" max="13320" width="14.5703125" style="10" customWidth="1"/>
    <col min="13321" max="13321" width="27.85546875" style="10" customWidth="1"/>
    <col min="13322" max="13322" width="17.5703125" style="10" customWidth="1"/>
    <col min="13323" max="13323" width="16.85546875" style="10" customWidth="1"/>
    <col min="13324" max="13325" width="16.7109375" style="10" customWidth="1"/>
    <col min="13326" max="13326" width="17.42578125" style="10" customWidth="1"/>
    <col min="13327" max="13327" width="23.28515625" style="10" customWidth="1"/>
    <col min="13328" max="13328" width="12.42578125" style="10" customWidth="1"/>
    <col min="13329" max="13567" width="9.140625" style="10"/>
    <col min="13568" max="13568" width="20.5703125" style="10" customWidth="1"/>
    <col min="13569" max="13569" width="48.85546875" style="10" customWidth="1"/>
    <col min="13570" max="13570" width="19.5703125" style="10" customWidth="1"/>
    <col min="13571" max="13571" width="14" style="10" customWidth="1"/>
    <col min="13572" max="13573" width="14.140625" style="10" customWidth="1"/>
    <col min="13574" max="13574" width="14" style="10" customWidth="1"/>
    <col min="13575" max="13575" width="18" style="10" customWidth="1"/>
    <col min="13576" max="13576" width="14.5703125" style="10" customWidth="1"/>
    <col min="13577" max="13577" width="27.85546875" style="10" customWidth="1"/>
    <col min="13578" max="13578" width="17.5703125" style="10" customWidth="1"/>
    <col min="13579" max="13579" width="16.85546875" style="10" customWidth="1"/>
    <col min="13580" max="13581" width="16.7109375" style="10" customWidth="1"/>
    <col min="13582" max="13582" width="17.42578125" style="10" customWidth="1"/>
    <col min="13583" max="13583" width="23.28515625" style="10" customWidth="1"/>
    <col min="13584" max="13584" width="12.42578125" style="10" customWidth="1"/>
    <col min="13585" max="13823" width="9.140625" style="10"/>
    <col min="13824" max="13824" width="20.5703125" style="10" customWidth="1"/>
    <col min="13825" max="13825" width="48.85546875" style="10" customWidth="1"/>
    <col min="13826" max="13826" width="19.5703125" style="10" customWidth="1"/>
    <col min="13827" max="13827" width="14" style="10" customWidth="1"/>
    <col min="13828" max="13829" width="14.140625" style="10" customWidth="1"/>
    <col min="13830" max="13830" width="14" style="10" customWidth="1"/>
    <col min="13831" max="13831" width="18" style="10" customWidth="1"/>
    <col min="13832" max="13832" width="14.5703125" style="10" customWidth="1"/>
    <col min="13833" max="13833" width="27.85546875" style="10" customWidth="1"/>
    <col min="13834" max="13834" width="17.5703125" style="10" customWidth="1"/>
    <col min="13835" max="13835" width="16.85546875" style="10" customWidth="1"/>
    <col min="13836" max="13837" width="16.7109375" style="10" customWidth="1"/>
    <col min="13838" max="13838" width="17.42578125" style="10" customWidth="1"/>
    <col min="13839" max="13839" width="23.28515625" style="10" customWidth="1"/>
    <col min="13840" max="13840" width="12.42578125" style="10" customWidth="1"/>
    <col min="13841" max="14079" width="9.140625" style="10"/>
    <col min="14080" max="14080" width="20.5703125" style="10" customWidth="1"/>
    <col min="14081" max="14081" width="48.85546875" style="10" customWidth="1"/>
    <col min="14082" max="14082" width="19.5703125" style="10" customWidth="1"/>
    <col min="14083" max="14083" width="14" style="10" customWidth="1"/>
    <col min="14084" max="14085" width="14.140625" style="10" customWidth="1"/>
    <col min="14086" max="14086" width="14" style="10" customWidth="1"/>
    <col min="14087" max="14087" width="18" style="10" customWidth="1"/>
    <col min="14088" max="14088" width="14.5703125" style="10" customWidth="1"/>
    <col min="14089" max="14089" width="27.85546875" style="10" customWidth="1"/>
    <col min="14090" max="14090" width="17.5703125" style="10" customWidth="1"/>
    <col min="14091" max="14091" width="16.85546875" style="10" customWidth="1"/>
    <col min="14092" max="14093" width="16.7109375" style="10" customWidth="1"/>
    <col min="14094" max="14094" width="17.42578125" style="10" customWidth="1"/>
    <col min="14095" max="14095" width="23.28515625" style="10" customWidth="1"/>
    <col min="14096" max="14096" width="12.42578125" style="10" customWidth="1"/>
    <col min="14097" max="14335" width="9.140625" style="10"/>
    <col min="14336" max="14336" width="20.5703125" style="10" customWidth="1"/>
    <col min="14337" max="14337" width="48.85546875" style="10" customWidth="1"/>
    <col min="14338" max="14338" width="19.5703125" style="10" customWidth="1"/>
    <col min="14339" max="14339" width="14" style="10" customWidth="1"/>
    <col min="14340" max="14341" width="14.140625" style="10" customWidth="1"/>
    <col min="14342" max="14342" width="14" style="10" customWidth="1"/>
    <col min="14343" max="14343" width="18" style="10" customWidth="1"/>
    <col min="14344" max="14344" width="14.5703125" style="10" customWidth="1"/>
    <col min="14345" max="14345" width="27.85546875" style="10" customWidth="1"/>
    <col min="14346" max="14346" width="17.5703125" style="10" customWidth="1"/>
    <col min="14347" max="14347" width="16.85546875" style="10" customWidth="1"/>
    <col min="14348" max="14349" width="16.7109375" style="10" customWidth="1"/>
    <col min="14350" max="14350" width="17.42578125" style="10" customWidth="1"/>
    <col min="14351" max="14351" width="23.28515625" style="10" customWidth="1"/>
    <col min="14352" max="14352" width="12.42578125" style="10" customWidth="1"/>
    <col min="14353" max="14591" width="9.140625" style="10"/>
    <col min="14592" max="14592" width="20.5703125" style="10" customWidth="1"/>
    <col min="14593" max="14593" width="48.85546875" style="10" customWidth="1"/>
    <col min="14594" max="14594" width="19.5703125" style="10" customWidth="1"/>
    <col min="14595" max="14595" width="14" style="10" customWidth="1"/>
    <col min="14596" max="14597" width="14.140625" style="10" customWidth="1"/>
    <col min="14598" max="14598" width="14" style="10" customWidth="1"/>
    <col min="14599" max="14599" width="18" style="10" customWidth="1"/>
    <col min="14600" max="14600" width="14.5703125" style="10" customWidth="1"/>
    <col min="14601" max="14601" width="27.85546875" style="10" customWidth="1"/>
    <col min="14602" max="14602" width="17.5703125" style="10" customWidth="1"/>
    <col min="14603" max="14603" width="16.85546875" style="10" customWidth="1"/>
    <col min="14604" max="14605" width="16.7109375" style="10" customWidth="1"/>
    <col min="14606" max="14606" width="17.42578125" style="10" customWidth="1"/>
    <col min="14607" max="14607" width="23.28515625" style="10" customWidth="1"/>
    <col min="14608" max="14608" width="12.42578125" style="10" customWidth="1"/>
    <col min="14609" max="14847" width="9.140625" style="10"/>
    <col min="14848" max="14848" width="20.5703125" style="10" customWidth="1"/>
    <col min="14849" max="14849" width="48.85546875" style="10" customWidth="1"/>
    <col min="14850" max="14850" width="19.5703125" style="10" customWidth="1"/>
    <col min="14851" max="14851" width="14" style="10" customWidth="1"/>
    <col min="14852" max="14853" width="14.140625" style="10" customWidth="1"/>
    <col min="14854" max="14854" width="14" style="10" customWidth="1"/>
    <col min="14855" max="14855" width="18" style="10" customWidth="1"/>
    <col min="14856" max="14856" width="14.5703125" style="10" customWidth="1"/>
    <col min="14857" max="14857" width="27.85546875" style="10" customWidth="1"/>
    <col min="14858" max="14858" width="17.5703125" style="10" customWidth="1"/>
    <col min="14859" max="14859" width="16.85546875" style="10" customWidth="1"/>
    <col min="14860" max="14861" width="16.7109375" style="10" customWidth="1"/>
    <col min="14862" max="14862" width="17.42578125" style="10" customWidth="1"/>
    <col min="14863" max="14863" width="23.28515625" style="10" customWidth="1"/>
    <col min="14864" max="14864" width="12.42578125" style="10" customWidth="1"/>
    <col min="14865" max="15103" width="9.140625" style="10"/>
    <col min="15104" max="15104" width="20.5703125" style="10" customWidth="1"/>
    <col min="15105" max="15105" width="48.85546875" style="10" customWidth="1"/>
    <col min="15106" max="15106" width="19.5703125" style="10" customWidth="1"/>
    <col min="15107" max="15107" width="14" style="10" customWidth="1"/>
    <col min="15108" max="15109" width="14.140625" style="10" customWidth="1"/>
    <col min="15110" max="15110" width="14" style="10" customWidth="1"/>
    <col min="15111" max="15111" width="18" style="10" customWidth="1"/>
    <col min="15112" max="15112" width="14.5703125" style="10" customWidth="1"/>
    <col min="15113" max="15113" width="27.85546875" style="10" customWidth="1"/>
    <col min="15114" max="15114" width="17.5703125" style="10" customWidth="1"/>
    <col min="15115" max="15115" width="16.85546875" style="10" customWidth="1"/>
    <col min="15116" max="15117" width="16.7109375" style="10" customWidth="1"/>
    <col min="15118" max="15118" width="17.42578125" style="10" customWidth="1"/>
    <col min="15119" max="15119" width="23.28515625" style="10" customWidth="1"/>
    <col min="15120" max="15120" width="12.42578125" style="10" customWidth="1"/>
    <col min="15121" max="15359" width="9.140625" style="10"/>
    <col min="15360" max="15360" width="20.5703125" style="10" customWidth="1"/>
    <col min="15361" max="15361" width="48.85546875" style="10" customWidth="1"/>
    <col min="15362" max="15362" width="19.5703125" style="10" customWidth="1"/>
    <col min="15363" max="15363" width="14" style="10" customWidth="1"/>
    <col min="15364" max="15365" width="14.140625" style="10" customWidth="1"/>
    <col min="15366" max="15366" width="14" style="10" customWidth="1"/>
    <col min="15367" max="15367" width="18" style="10" customWidth="1"/>
    <col min="15368" max="15368" width="14.5703125" style="10" customWidth="1"/>
    <col min="15369" max="15369" width="27.85546875" style="10" customWidth="1"/>
    <col min="15370" max="15370" width="17.5703125" style="10" customWidth="1"/>
    <col min="15371" max="15371" width="16.85546875" style="10" customWidth="1"/>
    <col min="15372" max="15373" width="16.7109375" style="10" customWidth="1"/>
    <col min="15374" max="15374" width="17.42578125" style="10" customWidth="1"/>
    <col min="15375" max="15375" width="23.28515625" style="10" customWidth="1"/>
    <col min="15376" max="15376" width="12.42578125" style="10" customWidth="1"/>
    <col min="15377" max="15615" width="9.140625" style="10"/>
    <col min="15616" max="15616" width="20.5703125" style="10" customWidth="1"/>
    <col min="15617" max="15617" width="48.85546875" style="10" customWidth="1"/>
    <col min="15618" max="15618" width="19.5703125" style="10" customWidth="1"/>
    <col min="15619" max="15619" width="14" style="10" customWidth="1"/>
    <col min="15620" max="15621" width="14.140625" style="10" customWidth="1"/>
    <col min="15622" max="15622" width="14" style="10" customWidth="1"/>
    <col min="15623" max="15623" width="18" style="10" customWidth="1"/>
    <col min="15624" max="15624" width="14.5703125" style="10" customWidth="1"/>
    <col min="15625" max="15625" width="27.85546875" style="10" customWidth="1"/>
    <col min="15626" max="15626" width="17.5703125" style="10" customWidth="1"/>
    <col min="15627" max="15627" width="16.85546875" style="10" customWidth="1"/>
    <col min="15628" max="15629" width="16.7109375" style="10" customWidth="1"/>
    <col min="15630" max="15630" width="17.42578125" style="10" customWidth="1"/>
    <col min="15631" max="15631" width="23.28515625" style="10" customWidth="1"/>
    <col min="15632" max="15632" width="12.42578125" style="10" customWidth="1"/>
    <col min="15633" max="15871" width="9.140625" style="10"/>
    <col min="15872" max="15872" width="20.5703125" style="10" customWidth="1"/>
    <col min="15873" max="15873" width="48.85546875" style="10" customWidth="1"/>
    <col min="15874" max="15874" width="19.5703125" style="10" customWidth="1"/>
    <col min="15875" max="15875" width="14" style="10" customWidth="1"/>
    <col min="15876" max="15877" width="14.140625" style="10" customWidth="1"/>
    <col min="15878" max="15878" width="14" style="10" customWidth="1"/>
    <col min="15879" max="15879" width="18" style="10" customWidth="1"/>
    <col min="15880" max="15880" width="14.5703125" style="10" customWidth="1"/>
    <col min="15881" max="15881" width="27.85546875" style="10" customWidth="1"/>
    <col min="15882" max="15882" width="17.5703125" style="10" customWidth="1"/>
    <col min="15883" max="15883" width="16.85546875" style="10" customWidth="1"/>
    <col min="15884" max="15885" width="16.7109375" style="10" customWidth="1"/>
    <col min="15886" max="15886" width="17.42578125" style="10" customWidth="1"/>
    <col min="15887" max="15887" width="23.28515625" style="10" customWidth="1"/>
    <col min="15888" max="15888" width="12.42578125" style="10" customWidth="1"/>
    <col min="15889" max="16127" width="9.140625" style="10"/>
    <col min="16128" max="16128" width="20.5703125" style="10" customWidth="1"/>
    <col min="16129" max="16129" width="48.85546875" style="10" customWidth="1"/>
    <col min="16130" max="16130" width="19.5703125" style="10" customWidth="1"/>
    <col min="16131" max="16131" width="14" style="10" customWidth="1"/>
    <col min="16132" max="16133" width="14.140625" style="10" customWidth="1"/>
    <col min="16134" max="16134" width="14" style="10" customWidth="1"/>
    <col min="16135" max="16135" width="18" style="10" customWidth="1"/>
    <col min="16136" max="16136" width="14.5703125" style="10" customWidth="1"/>
    <col min="16137" max="16137" width="27.85546875" style="10" customWidth="1"/>
    <col min="16138" max="16138" width="17.5703125" style="10" customWidth="1"/>
    <col min="16139" max="16139" width="16.85546875" style="10" customWidth="1"/>
    <col min="16140" max="16141" width="16.7109375" style="10" customWidth="1"/>
    <col min="16142" max="16142" width="17.42578125" style="10" customWidth="1"/>
    <col min="16143" max="16143" width="23.28515625" style="10" customWidth="1"/>
    <col min="16144" max="16144" width="12.42578125" style="10" customWidth="1"/>
    <col min="16145" max="16384" width="9.140625" style="10"/>
  </cols>
  <sheetData>
    <row r="1" spans="1:37" x14ac:dyDescent="0.2">
      <c r="A1" s="17" t="s">
        <v>3346</v>
      </c>
      <c r="B1" s="519" t="str">
        <f>HYPERLINK("#List!$A$1", "Preparatory")</f>
        <v>Preparatory</v>
      </c>
    </row>
    <row r="2" spans="1:37" x14ac:dyDescent="0.2">
      <c r="A2" s="17"/>
      <c r="B2" s="17"/>
    </row>
    <row r="3" spans="1:37" x14ac:dyDescent="0.2">
      <c r="A3" s="83" t="s">
        <v>1931</v>
      </c>
      <c r="B3" s="83"/>
    </row>
    <row r="4" spans="1:37" x14ac:dyDescent="0.2">
      <c r="A4" s="12" t="s">
        <v>1930</v>
      </c>
      <c r="B4" s="12"/>
      <c r="C4" s="3"/>
      <c r="D4" s="3"/>
      <c r="E4" s="3"/>
      <c r="F4" s="3"/>
    </row>
    <row r="5" spans="1:37" x14ac:dyDescent="0.2">
      <c r="A5" s="12"/>
      <c r="B5" s="3"/>
      <c r="C5" s="3"/>
      <c r="D5" s="3"/>
      <c r="E5" s="3"/>
      <c r="F5" s="3"/>
    </row>
    <row r="6" spans="1:37" x14ac:dyDescent="0.2">
      <c r="A6" s="17" t="s">
        <v>4753</v>
      </c>
      <c r="B6" s="3"/>
      <c r="C6" s="3"/>
      <c r="D6" s="3"/>
      <c r="E6" s="3"/>
      <c r="F6" s="3"/>
    </row>
    <row r="7" spans="1:37" x14ac:dyDescent="0.2">
      <c r="A7" s="10" t="s">
        <v>48</v>
      </c>
      <c r="B7" s="3"/>
      <c r="C7" s="3"/>
      <c r="D7" s="3"/>
      <c r="E7" s="3"/>
      <c r="F7" s="3"/>
    </row>
    <row r="8" spans="1:37" x14ac:dyDescent="0.2">
      <c r="A8" s="16" t="s">
        <v>2954</v>
      </c>
      <c r="B8" s="16"/>
      <c r="C8" s="16"/>
      <c r="D8" s="16"/>
      <c r="E8" s="16"/>
      <c r="F8" s="16"/>
      <c r="G8" s="16"/>
      <c r="H8" s="16"/>
      <c r="I8" s="16"/>
      <c r="J8" s="16"/>
      <c r="K8" s="16"/>
      <c r="L8" s="16"/>
      <c r="M8" s="16"/>
      <c r="N8" s="16"/>
      <c r="O8" s="16"/>
      <c r="P8" s="10"/>
    </row>
    <row r="9" spans="1:37" x14ac:dyDescent="0.2">
      <c r="A9" s="16"/>
      <c r="B9" s="16"/>
      <c r="C9" s="16"/>
      <c r="D9" s="16"/>
      <c r="E9" s="16"/>
      <c r="F9" s="16"/>
      <c r="G9" s="16"/>
      <c r="H9" s="16"/>
      <c r="I9" s="16"/>
      <c r="J9" s="16"/>
      <c r="K9" s="16"/>
      <c r="L9" s="16"/>
      <c r="M9" s="16"/>
      <c r="N9" s="16"/>
      <c r="O9" s="16"/>
      <c r="P9" s="10"/>
    </row>
    <row r="10" spans="1:37" s="178" customFormat="1" x14ac:dyDescent="0.25">
      <c r="C10" s="554" t="s">
        <v>260</v>
      </c>
      <c r="D10" s="556" t="s">
        <v>1417</v>
      </c>
      <c r="E10" s="557"/>
      <c r="F10" s="558"/>
      <c r="G10" s="556" t="s">
        <v>259</v>
      </c>
      <c r="H10" s="561"/>
      <c r="I10" s="562"/>
      <c r="J10" s="560" t="s">
        <v>1416</v>
      </c>
      <c r="K10" s="556" t="s">
        <v>1415</v>
      </c>
      <c r="L10" s="557"/>
      <c r="M10" s="557"/>
      <c r="N10" s="558"/>
      <c r="O10" s="554" t="s">
        <v>1414</v>
      </c>
      <c r="P10" s="563" t="s">
        <v>1413</v>
      </c>
      <c r="Q10" s="564"/>
      <c r="R10" s="565"/>
      <c r="S10" s="560" t="s">
        <v>1412</v>
      </c>
      <c r="T10" s="566" t="s">
        <v>1411</v>
      </c>
      <c r="U10" s="554" t="s">
        <v>1410</v>
      </c>
      <c r="V10" s="186"/>
    </row>
    <row r="11" spans="1:37" ht="102" x14ac:dyDescent="0.2">
      <c r="A11" s="16"/>
      <c r="B11" s="16"/>
      <c r="C11" s="570"/>
      <c r="D11" s="517"/>
      <c r="E11" s="518" t="s">
        <v>1409</v>
      </c>
      <c r="F11" s="518" t="s">
        <v>1408</v>
      </c>
      <c r="G11" s="516"/>
      <c r="H11" s="518" t="s">
        <v>1409</v>
      </c>
      <c r="I11" s="518" t="s">
        <v>1408</v>
      </c>
      <c r="J11" s="569"/>
      <c r="K11" s="179"/>
      <c r="L11" s="518" t="s">
        <v>1406</v>
      </c>
      <c r="M11" s="518" t="s">
        <v>1405</v>
      </c>
      <c r="N11" s="518" t="s">
        <v>1402</v>
      </c>
      <c r="O11" s="569"/>
      <c r="P11" s="180"/>
      <c r="Q11" s="518" t="s">
        <v>1409</v>
      </c>
      <c r="R11" s="518" t="s">
        <v>1408</v>
      </c>
      <c r="S11" s="570"/>
      <c r="T11" s="568"/>
      <c r="U11" s="569"/>
      <c r="V11" s="36"/>
    </row>
    <row r="12" spans="1:37" x14ac:dyDescent="0.2">
      <c r="A12" s="16"/>
      <c r="B12" s="16"/>
      <c r="C12" s="154" t="s">
        <v>5300</v>
      </c>
      <c r="D12" s="154" t="s">
        <v>5301</v>
      </c>
      <c r="E12" s="154" t="s">
        <v>5302</v>
      </c>
      <c r="F12" s="154" t="s">
        <v>5303</v>
      </c>
      <c r="G12" s="154" t="s">
        <v>5304</v>
      </c>
      <c r="H12" s="154" t="s">
        <v>5305</v>
      </c>
      <c r="I12" s="154" t="s">
        <v>5306</v>
      </c>
      <c r="J12" s="154" t="s">
        <v>5321</v>
      </c>
      <c r="K12" s="154" t="s">
        <v>5328</v>
      </c>
      <c r="L12" s="547" t="s">
        <v>5741</v>
      </c>
      <c r="M12" s="154" t="s">
        <v>5742</v>
      </c>
      <c r="N12" s="154" t="s">
        <v>5743</v>
      </c>
      <c r="O12" s="154" t="s">
        <v>5333</v>
      </c>
      <c r="P12" s="154" t="s">
        <v>5334</v>
      </c>
      <c r="Q12" s="154" t="s">
        <v>5336</v>
      </c>
      <c r="R12" s="154" t="s">
        <v>5337</v>
      </c>
      <c r="S12" s="154" t="s">
        <v>5338</v>
      </c>
      <c r="T12" s="154" t="s">
        <v>5339</v>
      </c>
      <c r="U12" s="154" t="s">
        <v>5444</v>
      </c>
      <c r="V12" s="36"/>
    </row>
    <row r="13" spans="1:37" s="16" customFormat="1" ht="27" customHeight="1" x14ac:dyDescent="0.2">
      <c r="A13" s="185" t="s">
        <v>1407</v>
      </c>
      <c r="B13" s="182" t="s">
        <v>5272</v>
      </c>
      <c r="C13" s="439" t="s">
        <v>23</v>
      </c>
      <c r="D13" s="439" t="s">
        <v>25</v>
      </c>
      <c r="E13" s="421"/>
      <c r="F13" s="421"/>
      <c r="G13" s="439" t="s">
        <v>27</v>
      </c>
      <c r="H13" s="421"/>
      <c r="I13" s="421"/>
      <c r="J13" s="439" t="s">
        <v>28</v>
      </c>
      <c r="K13" s="439" t="s">
        <v>29</v>
      </c>
      <c r="L13" s="439" t="s">
        <v>75</v>
      </c>
      <c r="M13" s="439" t="s">
        <v>1404</v>
      </c>
      <c r="N13" s="439" t="s">
        <v>1401</v>
      </c>
      <c r="O13" s="440" t="s">
        <v>31</v>
      </c>
      <c r="P13" s="439" t="s">
        <v>32</v>
      </c>
      <c r="Q13" s="421"/>
      <c r="R13" s="421"/>
      <c r="S13" s="439" t="s">
        <v>34</v>
      </c>
      <c r="T13" s="439" t="s">
        <v>35</v>
      </c>
      <c r="U13" s="440" t="s">
        <v>107</v>
      </c>
      <c r="V13" s="72" t="s">
        <v>2808</v>
      </c>
      <c r="W13" s="72" t="s">
        <v>2842</v>
      </c>
      <c r="X13" s="32" t="s">
        <v>2058</v>
      </c>
      <c r="Y13" s="32" t="s">
        <v>2709</v>
      </c>
      <c r="Z13" s="32" t="s">
        <v>2752</v>
      </c>
      <c r="AA13" s="32"/>
      <c r="AB13" s="32"/>
      <c r="AC13" s="13"/>
      <c r="AD13" s="13"/>
      <c r="AE13" s="13"/>
      <c r="AF13" s="187"/>
      <c r="AG13" s="188"/>
    </row>
    <row r="14" spans="1:37" ht="27" customHeight="1" x14ac:dyDescent="0.2">
      <c r="A14" s="185" t="s">
        <v>1403</v>
      </c>
      <c r="B14" s="184"/>
      <c r="C14" s="421"/>
      <c r="D14" s="421"/>
      <c r="E14" s="421"/>
      <c r="F14" s="421"/>
      <c r="G14" s="421"/>
      <c r="H14" s="421"/>
      <c r="I14" s="421"/>
      <c r="J14" s="421"/>
      <c r="K14" s="421"/>
      <c r="L14" s="421"/>
      <c r="M14" s="421"/>
      <c r="N14" s="421"/>
      <c r="O14" s="421"/>
      <c r="P14" s="421"/>
      <c r="Q14" s="421"/>
      <c r="R14" s="421"/>
      <c r="S14" s="438"/>
      <c r="T14" s="421"/>
      <c r="U14" s="421"/>
      <c r="V14" s="72"/>
      <c r="W14" s="72"/>
      <c r="X14" s="32"/>
      <c r="Y14" s="32"/>
      <c r="Z14" s="32"/>
      <c r="AA14" s="32"/>
      <c r="AB14" s="32"/>
      <c r="AC14" s="13"/>
      <c r="AD14" s="13"/>
      <c r="AE14" s="13"/>
      <c r="AF14" s="187"/>
      <c r="AG14" s="188"/>
    </row>
    <row r="15" spans="1:37" s="80" customFormat="1" ht="27" customHeight="1" x14ac:dyDescent="0.2">
      <c r="A15" s="169" t="s">
        <v>5156</v>
      </c>
      <c r="B15" s="182" t="s">
        <v>5274</v>
      </c>
      <c r="C15" s="439" t="s">
        <v>225</v>
      </c>
      <c r="D15" s="421"/>
      <c r="E15" s="432" t="s">
        <v>269</v>
      </c>
      <c r="F15" s="432" t="s">
        <v>410</v>
      </c>
      <c r="G15" s="421"/>
      <c r="H15" s="432" t="s">
        <v>539</v>
      </c>
      <c r="I15" s="432" t="s">
        <v>420</v>
      </c>
      <c r="J15" s="432" t="s">
        <v>406</v>
      </c>
      <c r="K15" s="432" t="s">
        <v>478</v>
      </c>
      <c r="L15" s="421"/>
      <c r="M15" s="421"/>
      <c r="N15" s="421"/>
      <c r="O15" s="441" t="s">
        <v>402</v>
      </c>
      <c r="P15" s="421"/>
      <c r="Q15" s="432" t="s">
        <v>474</v>
      </c>
      <c r="R15" s="432" t="s">
        <v>429</v>
      </c>
      <c r="S15" s="432" t="s">
        <v>470</v>
      </c>
      <c r="T15" s="432" t="s">
        <v>268</v>
      </c>
      <c r="U15" s="441" t="s">
        <v>211</v>
      </c>
      <c r="V15" s="72" t="s">
        <v>2808</v>
      </c>
      <c r="W15" s="72" t="s">
        <v>2843</v>
      </c>
      <c r="X15" s="32" t="s">
        <v>2058</v>
      </c>
      <c r="Y15" s="32" t="s">
        <v>2709</v>
      </c>
      <c r="Z15" s="32" t="s">
        <v>2752</v>
      </c>
      <c r="AA15" s="32"/>
      <c r="AB15" s="194"/>
      <c r="AC15" s="34"/>
      <c r="AD15" s="34"/>
      <c r="AE15" s="34"/>
      <c r="AF15" s="189"/>
      <c r="AG15" s="190"/>
    </row>
    <row r="16" spans="1:37" ht="27" customHeight="1" x14ac:dyDescent="0.2">
      <c r="A16" s="177" t="s">
        <v>5158</v>
      </c>
      <c r="B16" s="156" t="s">
        <v>5355</v>
      </c>
      <c r="C16" s="439" t="s">
        <v>207</v>
      </c>
      <c r="D16" s="421"/>
      <c r="E16" s="439" t="s">
        <v>237</v>
      </c>
      <c r="F16" s="439" t="s">
        <v>236</v>
      </c>
      <c r="G16" s="421"/>
      <c r="H16" s="439" t="s">
        <v>235</v>
      </c>
      <c r="I16" s="439" t="s">
        <v>381</v>
      </c>
      <c r="J16" s="439" t="s">
        <v>380</v>
      </c>
      <c r="K16" s="439" t="s">
        <v>379</v>
      </c>
      <c r="L16" s="421"/>
      <c r="M16" s="421"/>
      <c r="N16" s="421"/>
      <c r="O16" s="440" t="s">
        <v>377</v>
      </c>
      <c r="P16" s="421"/>
      <c r="Q16" s="439" t="s">
        <v>376</v>
      </c>
      <c r="R16" s="439" t="s">
        <v>527</v>
      </c>
      <c r="S16" s="439" t="s">
        <v>570</v>
      </c>
      <c r="T16" s="439" t="s">
        <v>336</v>
      </c>
      <c r="U16" s="440" t="s">
        <v>334</v>
      </c>
      <c r="V16" s="72" t="s">
        <v>2808</v>
      </c>
      <c r="W16" s="72"/>
      <c r="X16" s="32" t="s">
        <v>2058</v>
      </c>
      <c r="Y16" s="32" t="s">
        <v>2708</v>
      </c>
      <c r="Z16" s="32" t="s">
        <v>2746</v>
      </c>
      <c r="AA16" s="32" t="s">
        <v>2874</v>
      </c>
      <c r="AB16" s="32" t="s">
        <v>2868</v>
      </c>
      <c r="AC16" s="13"/>
      <c r="AD16" s="13"/>
      <c r="AE16" s="13"/>
      <c r="AK16" s="181"/>
    </row>
    <row r="17" spans="1:33" ht="27" customHeight="1" x14ac:dyDescent="0.2">
      <c r="A17" s="169" t="s">
        <v>1377</v>
      </c>
      <c r="B17" s="182" t="s">
        <v>5277</v>
      </c>
      <c r="C17" s="439" t="s">
        <v>224</v>
      </c>
      <c r="D17" s="439" t="s">
        <v>234</v>
      </c>
      <c r="E17" s="421"/>
      <c r="F17" s="421"/>
      <c r="G17" s="439" t="s">
        <v>232</v>
      </c>
      <c r="H17" s="421"/>
      <c r="I17" s="421"/>
      <c r="J17" s="439" t="s">
        <v>607</v>
      </c>
      <c r="K17" s="439" t="s">
        <v>604</v>
      </c>
      <c r="L17" s="421"/>
      <c r="M17" s="421"/>
      <c r="N17" s="421"/>
      <c r="O17" s="440" t="s">
        <v>598</v>
      </c>
      <c r="P17" s="439" t="s">
        <v>596</v>
      </c>
      <c r="Q17" s="421"/>
      <c r="R17" s="421"/>
      <c r="S17" s="439" t="s">
        <v>568</v>
      </c>
      <c r="T17" s="439" t="s">
        <v>565</v>
      </c>
      <c r="U17" s="440" t="s">
        <v>563</v>
      </c>
      <c r="V17" s="72" t="s">
        <v>2808</v>
      </c>
      <c r="W17" s="72" t="s">
        <v>2844</v>
      </c>
      <c r="X17" s="32" t="s">
        <v>2058</v>
      </c>
      <c r="Y17" s="32" t="s">
        <v>2709</v>
      </c>
      <c r="Z17" s="32" t="s">
        <v>2752</v>
      </c>
      <c r="AA17" s="32" t="s">
        <v>2862</v>
      </c>
      <c r="AB17" s="32"/>
      <c r="AC17" s="13"/>
      <c r="AD17" s="13"/>
      <c r="AE17" s="13"/>
      <c r="AF17" s="187"/>
      <c r="AG17" s="188"/>
    </row>
    <row r="18" spans="1:33" s="80" customFormat="1" ht="27" customHeight="1" x14ac:dyDescent="0.2">
      <c r="A18" s="151" t="s">
        <v>1376</v>
      </c>
      <c r="B18" s="156" t="s">
        <v>5280</v>
      </c>
      <c r="C18" s="432" t="s">
        <v>2322</v>
      </c>
      <c r="D18" s="432" t="s">
        <v>2323</v>
      </c>
      <c r="E18" s="421"/>
      <c r="F18" s="421"/>
      <c r="G18" s="432" t="s">
        <v>2324</v>
      </c>
      <c r="H18" s="421"/>
      <c r="I18" s="421"/>
      <c r="J18" s="432" t="s">
        <v>2325</v>
      </c>
      <c r="K18" s="432" t="s">
        <v>2326</v>
      </c>
      <c r="L18" s="421"/>
      <c r="M18" s="421"/>
      <c r="N18" s="421"/>
      <c r="O18" s="441" t="s">
        <v>2327</v>
      </c>
      <c r="P18" s="432" t="s">
        <v>2328</v>
      </c>
      <c r="Q18" s="421"/>
      <c r="R18" s="421"/>
      <c r="S18" s="432" t="s">
        <v>2329</v>
      </c>
      <c r="T18" s="432" t="s">
        <v>2330</v>
      </c>
      <c r="U18" s="441" t="s">
        <v>2331</v>
      </c>
      <c r="V18" s="72" t="s">
        <v>2808</v>
      </c>
      <c r="W18" s="72"/>
      <c r="X18" s="32" t="s">
        <v>2058</v>
      </c>
      <c r="Y18" s="32" t="s">
        <v>2709</v>
      </c>
      <c r="Z18" s="32" t="s">
        <v>2752</v>
      </c>
      <c r="AA18" s="32"/>
      <c r="AB18" s="194"/>
      <c r="AC18" s="34"/>
      <c r="AD18" s="34"/>
      <c r="AE18" s="13"/>
    </row>
    <row r="19" spans="1:33" ht="153" x14ac:dyDescent="0.2">
      <c r="A19" s="16"/>
      <c r="B19" s="16"/>
      <c r="C19" s="70" t="s">
        <v>3251</v>
      </c>
      <c r="D19" s="70" t="s">
        <v>2922</v>
      </c>
      <c r="E19" s="70" t="s">
        <v>2922</v>
      </c>
      <c r="F19" s="70" t="s">
        <v>2922</v>
      </c>
      <c r="G19" s="70" t="s">
        <v>3248</v>
      </c>
      <c r="H19" s="70" t="s">
        <v>3248</v>
      </c>
      <c r="I19" s="70" t="s">
        <v>3248</v>
      </c>
      <c r="J19" s="70" t="s">
        <v>2899</v>
      </c>
      <c r="K19" s="70" t="s">
        <v>3250</v>
      </c>
      <c r="L19" s="70" t="s">
        <v>3251</v>
      </c>
      <c r="M19" s="70" t="s">
        <v>2922</v>
      </c>
      <c r="N19" s="70" t="s">
        <v>3248</v>
      </c>
      <c r="O19" s="3" t="s">
        <v>3253</v>
      </c>
      <c r="P19" s="70" t="s">
        <v>3243</v>
      </c>
      <c r="Q19" s="70" t="s">
        <v>3243</v>
      </c>
      <c r="R19" s="70" t="s">
        <v>3243</v>
      </c>
      <c r="S19" s="70" t="s">
        <v>3249</v>
      </c>
      <c r="T19" s="70" t="s">
        <v>3254</v>
      </c>
      <c r="U19" s="3" t="s">
        <v>3254</v>
      </c>
      <c r="V19" s="16"/>
      <c r="W19" s="17"/>
      <c r="X19" s="40"/>
      <c r="Y19" s="13"/>
      <c r="Z19" s="122"/>
      <c r="AA19" s="181"/>
      <c r="AB19" s="191"/>
      <c r="AC19" s="187"/>
      <c r="AD19" s="190"/>
      <c r="AE19" s="40"/>
      <c r="AG19" s="16"/>
    </row>
    <row r="20" spans="1:33" ht="51" x14ac:dyDescent="0.2">
      <c r="C20" s="70"/>
      <c r="D20" s="70"/>
      <c r="E20" s="70" t="s">
        <v>2927</v>
      </c>
      <c r="F20" s="70" t="s">
        <v>2928</v>
      </c>
      <c r="G20" s="70"/>
      <c r="H20" s="70" t="s">
        <v>2927</v>
      </c>
      <c r="I20" s="70" t="s">
        <v>2928</v>
      </c>
      <c r="J20" s="70"/>
      <c r="K20" s="70"/>
      <c r="L20" s="70"/>
      <c r="M20" s="70"/>
      <c r="N20" s="70"/>
      <c r="O20" s="70"/>
      <c r="P20" s="70"/>
      <c r="Q20" s="70" t="s">
        <v>2927</v>
      </c>
      <c r="R20" s="70" t="s">
        <v>2928</v>
      </c>
      <c r="S20" s="70"/>
      <c r="T20" s="70"/>
      <c r="U20" s="70"/>
      <c r="W20" s="17"/>
      <c r="X20" s="40"/>
      <c r="Y20" s="13"/>
      <c r="Z20" s="122"/>
      <c r="AA20" s="181"/>
      <c r="AB20" s="191"/>
      <c r="AC20" s="187"/>
      <c r="AD20" s="190"/>
      <c r="AE20" s="40"/>
    </row>
    <row r="21" spans="1:33" ht="25.5" x14ac:dyDescent="0.2">
      <c r="C21" s="3" t="s">
        <v>2900</v>
      </c>
      <c r="D21" s="3" t="s">
        <v>2900</v>
      </c>
      <c r="E21" s="3" t="s">
        <v>2900</v>
      </c>
      <c r="F21" s="3" t="s">
        <v>2900</v>
      </c>
      <c r="G21" s="3" t="s">
        <v>2900</v>
      </c>
      <c r="H21" s="3" t="s">
        <v>2900</v>
      </c>
      <c r="I21" s="3" t="s">
        <v>2900</v>
      </c>
      <c r="J21" s="3" t="s">
        <v>2900</v>
      </c>
      <c r="K21" s="3" t="s">
        <v>2897</v>
      </c>
      <c r="L21" s="3" t="s">
        <v>2897</v>
      </c>
      <c r="M21" s="3" t="s">
        <v>2897</v>
      </c>
      <c r="N21" s="3" t="s">
        <v>2897</v>
      </c>
      <c r="O21" s="70"/>
      <c r="P21" s="3" t="s">
        <v>2900</v>
      </c>
      <c r="Q21" s="3" t="s">
        <v>2900</v>
      </c>
      <c r="R21" s="3" t="s">
        <v>2900</v>
      </c>
      <c r="S21" s="3" t="s">
        <v>2900</v>
      </c>
      <c r="T21" s="3" t="s">
        <v>2897</v>
      </c>
      <c r="U21" s="70"/>
      <c r="W21" s="17"/>
      <c r="X21" s="40"/>
      <c r="Y21" s="13"/>
      <c r="Z21" s="122"/>
      <c r="AA21" s="181"/>
      <c r="AB21" s="191"/>
      <c r="AC21" s="187"/>
      <c r="AD21" s="190"/>
      <c r="AE21" s="40"/>
    </row>
    <row r="22" spans="1:33" x14ac:dyDescent="0.2">
      <c r="C22" s="15"/>
      <c r="D22" s="15"/>
      <c r="E22" s="15"/>
      <c r="F22" s="15"/>
      <c r="G22" s="15"/>
      <c r="H22" s="15"/>
      <c r="I22" s="15"/>
      <c r="J22" s="15"/>
      <c r="K22" s="15"/>
      <c r="L22" s="15"/>
      <c r="M22" s="15"/>
      <c r="N22" s="15"/>
      <c r="O22" s="15"/>
      <c r="P22" s="15"/>
      <c r="Q22" s="15"/>
      <c r="R22" s="15"/>
      <c r="S22" s="15"/>
      <c r="T22" s="15"/>
      <c r="U22" s="15"/>
      <c r="W22" s="17"/>
      <c r="X22" s="40"/>
      <c r="Y22" s="13"/>
      <c r="Z22" s="122"/>
      <c r="AA22" s="181"/>
      <c r="AB22" s="191"/>
      <c r="AC22" s="187"/>
      <c r="AD22" s="190"/>
      <c r="AE22" s="40"/>
    </row>
    <row r="23" spans="1:33" x14ac:dyDescent="0.2">
      <c r="C23" s="15"/>
      <c r="D23" s="15"/>
      <c r="E23" s="15"/>
      <c r="F23" s="15"/>
      <c r="G23" s="15"/>
      <c r="H23" s="15"/>
      <c r="I23" s="15"/>
      <c r="J23" s="15"/>
      <c r="K23" s="15"/>
      <c r="L23" s="15"/>
      <c r="M23" s="15"/>
      <c r="N23" s="15"/>
      <c r="O23" s="15"/>
      <c r="P23" s="15"/>
      <c r="Q23" s="15"/>
      <c r="R23" s="15"/>
      <c r="S23" s="15"/>
      <c r="T23" s="15"/>
      <c r="U23" s="15"/>
      <c r="W23" s="17"/>
      <c r="X23" s="40"/>
      <c r="Y23" s="13"/>
      <c r="Z23" s="122"/>
      <c r="AA23" s="181"/>
      <c r="AB23" s="191"/>
      <c r="AC23" s="187"/>
      <c r="AD23" s="190"/>
      <c r="AE23" s="40"/>
    </row>
    <row r="24" spans="1:33" x14ac:dyDescent="0.2">
      <c r="W24" s="17"/>
      <c r="X24" s="40"/>
      <c r="Y24" s="13"/>
      <c r="Z24" s="122"/>
      <c r="AA24" s="181"/>
      <c r="AB24" s="191"/>
      <c r="AC24" s="187"/>
      <c r="AD24" s="190"/>
      <c r="AE24" s="40"/>
    </row>
    <row r="25" spans="1:33" x14ac:dyDescent="0.2">
      <c r="W25" s="17"/>
      <c r="X25" s="40"/>
      <c r="Y25" s="13"/>
      <c r="Z25" s="122"/>
      <c r="AA25" s="181"/>
      <c r="AB25" s="191"/>
      <c r="AC25" s="187"/>
      <c r="AD25" s="188"/>
      <c r="AE25" s="40"/>
    </row>
    <row r="26" spans="1:33" x14ac:dyDescent="0.2">
      <c r="W26" s="17"/>
      <c r="X26" s="40"/>
      <c r="Y26" s="13"/>
      <c r="Z26" s="122"/>
      <c r="AA26" s="181"/>
      <c r="AB26" s="191"/>
      <c r="AC26" s="187"/>
      <c r="AD26" s="190"/>
      <c r="AE26" s="40"/>
    </row>
    <row r="27" spans="1:33" x14ac:dyDescent="0.2">
      <c r="W27" s="17"/>
      <c r="X27" s="40"/>
      <c r="Y27" s="13"/>
      <c r="Z27" s="122"/>
      <c r="AA27" s="181"/>
      <c r="AB27" s="191"/>
      <c r="AC27" s="187"/>
      <c r="AD27" s="188"/>
      <c r="AE27" s="40"/>
    </row>
    <row r="28" spans="1:33" x14ac:dyDescent="0.2">
      <c r="W28" s="17"/>
      <c r="X28" s="40"/>
      <c r="Y28" s="13"/>
      <c r="Z28" s="122"/>
      <c r="AA28" s="181"/>
      <c r="AB28" s="191"/>
      <c r="AC28" s="187"/>
      <c r="AD28" s="190"/>
      <c r="AE28" s="40"/>
    </row>
    <row r="29" spans="1:33" x14ac:dyDescent="0.2">
      <c r="W29" s="17"/>
      <c r="X29" s="40"/>
      <c r="Y29" s="13"/>
      <c r="Z29" s="122"/>
      <c r="AA29" s="181"/>
      <c r="AB29" s="191"/>
      <c r="AC29" s="187"/>
      <c r="AD29" s="190"/>
      <c r="AE29" s="40"/>
      <c r="AF29" s="16"/>
      <c r="AG29" s="16"/>
    </row>
    <row r="30" spans="1:33" x14ac:dyDescent="0.2">
      <c r="W30" s="17"/>
      <c r="X30" s="40"/>
      <c r="Y30" s="13"/>
      <c r="Z30" s="122"/>
      <c r="AA30" s="181"/>
      <c r="AB30" s="192"/>
      <c r="AC30" s="187"/>
      <c r="AD30" s="190"/>
      <c r="AE30" s="40"/>
    </row>
    <row r="31" spans="1:33" x14ac:dyDescent="0.2">
      <c r="W31" s="17"/>
      <c r="X31" s="40"/>
      <c r="Y31" s="13"/>
      <c r="Z31" s="122"/>
      <c r="AA31" s="181"/>
      <c r="AB31" s="191"/>
      <c r="AC31" s="187"/>
      <c r="AD31" s="188"/>
      <c r="AE31" s="40"/>
    </row>
    <row r="32" spans="1:33" x14ac:dyDescent="0.2">
      <c r="W32" s="17"/>
      <c r="X32" s="40"/>
      <c r="Y32" s="13"/>
      <c r="Z32" s="122"/>
      <c r="AA32" s="181"/>
      <c r="AB32" s="191"/>
      <c r="AC32" s="187"/>
      <c r="AD32" s="188"/>
      <c r="AE32" s="40"/>
    </row>
    <row r="33" spans="23:33" x14ac:dyDescent="0.2">
      <c r="W33" s="17"/>
      <c r="X33" s="40"/>
      <c r="Y33" s="13"/>
      <c r="Z33" s="122"/>
      <c r="AA33" s="181"/>
      <c r="AB33" s="191"/>
      <c r="AC33" s="187"/>
      <c r="AD33" s="188"/>
      <c r="AE33" s="40"/>
      <c r="AF33" s="16"/>
      <c r="AG33" s="16"/>
    </row>
    <row r="34" spans="23:33" x14ac:dyDescent="0.2">
      <c r="W34" s="17"/>
      <c r="X34" s="40"/>
      <c r="Y34" s="13"/>
      <c r="Z34" s="122"/>
      <c r="AA34" s="181"/>
      <c r="AB34" s="191"/>
      <c r="AC34" s="187"/>
      <c r="AD34" s="190"/>
      <c r="AE34" s="40"/>
      <c r="AG34" s="16"/>
    </row>
    <row r="35" spans="23:33" x14ac:dyDescent="0.2">
      <c r="W35" s="17"/>
      <c r="X35" s="40"/>
      <c r="Y35" s="13"/>
      <c r="Z35" s="122"/>
      <c r="AA35" s="181"/>
      <c r="AB35" s="191"/>
      <c r="AC35" s="187"/>
      <c r="AD35" s="190"/>
      <c r="AE35" s="40"/>
      <c r="AG35" s="16"/>
    </row>
    <row r="36" spans="23:33" x14ac:dyDescent="0.2">
      <c r="W36" s="17"/>
      <c r="X36" s="40"/>
      <c r="Y36" s="13"/>
      <c r="Z36" s="122"/>
      <c r="AA36" s="181"/>
      <c r="AB36" s="191"/>
      <c r="AC36" s="187"/>
      <c r="AD36" s="188"/>
      <c r="AE36" s="40"/>
      <c r="AF36" s="16"/>
      <c r="AG36" s="16"/>
    </row>
    <row r="37" spans="23:33" x14ac:dyDescent="0.2">
      <c r="W37" s="17"/>
      <c r="X37" s="40"/>
      <c r="Y37" s="13"/>
      <c r="Z37" s="122"/>
      <c r="AA37" s="181"/>
      <c r="AB37" s="191"/>
      <c r="AC37" s="187"/>
      <c r="AD37" s="188"/>
      <c r="AE37" s="40"/>
      <c r="AF37" s="16"/>
      <c r="AG37" s="16"/>
    </row>
    <row r="38" spans="23:33" x14ac:dyDescent="0.2">
      <c r="W38" s="17"/>
      <c r="X38" s="40"/>
      <c r="Y38" s="13"/>
      <c r="Z38" s="122"/>
      <c r="AA38" s="181"/>
      <c r="AB38" s="191"/>
      <c r="AC38" s="187"/>
      <c r="AD38" s="188"/>
      <c r="AE38" s="40"/>
      <c r="AF38" s="16"/>
      <c r="AG38" s="16"/>
    </row>
    <row r="39" spans="23:33" x14ac:dyDescent="0.2">
      <c r="W39" s="17"/>
      <c r="X39" s="40"/>
      <c r="Y39" s="13"/>
      <c r="Z39" s="122"/>
      <c r="AA39" s="181"/>
      <c r="AB39" s="191"/>
      <c r="AC39" s="187"/>
      <c r="AD39" s="190"/>
      <c r="AE39" s="40"/>
      <c r="AG39" s="16"/>
    </row>
    <row r="40" spans="23:33" x14ac:dyDescent="0.2">
      <c r="W40" s="17"/>
      <c r="X40" s="40"/>
      <c r="Y40" s="13"/>
      <c r="Z40" s="122"/>
      <c r="AA40" s="181"/>
      <c r="AB40" s="191"/>
      <c r="AC40" s="187"/>
      <c r="AD40" s="190"/>
      <c r="AE40" s="40"/>
      <c r="AG40" s="16"/>
    </row>
    <row r="41" spans="23:33" x14ac:dyDescent="0.2">
      <c r="W41" s="17"/>
      <c r="X41" s="40"/>
      <c r="Y41" s="13"/>
      <c r="Z41" s="122"/>
      <c r="AA41" s="181"/>
      <c r="AB41" s="191"/>
      <c r="AC41" s="187"/>
      <c r="AD41" s="188"/>
      <c r="AE41" s="40"/>
      <c r="AF41" s="16"/>
      <c r="AG41" s="16"/>
    </row>
    <row r="42" spans="23:33" x14ac:dyDescent="0.2">
      <c r="W42" s="17"/>
      <c r="X42" s="40"/>
      <c r="Y42" s="13"/>
      <c r="Z42" s="122"/>
      <c r="AA42" s="181"/>
      <c r="AB42" s="191"/>
      <c r="AC42" s="187"/>
      <c r="AD42" s="188"/>
      <c r="AE42" s="40"/>
      <c r="AF42" s="16"/>
      <c r="AG42" s="16"/>
    </row>
    <row r="43" spans="23:33" x14ac:dyDescent="0.2">
      <c r="W43" s="17"/>
      <c r="X43" s="40"/>
      <c r="Y43" s="13"/>
      <c r="Z43" s="122"/>
      <c r="AA43" s="181"/>
      <c r="AB43" s="191"/>
      <c r="AC43" s="187"/>
      <c r="AD43" s="188"/>
      <c r="AE43" s="40"/>
      <c r="AF43" s="16"/>
      <c r="AG43" s="16"/>
    </row>
    <row r="44" spans="23:33" x14ac:dyDescent="0.2">
      <c r="W44" s="17"/>
      <c r="X44" s="40"/>
      <c r="Y44" s="13"/>
      <c r="Z44" s="122"/>
      <c r="AA44" s="181"/>
      <c r="AB44" s="191"/>
      <c r="AC44" s="187"/>
      <c r="AD44" s="188"/>
      <c r="AE44" s="40"/>
      <c r="AF44" s="16"/>
      <c r="AG44" s="16"/>
    </row>
    <row r="45" spans="23:33" x14ac:dyDescent="0.2">
      <c r="W45" s="17"/>
      <c r="X45" s="40"/>
      <c r="Y45" s="13"/>
      <c r="Z45" s="122"/>
      <c r="AA45" s="181"/>
      <c r="AB45" s="191"/>
      <c r="AC45" s="187"/>
      <c r="AD45" s="188"/>
      <c r="AE45" s="40"/>
      <c r="AF45" s="16"/>
      <c r="AG45" s="16"/>
    </row>
    <row r="46" spans="23:33" x14ac:dyDescent="0.2">
      <c r="W46" s="17"/>
      <c r="X46" s="40"/>
      <c r="Y46" s="13"/>
      <c r="Z46" s="122"/>
      <c r="AA46" s="181"/>
      <c r="AB46" s="191"/>
      <c r="AC46" s="187"/>
      <c r="AD46" s="190"/>
      <c r="AE46" s="40"/>
      <c r="AG46" s="16"/>
    </row>
    <row r="47" spans="23:33" x14ac:dyDescent="0.2">
      <c r="W47" s="17"/>
      <c r="X47" s="40"/>
      <c r="Y47" s="13"/>
      <c r="Z47" s="122"/>
      <c r="AA47" s="181"/>
      <c r="AB47" s="191"/>
      <c r="AC47" s="187"/>
      <c r="AD47" s="188"/>
      <c r="AE47" s="40"/>
      <c r="AF47" s="16"/>
      <c r="AG47" s="16"/>
    </row>
    <row r="48" spans="23:33" x14ac:dyDescent="0.2">
      <c r="W48" s="17"/>
      <c r="X48" s="40"/>
      <c r="Y48" s="13"/>
      <c r="Z48" s="122"/>
      <c r="AA48" s="181"/>
      <c r="AB48" s="191"/>
      <c r="AC48" s="187"/>
      <c r="AD48" s="188"/>
      <c r="AE48" s="40"/>
      <c r="AF48" s="16"/>
      <c r="AG48" s="16"/>
    </row>
    <row r="49" spans="23:33" x14ac:dyDescent="0.2">
      <c r="W49" s="17"/>
      <c r="X49" s="40"/>
      <c r="Y49" s="13"/>
      <c r="Z49" s="122"/>
      <c r="AA49" s="181"/>
      <c r="AB49" s="191"/>
      <c r="AC49" s="187"/>
      <c r="AD49" s="188"/>
      <c r="AE49" s="40"/>
      <c r="AF49" s="16"/>
      <c r="AG49" s="16"/>
    </row>
    <row r="50" spans="23:33" x14ac:dyDescent="0.2">
      <c r="W50" s="17"/>
      <c r="X50" s="40"/>
      <c r="Y50" s="13"/>
      <c r="Z50" s="122"/>
      <c r="AA50" s="181"/>
      <c r="AB50" s="191"/>
      <c r="AC50" s="187"/>
      <c r="AD50" s="188"/>
      <c r="AE50" s="40"/>
      <c r="AF50" s="16"/>
      <c r="AG50" s="16"/>
    </row>
    <row r="51" spans="23:33" x14ac:dyDescent="0.2">
      <c r="W51" s="17"/>
      <c r="X51" s="40"/>
      <c r="Y51" s="13"/>
      <c r="Z51" s="122"/>
      <c r="AA51" s="181"/>
      <c r="AB51" s="191"/>
      <c r="AC51" s="187"/>
      <c r="AD51" s="190"/>
      <c r="AE51" s="40"/>
      <c r="AG51" s="16"/>
    </row>
    <row r="52" spans="23:33" x14ac:dyDescent="0.2">
      <c r="W52" s="17"/>
      <c r="X52" s="40"/>
      <c r="Y52" s="13"/>
      <c r="Z52" s="122"/>
      <c r="AA52" s="181"/>
      <c r="AB52" s="191"/>
      <c r="AC52" s="187"/>
      <c r="AD52" s="190"/>
      <c r="AE52" s="40"/>
      <c r="AG52" s="16"/>
    </row>
    <row r="53" spans="23:33" x14ac:dyDescent="0.2">
      <c r="W53" s="17"/>
      <c r="X53" s="40"/>
      <c r="Y53" s="13"/>
      <c r="Z53" s="122"/>
      <c r="AA53" s="181"/>
      <c r="AB53" s="191"/>
      <c r="AC53" s="187"/>
      <c r="AD53" s="190"/>
      <c r="AE53" s="40"/>
      <c r="AG53" s="16"/>
    </row>
    <row r="54" spans="23:33" x14ac:dyDescent="0.2">
      <c r="W54" s="17"/>
      <c r="X54" s="40"/>
      <c r="Y54" s="13"/>
      <c r="Z54" s="122"/>
      <c r="AA54" s="181"/>
      <c r="AB54" s="191"/>
      <c r="AC54" s="187"/>
      <c r="AD54" s="190"/>
      <c r="AE54" s="40"/>
      <c r="AG54" s="16"/>
    </row>
    <row r="55" spans="23:33" x14ac:dyDescent="0.2">
      <c r="W55" s="17"/>
      <c r="X55" s="40"/>
      <c r="Y55" s="13"/>
      <c r="Z55" s="122"/>
      <c r="AA55" s="181"/>
      <c r="AB55" s="191"/>
      <c r="AC55" s="187"/>
      <c r="AD55" s="190"/>
      <c r="AE55" s="40"/>
      <c r="AG55" s="16"/>
    </row>
    <row r="56" spans="23:33" x14ac:dyDescent="0.2">
      <c r="W56" s="17"/>
      <c r="X56" s="40"/>
      <c r="Y56" s="13"/>
      <c r="Z56" s="122"/>
      <c r="AA56" s="181"/>
      <c r="AB56" s="191"/>
      <c r="AC56" s="187"/>
      <c r="AD56" s="190"/>
      <c r="AE56" s="40"/>
      <c r="AG56" s="16"/>
    </row>
    <row r="57" spans="23:33" x14ac:dyDescent="0.2">
      <c r="W57" s="17"/>
      <c r="X57" s="40"/>
      <c r="Y57" s="13"/>
      <c r="Z57" s="122"/>
      <c r="AA57" s="181"/>
      <c r="AB57" s="191"/>
      <c r="AC57" s="187"/>
      <c r="AD57" s="188"/>
      <c r="AE57" s="40"/>
      <c r="AF57" s="16"/>
      <c r="AG57" s="16"/>
    </row>
    <row r="58" spans="23:33" x14ac:dyDescent="0.2">
      <c r="W58" s="17"/>
      <c r="X58" s="40"/>
      <c r="Y58" s="13"/>
      <c r="Z58" s="122"/>
      <c r="AA58" s="181"/>
      <c r="AB58" s="191"/>
      <c r="AC58" s="187"/>
      <c r="AD58" s="188"/>
      <c r="AE58" s="40"/>
      <c r="AF58" s="16"/>
      <c r="AG58" s="16"/>
    </row>
    <row r="59" spans="23:33" x14ac:dyDescent="0.2">
      <c r="W59" s="17"/>
      <c r="X59" s="193"/>
      <c r="Y59" s="13"/>
      <c r="Z59" s="122"/>
      <c r="AA59" s="181"/>
      <c r="AB59" s="191"/>
      <c r="AC59" s="187"/>
      <c r="AD59" s="188"/>
      <c r="AE59" s="40"/>
      <c r="AF59" s="16"/>
      <c r="AG59" s="16"/>
    </row>
    <row r="60" spans="23:33" x14ac:dyDescent="0.2">
      <c r="W60" s="17"/>
      <c r="X60" s="40"/>
      <c r="Y60" s="13"/>
      <c r="Z60" s="122"/>
      <c r="AA60" s="181"/>
      <c r="AB60" s="191"/>
      <c r="AC60" s="187"/>
      <c r="AD60" s="190"/>
      <c r="AE60" s="40"/>
      <c r="AG60" s="16"/>
    </row>
    <row r="61" spans="23:33" x14ac:dyDescent="0.2">
      <c r="W61" s="17"/>
      <c r="X61" s="40"/>
      <c r="Y61" s="13"/>
      <c r="Z61" s="122"/>
      <c r="AA61" s="181"/>
      <c r="AB61" s="191"/>
      <c r="AC61" s="187"/>
      <c r="AD61" s="188"/>
      <c r="AE61" s="40"/>
      <c r="AF61" s="16"/>
      <c r="AG61" s="16"/>
    </row>
    <row r="62" spans="23:33" x14ac:dyDescent="0.2">
      <c r="W62" s="17"/>
      <c r="X62" s="40"/>
      <c r="Y62" s="13"/>
      <c r="Z62" s="122"/>
      <c r="AA62" s="181"/>
      <c r="AB62" s="191"/>
      <c r="AC62" s="187"/>
      <c r="AD62" s="188"/>
      <c r="AE62" s="40"/>
      <c r="AF62" s="16"/>
      <c r="AG62" s="16"/>
    </row>
  </sheetData>
  <mergeCells count="10">
    <mergeCell ref="T10:T11"/>
    <mergeCell ref="U10:U11"/>
    <mergeCell ref="C10:C11"/>
    <mergeCell ref="D10:F10"/>
    <mergeCell ref="G10:I10"/>
    <mergeCell ref="J10:J11"/>
    <mergeCell ref="K10:N10"/>
    <mergeCell ref="O10:O11"/>
    <mergeCell ref="P10:R10"/>
    <mergeCell ref="S10:S11"/>
  </mergeCells>
  <pageMargins left="0.74803149606299213" right="0.74803149606299213" top="0.98425196850393704" bottom="0.98425196850393704" header="0.51181102362204722" footer="0.51181102362204722"/>
  <pageSetup paperSize="9" scale="50" fitToWidth="2" orientation="landscape" cellComments="asDisplayed" r:id="rId1"/>
  <headerFooter alignWithMargins="0">
    <oddHeader>&amp;A</oddHeader>
    <oddFooter>&amp;L&amp;F&amp;CPage &amp;P&amp;R&amp;D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73">
    <pageSetUpPr fitToPage="1"/>
  </sheetPr>
  <dimension ref="A1:AL101"/>
  <sheetViews>
    <sheetView zoomScale="85" zoomScaleNormal="85" workbookViewId="0"/>
  </sheetViews>
  <sheetFormatPr defaultColWidth="9.140625" defaultRowHeight="12.75" x14ac:dyDescent="0.2"/>
  <cols>
    <col min="1" max="1" width="92.140625" style="86" customWidth="1"/>
    <col min="2" max="2" width="9.28515625" style="125" customWidth="1"/>
    <col min="3" max="19" width="14.5703125" style="86" customWidth="1"/>
    <col min="20" max="20" width="23.28515625" style="86" customWidth="1"/>
    <col min="21" max="21" width="13.5703125" style="86" customWidth="1"/>
    <col min="22" max="22" width="12.5703125" style="86" customWidth="1"/>
    <col min="23" max="23" width="9" style="86" customWidth="1"/>
    <col min="24" max="24" width="15.85546875" style="86" customWidth="1"/>
    <col min="25" max="25" width="10.5703125" style="86" customWidth="1"/>
    <col min="26" max="26" width="11.7109375" style="86" customWidth="1"/>
    <col min="27" max="255" width="9.140625" style="86"/>
    <col min="256" max="256" width="4.7109375" style="86" customWidth="1"/>
    <col min="257" max="257" width="25.7109375" style="86" customWidth="1"/>
    <col min="258" max="258" width="75.28515625" style="86" customWidth="1"/>
    <col min="259" max="259" width="18.5703125" style="86" customWidth="1"/>
    <col min="260" max="260" width="16.5703125" style="86" customWidth="1"/>
    <col min="261" max="262" width="17.140625" style="86" customWidth="1"/>
    <col min="263" max="264" width="16.28515625" style="86" customWidth="1"/>
    <col min="265" max="265" width="17.28515625" style="86" customWidth="1"/>
    <col min="266" max="266" width="17.42578125" style="86" customWidth="1"/>
    <col min="267" max="267" width="12.7109375" style="86" customWidth="1"/>
    <col min="268" max="268" width="17" style="86" customWidth="1"/>
    <col min="269" max="269" width="16.42578125" style="86" customWidth="1"/>
    <col min="270" max="271" width="18.42578125" style="86" customWidth="1"/>
    <col min="272" max="272" width="17.7109375" style="86" customWidth="1"/>
    <col min="273" max="273" width="18.42578125" style="86" customWidth="1"/>
    <col min="274" max="274" width="17.28515625" style="86" customWidth="1"/>
    <col min="275" max="275" width="26.5703125" style="86" customWidth="1"/>
    <col min="276" max="276" width="12.28515625" style="86" customWidth="1"/>
    <col min="277" max="277" width="16.42578125" style="86" customWidth="1"/>
    <col min="278" max="278" width="3.7109375" style="86" customWidth="1"/>
    <col min="279" max="511" width="9.140625" style="86"/>
    <col min="512" max="512" width="4.7109375" style="86" customWidth="1"/>
    <col min="513" max="513" width="25.7109375" style="86" customWidth="1"/>
    <col min="514" max="514" width="75.28515625" style="86" customWidth="1"/>
    <col min="515" max="515" width="18.5703125" style="86" customWidth="1"/>
    <col min="516" max="516" width="16.5703125" style="86" customWidth="1"/>
    <col min="517" max="518" width="17.140625" style="86" customWidth="1"/>
    <col min="519" max="520" width="16.28515625" style="86" customWidth="1"/>
    <col min="521" max="521" width="17.28515625" style="86" customWidth="1"/>
    <col min="522" max="522" width="17.42578125" style="86" customWidth="1"/>
    <col min="523" max="523" width="12.7109375" style="86" customWidth="1"/>
    <col min="524" max="524" width="17" style="86" customWidth="1"/>
    <col min="525" max="525" width="16.42578125" style="86" customWidth="1"/>
    <col min="526" max="527" width="18.42578125" style="86" customWidth="1"/>
    <col min="528" max="528" width="17.7109375" style="86" customWidth="1"/>
    <col min="529" max="529" width="18.42578125" style="86" customWidth="1"/>
    <col min="530" max="530" width="17.28515625" style="86" customWidth="1"/>
    <col min="531" max="531" width="26.5703125" style="86" customWidth="1"/>
    <col min="532" max="532" width="12.28515625" style="86" customWidth="1"/>
    <col min="533" max="533" width="16.42578125" style="86" customWidth="1"/>
    <col min="534" max="534" width="3.7109375" style="86" customWidth="1"/>
    <col min="535" max="767" width="9.140625" style="86"/>
    <col min="768" max="768" width="4.7109375" style="86" customWidth="1"/>
    <col min="769" max="769" width="25.7109375" style="86" customWidth="1"/>
    <col min="770" max="770" width="75.28515625" style="86" customWidth="1"/>
    <col min="771" max="771" width="18.5703125" style="86" customWidth="1"/>
    <col min="772" max="772" width="16.5703125" style="86" customWidth="1"/>
    <col min="773" max="774" width="17.140625" style="86" customWidth="1"/>
    <col min="775" max="776" width="16.28515625" style="86" customWidth="1"/>
    <col min="777" max="777" width="17.28515625" style="86" customWidth="1"/>
    <col min="778" max="778" width="17.42578125" style="86" customWidth="1"/>
    <col min="779" max="779" width="12.7109375" style="86" customWidth="1"/>
    <col min="780" max="780" width="17" style="86" customWidth="1"/>
    <col min="781" max="781" width="16.42578125" style="86" customWidth="1"/>
    <col min="782" max="783" width="18.42578125" style="86" customWidth="1"/>
    <col min="784" max="784" width="17.7109375" style="86" customWidth="1"/>
    <col min="785" max="785" width="18.42578125" style="86" customWidth="1"/>
    <col min="786" max="786" width="17.28515625" style="86" customWidth="1"/>
    <col min="787" max="787" width="26.5703125" style="86" customWidth="1"/>
    <col min="788" max="788" width="12.28515625" style="86" customWidth="1"/>
    <col min="789" max="789" width="16.42578125" style="86" customWidth="1"/>
    <col min="790" max="790" width="3.7109375" style="86" customWidth="1"/>
    <col min="791" max="1023" width="9.140625" style="86"/>
    <col min="1024" max="1024" width="4.7109375" style="86" customWidth="1"/>
    <col min="1025" max="1025" width="25.7109375" style="86" customWidth="1"/>
    <col min="1026" max="1026" width="75.28515625" style="86" customWidth="1"/>
    <col min="1027" max="1027" width="18.5703125" style="86" customWidth="1"/>
    <col min="1028" max="1028" width="16.5703125" style="86" customWidth="1"/>
    <col min="1029" max="1030" width="17.140625" style="86" customWidth="1"/>
    <col min="1031" max="1032" width="16.28515625" style="86" customWidth="1"/>
    <col min="1033" max="1033" width="17.28515625" style="86" customWidth="1"/>
    <col min="1034" max="1034" width="17.42578125" style="86" customWidth="1"/>
    <col min="1035" max="1035" width="12.7109375" style="86" customWidth="1"/>
    <col min="1036" max="1036" width="17" style="86" customWidth="1"/>
    <col min="1037" max="1037" width="16.42578125" style="86" customWidth="1"/>
    <col min="1038" max="1039" width="18.42578125" style="86" customWidth="1"/>
    <col min="1040" max="1040" width="17.7109375" style="86" customWidth="1"/>
    <col min="1041" max="1041" width="18.42578125" style="86" customWidth="1"/>
    <col min="1042" max="1042" width="17.28515625" style="86" customWidth="1"/>
    <col min="1043" max="1043" width="26.5703125" style="86" customWidth="1"/>
    <col min="1044" max="1044" width="12.28515625" style="86" customWidth="1"/>
    <col min="1045" max="1045" width="16.42578125" style="86" customWidth="1"/>
    <col min="1046" max="1046" width="3.7109375" style="86" customWidth="1"/>
    <col min="1047" max="1279" width="9.140625" style="86"/>
    <col min="1280" max="1280" width="4.7109375" style="86" customWidth="1"/>
    <col min="1281" max="1281" width="25.7109375" style="86" customWidth="1"/>
    <col min="1282" max="1282" width="75.28515625" style="86" customWidth="1"/>
    <col min="1283" max="1283" width="18.5703125" style="86" customWidth="1"/>
    <col min="1284" max="1284" width="16.5703125" style="86" customWidth="1"/>
    <col min="1285" max="1286" width="17.140625" style="86" customWidth="1"/>
    <col min="1287" max="1288" width="16.28515625" style="86" customWidth="1"/>
    <col min="1289" max="1289" width="17.28515625" style="86" customWidth="1"/>
    <col min="1290" max="1290" width="17.42578125" style="86" customWidth="1"/>
    <col min="1291" max="1291" width="12.7109375" style="86" customWidth="1"/>
    <col min="1292" max="1292" width="17" style="86" customWidth="1"/>
    <col min="1293" max="1293" width="16.42578125" style="86" customWidth="1"/>
    <col min="1294" max="1295" width="18.42578125" style="86" customWidth="1"/>
    <col min="1296" max="1296" width="17.7109375" style="86" customWidth="1"/>
    <col min="1297" max="1297" width="18.42578125" style="86" customWidth="1"/>
    <col min="1298" max="1298" width="17.28515625" style="86" customWidth="1"/>
    <col min="1299" max="1299" width="26.5703125" style="86" customWidth="1"/>
    <col min="1300" max="1300" width="12.28515625" style="86" customWidth="1"/>
    <col min="1301" max="1301" width="16.42578125" style="86" customWidth="1"/>
    <col min="1302" max="1302" width="3.7109375" style="86" customWidth="1"/>
    <col min="1303" max="1535" width="9.140625" style="86"/>
    <col min="1536" max="1536" width="4.7109375" style="86" customWidth="1"/>
    <col min="1537" max="1537" width="25.7109375" style="86" customWidth="1"/>
    <col min="1538" max="1538" width="75.28515625" style="86" customWidth="1"/>
    <col min="1539" max="1539" width="18.5703125" style="86" customWidth="1"/>
    <col min="1540" max="1540" width="16.5703125" style="86" customWidth="1"/>
    <col min="1541" max="1542" width="17.140625" style="86" customWidth="1"/>
    <col min="1543" max="1544" width="16.28515625" style="86" customWidth="1"/>
    <col min="1545" max="1545" width="17.28515625" style="86" customWidth="1"/>
    <col min="1546" max="1546" width="17.42578125" style="86" customWidth="1"/>
    <col min="1547" max="1547" width="12.7109375" style="86" customWidth="1"/>
    <col min="1548" max="1548" width="17" style="86" customWidth="1"/>
    <col min="1549" max="1549" width="16.42578125" style="86" customWidth="1"/>
    <col min="1550" max="1551" width="18.42578125" style="86" customWidth="1"/>
    <col min="1552" max="1552" width="17.7109375" style="86" customWidth="1"/>
    <col min="1553" max="1553" width="18.42578125" style="86" customWidth="1"/>
    <col min="1554" max="1554" width="17.28515625" style="86" customWidth="1"/>
    <col min="1555" max="1555" width="26.5703125" style="86" customWidth="1"/>
    <col min="1556" max="1556" width="12.28515625" style="86" customWidth="1"/>
    <col min="1557" max="1557" width="16.42578125" style="86" customWidth="1"/>
    <col min="1558" max="1558" width="3.7109375" style="86" customWidth="1"/>
    <col min="1559" max="1791" width="9.140625" style="86"/>
    <col min="1792" max="1792" width="4.7109375" style="86" customWidth="1"/>
    <col min="1793" max="1793" width="25.7109375" style="86" customWidth="1"/>
    <col min="1794" max="1794" width="75.28515625" style="86" customWidth="1"/>
    <col min="1795" max="1795" width="18.5703125" style="86" customWidth="1"/>
    <col min="1796" max="1796" width="16.5703125" style="86" customWidth="1"/>
    <col min="1797" max="1798" width="17.140625" style="86" customWidth="1"/>
    <col min="1799" max="1800" width="16.28515625" style="86" customWidth="1"/>
    <col min="1801" max="1801" width="17.28515625" style="86" customWidth="1"/>
    <col min="1802" max="1802" width="17.42578125" style="86" customWidth="1"/>
    <col min="1803" max="1803" width="12.7109375" style="86" customWidth="1"/>
    <col min="1804" max="1804" width="17" style="86" customWidth="1"/>
    <col min="1805" max="1805" width="16.42578125" style="86" customWidth="1"/>
    <col min="1806" max="1807" width="18.42578125" style="86" customWidth="1"/>
    <col min="1808" max="1808" width="17.7109375" style="86" customWidth="1"/>
    <col min="1809" max="1809" width="18.42578125" style="86" customWidth="1"/>
    <col min="1810" max="1810" width="17.28515625" style="86" customWidth="1"/>
    <col min="1811" max="1811" width="26.5703125" style="86" customWidth="1"/>
    <col min="1812" max="1812" width="12.28515625" style="86" customWidth="1"/>
    <col min="1813" max="1813" width="16.42578125" style="86" customWidth="1"/>
    <col min="1814" max="1814" width="3.7109375" style="86" customWidth="1"/>
    <col min="1815" max="2047" width="9.140625" style="86"/>
    <col min="2048" max="2048" width="4.7109375" style="86" customWidth="1"/>
    <col min="2049" max="2049" width="25.7109375" style="86" customWidth="1"/>
    <col min="2050" max="2050" width="75.28515625" style="86" customWidth="1"/>
    <col min="2051" max="2051" width="18.5703125" style="86" customWidth="1"/>
    <col min="2052" max="2052" width="16.5703125" style="86" customWidth="1"/>
    <col min="2053" max="2054" width="17.140625" style="86" customWidth="1"/>
    <col min="2055" max="2056" width="16.28515625" style="86" customWidth="1"/>
    <col min="2057" max="2057" width="17.28515625" style="86" customWidth="1"/>
    <col min="2058" max="2058" width="17.42578125" style="86" customWidth="1"/>
    <col min="2059" max="2059" width="12.7109375" style="86" customWidth="1"/>
    <col min="2060" max="2060" width="17" style="86" customWidth="1"/>
    <col min="2061" max="2061" width="16.42578125" style="86" customWidth="1"/>
    <col min="2062" max="2063" width="18.42578125" style="86" customWidth="1"/>
    <col min="2064" max="2064" width="17.7109375" style="86" customWidth="1"/>
    <col min="2065" max="2065" width="18.42578125" style="86" customWidth="1"/>
    <col min="2066" max="2066" width="17.28515625" style="86" customWidth="1"/>
    <col min="2067" max="2067" width="26.5703125" style="86" customWidth="1"/>
    <col min="2068" max="2068" width="12.28515625" style="86" customWidth="1"/>
    <col min="2069" max="2069" width="16.42578125" style="86" customWidth="1"/>
    <col min="2070" max="2070" width="3.7109375" style="86" customWidth="1"/>
    <col min="2071" max="2303" width="9.140625" style="86"/>
    <col min="2304" max="2304" width="4.7109375" style="86" customWidth="1"/>
    <col min="2305" max="2305" width="25.7109375" style="86" customWidth="1"/>
    <col min="2306" max="2306" width="75.28515625" style="86" customWidth="1"/>
    <col min="2307" max="2307" width="18.5703125" style="86" customWidth="1"/>
    <col min="2308" max="2308" width="16.5703125" style="86" customWidth="1"/>
    <col min="2309" max="2310" width="17.140625" style="86" customWidth="1"/>
    <col min="2311" max="2312" width="16.28515625" style="86" customWidth="1"/>
    <col min="2313" max="2313" width="17.28515625" style="86" customWidth="1"/>
    <col min="2314" max="2314" width="17.42578125" style="86" customWidth="1"/>
    <col min="2315" max="2315" width="12.7109375" style="86" customWidth="1"/>
    <col min="2316" max="2316" width="17" style="86" customWidth="1"/>
    <col min="2317" max="2317" width="16.42578125" style="86" customWidth="1"/>
    <col min="2318" max="2319" width="18.42578125" style="86" customWidth="1"/>
    <col min="2320" max="2320" width="17.7109375" style="86" customWidth="1"/>
    <col min="2321" max="2321" width="18.42578125" style="86" customWidth="1"/>
    <col min="2322" max="2322" width="17.28515625" style="86" customWidth="1"/>
    <col min="2323" max="2323" width="26.5703125" style="86" customWidth="1"/>
    <col min="2324" max="2324" width="12.28515625" style="86" customWidth="1"/>
    <col min="2325" max="2325" width="16.42578125" style="86" customWidth="1"/>
    <col min="2326" max="2326" width="3.7109375" style="86" customWidth="1"/>
    <col min="2327" max="2559" width="9.140625" style="86"/>
    <col min="2560" max="2560" width="4.7109375" style="86" customWidth="1"/>
    <col min="2561" max="2561" width="25.7109375" style="86" customWidth="1"/>
    <col min="2562" max="2562" width="75.28515625" style="86" customWidth="1"/>
    <col min="2563" max="2563" width="18.5703125" style="86" customWidth="1"/>
    <col min="2564" max="2564" width="16.5703125" style="86" customWidth="1"/>
    <col min="2565" max="2566" width="17.140625" style="86" customWidth="1"/>
    <col min="2567" max="2568" width="16.28515625" style="86" customWidth="1"/>
    <col min="2569" max="2569" width="17.28515625" style="86" customWidth="1"/>
    <col min="2570" max="2570" width="17.42578125" style="86" customWidth="1"/>
    <col min="2571" max="2571" width="12.7109375" style="86" customWidth="1"/>
    <col min="2572" max="2572" width="17" style="86" customWidth="1"/>
    <col min="2573" max="2573" width="16.42578125" style="86" customWidth="1"/>
    <col min="2574" max="2575" width="18.42578125" style="86" customWidth="1"/>
    <col min="2576" max="2576" width="17.7109375" style="86" customWidth="1"/>
    <col min="2577" max="2577" width="18.42578125" style="86" customWidth="1"/>
    <col min="2578" max="2578" width="17.28515625" style="86" customWidth="1"/>
    <col min="2579" max="2579" width="26.5703125" style="86" customWidth="1"/>
    <col min="2580" max="2580" width="12.28515625" style="86" customWidth="1"/>
    <col min="2581" max="2581" width="16.42578125" style="86" customWidth="1"/>
    <col min="2582" max="2582" width="3.7109375" style="86" customWidth="1"/>
    <col min="2583" max="2815" width="9.140625" style="86"/>
    <col min="2816" max="2816" width="4.7109375" style="86" customWidth="1"/>
    <col min="2817" max="2817" width="25.7109375" style="86" customWidth="1"/>
    <col min="2818" max="2818" width="75.28515625" style="86" customWidth="1"/>
    <col min="2819" max="2819" width="18.5703125" style="86" customWidth="1"/>
    <col min="2820" max="2820" width="16.5703125" style="86" customWidth="1"/>
    <col min="2821" max="2822" width="17.140625" style="86" customWidth="1"/>
    <col min="2823" max="2824" width="16.28515625" style="86" customWidth="1"/>
    <col min="2825" max="2825" width="17.28515625" style="86" customWidth="1"/>
    <col min="2826" max="2826" width="17.42578125" style="86" customWidth="1"/>
    <col min="2827" max="2827" width="12.7109375" style="86" customWidth="1"/>
    <col min="2828" max="2828" width="17" style="86" customWidth="1"/>
    <col min="2829" max="2829" width="16.42578125" style="86" customWidth="1"/>
    <col min="2830" max="2831" width="18.42578125" style="86" customWidth="1"/>
    <col min="2832" max="2832" width="17.7109375" style="86" customWidth="1"/>
    <col min="2833" max="2833" width="18.42578125" style="86" customWidth="1"/>
    <col min="2834" max="2834" width="17.28515625" style="86" customWidth="1"/>
    <col min="2835" max="2835" width="26.5703125" style="86" customWidth="1"/>
    <col min="2836" max="2836" width="12.28515625" style="86" customWidth="1"/>
    <col min="2837" max="2837" width="16.42578125" style="86" customWidth="1"/>
    <col min="2838" max="2838" width="3.7109375" style="86" customWidth="1"/>
    <col min="2839" max="3071" width="9.140625" style="86"/>
    <col min="3072" max="3072" width="4.7109375" style="86" customWidth="1"/>
    <col min="3073" max="3073" width="25.7109375" style="86" customWidth="1"/>
    <col min="3074" max="3074" width="75.28515625" style="86" customWidth="1"/>
    <col min="3075" max="3075" width="18.5703125" style="86" customWidth="1"/>
    <col min="3076" max="3076" width="16.5703125" style="86" customWidth="1"/>
    <col min="3077" max="3078" width="17.140625" style="86" customWidth="1"/>
    <col min="3079" max="3080" width="16.28515625" style="86" customWidth="1"/>
    <col min="3081" max="3081" width="17.28515625" style="86" customWidth="1"/>
    <col min="3082" max="3082" width="17.42578125" style="86" customWidth="1"/>
    <col min="3083" max="3083" width="12.7109375" style="86" customWidth="1"/>
    <col min="3084" max="3084" width="17" style="86" customWidth="1"/>
    <col min="3085" max="3085" width="16.42578125" style="86" customWidth="1"/>
    <col min="3086" max="3087" width="18.42578125" style="86" customWidth="1"/>
    <col min="3088" max="3088" width="17.7109375" style="86" customWidth="1"/>
    <col min="3089" max="3089" width="18.42578125" style="86" customWidth="1"/>
    <col min="3090" max="3090" width="17.28515625" style="86" customWidth="1"/>
    <col min="3091" max="3091" width="26.5703125" style="86" customWidth="1"/>
    <col min="3092" max="3092" width="12.28515625" style="86" customWidth="1"/>
    <col min="3093" max="3093" width="16.42578125" style="86" customWidth="1"/>
    <col min="3094" max="3094" width="3.7109375" style="86" customWidth="1"/>
    <col min="3095" max="3327" width="9.140625" style="86"/>
    <col min="3328" max="3328" width="4.7109375" style="86" customWidth="1"/>
    <col min="3329" max="3329" width="25.7109375" style="86" customWidth="1"/>
    <col min="3330" max="3330" width="75.28515625" style="86" customWidth="1"/>
    <col min="3331" max="3331" width="18.5703125" style="86" customWidth="1"/>
    <col min="3332" max="3332" width="16.5703125" style="86" customWidth="1"/>
    <col min="3333" max="3334" width="17.140625" style="86" customWidth="1"/>
    <col min="3335" max="3336" width="16.28515625" style="86" customWidth="1"/>
    <col min="3337" max="3337" width="17.28515625" style="86" customWidth="1"/>
    <col min="3338" max="3338" width="17.42578125" style="86" customWidth="1"/>
    <col min="3339" max="3339" width="12.7109375" style="86" customWidth="1"/>
    <col min="3340" max="3340" width="17" style="86" customWidth="1"/>
    <col min="3341" max="3341" width="16.42578125" style="86" customWidth="1"/>
    <col min="3342" max="3343" width="18.42578125" style="86" customWidth="1"/>
    <col min="3344" max="3344" width="17.7109375" style="86" customWidth="1"/>
    <col min="3345" max="3345" width="18.42578125" style="86" customWidth="1"/>
    <col min="3346" max="3346" width="17.28515625" style="86" customWidth="1"/>
    <col min="3347" max="3347" width="26.5703125" style="86" customWidth="1"/>
    <col min="3348" max="3348" width="12.28515625" style="86" customWidth="1"/>
    <col min="3349" max="3349" width="16.42578125" style="86" customWidth="1"/>
    <col min="3350" max="3350" width="3.7109375" style="86" customWidth="1"/>
    <col min="3351" max="3583" width="9.140625" style="86"/>
    <col min="3584" max="3584" width="4.7109375" style="86" customWidth="1"/>
    <col min="3585" max="3585" width="25.7109375" style="86" customWidth="1"/>
    <col min="3586" max="3586" width="75.28515625" style="86" customWidth="1"/>
    <col min="3587" max="3587" width="18.5703125" style="86" customWidth="1"/>
    <col min="3588" max="3588" width="16.5703125" style="86" customWidth="1"/>
    <col min="3589" max="3590" width="17.140625" style="86" customWidth="1"/>
    <col min="3591" max="3592" width="16.28515625" style="86" customWidth="1"/>
    <col min="3593" max="3593" width="17.28515625" style="86" customWidth="1"/>
    <col min="3594" max="3594" width="17.42578125" style="86" customWidth="1"/>
    <col min="3595" max="3595" width="12.7109375" style="86" customWidth="1"/>
    <col min="3596" max="3596" width="17" style="86" customWidth="1"/>
    <col min="3597" max="3597" width="16.42578125" style="86" customWidth="1"/>
    <col min="3598" max="3599" width="18.42578125" style="86" customWidth="1"/>
    <col min="3600" max="3600" width="17.7109375" style="86" customWidth="1"/>
    <col min="3601" max="3601" width="18.42578125" style="86" customWidth="1"/>
    <col min="3602" max="3602" width="17.28515625" style="86" customWidth="1"/>
    <col min="3603" max="3603" width="26.5703125" style="86" customWidth="1"/>
    <col min="3604" max="3604" width="12.28515625" style="86" customWidth="1"/>
    <col min="3605" max="3605" width="16.42578125" style="86" customWidth="1"/>
    <col min="3606" max="3606" width="3.7109375" style="86" customWidth="1"/>
    <col min="3607" max="3839" width="9.140625" style="86"/>
    <col min="3840" max="3840" width="4.7109375" style="86" customWidth="1"/>
    <col min="3841" max="3841" width="25.7109375" style="86" customWidth="1"/>
    <col min="3842" max="3842" width="75.28515625" style="86" customWidth="1"/>
    <col min="3843" max="3843" width="18.5703125" style="86" customWidth="1"/>
    <col min="3844" max="3844" width="16.5703125" style="86" customWidth="1"/>
    <col min="3845" max="3846" width="17.140625" style="86" customWidth="1"/>
    <col min="3847" max="3848" width="16.28515625" style="86" customWidth="1"/>
    <col min="3849" max="3849" width="17.28515625" style="86" customWidth="1"/>
    <col min="3850" max="3850" width="17.42578125" style="86" customWidth="1"/>
    <col min="3851" max="3851" width="12.7109375" style="86" customWidth="1"/>
    <col min="3852" max="3852" width="17" style="86" customWidth="1"/>
    <col min="3853" max="3853" width="16.42578125" style="86" customWidth="1"/>
    <col min="3854" max="3855" width="18.42578125" style="86" customWidth="1"/>
    <col min="3856" max="3856" width="17.7109375" style="86" customWidth="1"/>
    <col min="3857" max="3857" width="18.42578125" style="86" customWidth="1"/>
    <col min="3858" max="3858" width="17.28515625" style="86" customWidth="1"/>
    <col min="3859" max="3859" width="26.5703125" style="86" customWidth="1"/>
    <col min="3860" max="3860" width="12.28515625" style="86" customWidth="1"/>
    <col min="3861" max="3861" width="16.42578125" style="86" customWidth="1"/>
    <col min="3862" max="3862" width="3.7109375" style="86" customWidth="1"/>
    <col min="3863" max="4095" width="9.140625" style="86"/>
    <col min="4096" max="4096" width="4.7109375" style="86" customWidth="1"/>
    <col min="4097" max="4097" width="25.7109375" style="86" customWidth="1"/>
    <col min="4098" max="4098" width="75.28515625" style="86" customWidth="1"/>
    <col min="4099" max="4099" width="18.5703125" style="86" customWidth="1"/>
    <col min="4100" max="4100" width="16.5703125" style="86" customWidth="1"/>
    <col min="4101" max="4102" width="17.140625" style="86" customWidth="1"/>
    <col min="4103" max="4104" width="16.28515625" style="86" customWidth="1"/>
    <col min="4105" max="4105" width="17.28515625" style="86" customWidth="1"/>
    <col min="4106" max="4106" width="17.42578125" style="86" customWidth="1"/>
    <col min="4107" max="4107" width="12.7109375" style="86" customWidth="1"/>
    <col min="4108" max="4108" width="17" style="86" customWidth="1"/>
    <col min="4109" max="4109" width="16.42578125" style="86" customWidth="1"/>
    <col min="4110" max="4111" width="18.42578125" style="86" customWidth="1"/>
    <col min="4112" max="4112" width="17.7109375" style="86" customWidth="1"/>
    <col min="4113" max="4113" width="18.42578125" style="86" customWidth="1"/>
    <col min="4114" max="4114" width="17.28515625" style="86" customWidth="1"/>
    <col min="4115" max="4115" width="26.5703125" style="86" customWidth="1"/>
    <col min="4116" max="4116" width="12.28515625" style="86" customWidth="1"/>
    <col min="4117" max="4117" width="16.42578125" style="86" customWidth="1"/>
    <col min="4118" max="4118" width="3.7109375" style="86" customWidth="1"/>
    <col min="4119" max="4351" width="9.140625" style="86"/>
    <col min="4352" max="4352" width="4.7109375" style="86" customWidth="1"/>
    <col min="4353" max="4353" width="25.7109375" style="86" customWidth="1"/>
    <col min="4354" max="4354" width="75.28515625" style="86" customWidth="1"/>
    <col min="4355" max="4355" width="18.5703125" style="86" customWidth="1"/>
    <col min="4356" max="4356" width="16.5703125" style="86" customWidth="1"/>
    <col min="4357" max="4358" width="17.140625" style="86" customWidth="1"/>
    <col min="4359" max="4360" width="16.28515625" style="86" customWidth="1"/>
    <col min="4361" max="4361" width="17.28515625" style="86" customWidth="1"/>
    <col min="4362" max="4362" width="17.42578125" style="86" customWidth="1"/>
    <col min="4363" max="4363" width="12.7109375" style="86" customWidth="1"/>
    <col min="4364" max="4364" width="17" style="86" customWidth="1"/>
    <col min="4365" max="4365" width="16.42578125" style="86" customWidth="1"/>
    <col min="4366" max="4367" width="18.42578125" style="86" customWidth="1"/>
    <col min="4368" max="4368" width="17.7109375" style="86" customWidth="1"/>
    <col min="4369" max="4369" width="18.42578125" style="86" customWidth="1"/>
    <col min="4370" max="4370" width="17.28515625" style="86" customWidth="1"/>
    <col min="4371" max="4371" width="26.5703125" style="86" customWidth="1"/>
    <col min="4372" max="4372" width="12.28515625" style="86" customWidth="1"/>
    <col min="4373" max="4373" width="16.42578125" style="86" customWidth="1"/>
    <col min="4374" max="4374" width="3.7109375" style="86" customWidth="1"/>
    <col min="4375" max="4607" width="9.140625" style="86"/>
    <col min="4608" max="4608" width="4.7109375" style="86" customWidth="1"/>
    <col min="4609" max="4609" width="25.7109375" style="86" customWidth="1"/>
    <col min="4610" max="4610" width="75.28515625" style="86" customWidth="1"/>
    <col min="4611" max="4611" width="18.5703125" style="86" customWidth="1"/>
    <col min="4612" max="4612" width="16.5703125" style="86" customWidth="1"/>
    <col min="4613" max="4614" width="17.140625" style="86" customWidth="1"/>
    <col min="4615" max="4616" width="16.28515625" style="86" customWidth="1"/>
    <col min="4617" max="4617" width="17.28515625" style="86" customWidth="1"/>
    <col min="4618" max="4618" width="17.42578125" style="86" customWidth="1"/>
    <col min="4619" max="4619" width="12.7109375" style="86" customWidth="1"/>
    <col min="4620" max="4620" width="17" style="86" customWidth="1"/>
    <col min="4621" max="4621" width="16.42578125" style="86" customWidth="1"/>
    <col min="4622" max="4623" width="18.42578125" style="86" customWidth="1"/>
    <col min="4624" max="4624" width="17.7109375" style="86" customWidth="1"/>
    <col min="4625" max="4625" width="18.42578125" style="86" customWidth="1"/>
    <col min="4626" max="4626" width="17.28515625" style="86" customWidth="1"/>
    <col min="4627" max="4627" width="26.5703125" style="86" customWidth="1"/>
    <col min="4628" max="4628" width="12.28515625" style="86" customWidth="1"/>
    <col min="4629" max="4629" width="16.42578125" style="86" customWidth="1"/>
    <col min="4630" max="4630" width="3.7109375" style="86" customWidth="1"/>
    <col min="4631" max="4863" width="9.140625" style="86"/>
    <col min="4864" max="4864" width="4.7109375" style="86" customWidth="1"/>
    <col min="4865" max="4865" width="25.7109375" style="86" customWidth="1"/>
    <col min="4866" max="4866" width="75.28515625" style="86" customWidth="1"/>
    <col min="4867" max="4867" width="18.5703125" style="86" customWidth="1"/>
    <col min="4868" max="4868" width="16.5703125" style="86" customWidth="1"/>
    <col min="4869" max="4870" width="17.140625" style="86" customWidth="1"/>
    <col min="4871" max="4872" width="16.28515625" style="86" customWidth="1"/>
    <col min="4873" max="4873" width="17.28515625" style="86" customWidth="1"/>
    <col min="4874" max="4874" width="17.42578125" style="86" customWidth="1"/>
    <col min="4875" max="4875" width="12.7109375" style="86" customWidth="1"/>
    <col min="4876" max="4876" width="17" style="86" customWidth="1"/>
    <col min="4877" max="4877" width="16.42578125" style="86" customWidth="1"/>
    <col min="4878" max="4879" width="18.42578125" style="86" customWidth="1"/>
    <col min="4880" max="4880" width="17.7109375" style="86" customWidth="1"/>
    <col min="4881" max="4881" width="18.42578125" style="86" customWidth="1"/>
    <col min="4882" max="4882" width="17.28515625" style="86" customWidth="1"/>
    <col min="4883" max="4883" width="26.5703125" style="86" customWidth="1"/>
    <col min="4884" max="4884" width="12.28515625" style="86" customWidth="1"/>
    <col min="4885" max="4885" width="16.42578125" style="86" customWidth="1"/>
    <col min="4886" max="4886" width="3.7109375" style="86" customWidth="1"/>
    <col min="4887" max="5119" width="9.140625" style="86"/>
    <col min="5120" max="5120" width="4.7109375" style="86" customWidth="1"/>
    <col min="5121" max="5121" width="25.7109375" style="86" customWidth="1"/>
    <col min="5122" max="5122" width="75.28515625" style="86" customWidth="1"/>
    <col min="5123" max="5123" width="18.5703125" style="86" customWidth="1"/>
    <col min="5124" max="5124" width="16.5703125" style="86" customWidth="1"/>
    <col min="5125" max="5126" width="17.140625" style="86" customWidth="1"/>
    <col min="5127" max="5128" width="16.28515625" style="86" customWidth="1"/>
    <col min="5129" max="5129" width="17.28515625" style="86" customWidth="1"/>
    <col min="5130" max="5130" width="17.42578125" style="86" customWidth="1"/>
    <col min="5131" max="5131" width="12.7109375" style="86" customWidth="1"/>
    <col min="5132" max="5132" width="17" style="86" customWidth="1"/>
    <col min="5133" max="5133" width="16.42578125" style="86" customWidth="1"/>
    <col min="5134" max="5135" width="18.42578125" style="86" customWidth="1"/>
    <col min="5136" max="5136" width="17.7109375" style="86" customWidth="1"/>
    <col min="5137" max="5137" width="18.42578125" style="86" customWidth="1"/>
    <col min="5138" max="5138" width="17.28515625" style="86" customWidth="1"/>
    <col min="5139" max="5139" width="26.5703125" style="86" customWidth="1"/>
    <col min="5140" max="5140" width="12.28515625" style="86" customWidth="1"/>
    <col min="5141" max="5141" width="16.42578125" style="86" customWidth="1"/>
    <col min="5142" max="5142" width="3.7109375" style="86" customWidth="1"/>
    <col min="5143" max="5375" width="9.140625" style="86"/>
    <col min="5376" max="5376" width="4.7109375" style="86" customWidth="1"/>
    <col min="5377" max="5377" width="25.7109375" style="86" customWidth="1"/>
    <col min="5378" max="5378" width="75.28515625" style="86" customWidth="1"/>
    <col min="5379" max="5379" width="18.5703125" style="86" customWidth="1"/>
    <col min="5380" max="5380" width="16.5703125" style="86" customWidth="1"/>
    <col min="5381" max="5382" width="17.140625" style="86" customWidth="1"/>
    <col min="5383" max="5384" width="16.28515625" style="86" customWidth="1"/>
    <col min="5385" max="5385" width="17.28515625" style="86" customWidth="1"/>
    <col min="5386" max="5386" width="17.42578125" style="86" customWidth="1"/>
    <col min="5387" max="5387" width="12.7109375" style="86" customWidth="1"/>
    <col min="5388" max="5388" width="17" style="86" customWidth="1"/>
    <col min="5389" max="5389" width="16.42578125" style="86" customWidth="1"/>
    <col min="5390" max="5391" width="18.42578125" style="86" customWidth="1"/>
    <col min="5392" max="5392" width="17.7109375" style="86" customWidth="1"/>
    <col min="5393" max="5393" width="18.42578125" style="86" customWidth="1"/>
    <col min="5394" max="5394" width="17.28515625" style="86" customWidth="1"/>
    <col min="5395" max="5395" width="26.5703125" style="86" customWidth="1"/>
    <col min="5396" max="5396" width="12.28515625" style="86" customWidth="1"/>
    <col min="5397" max="5397" width="16.42578125" style="86" customWidth="1"/>
    <col min="5398" max="5398" width="3.7109375" style="86" customWidth="1"/>
    <col min="5399" max="5631" width="9.140625" style="86"/>
    <col min="5632" max="5632" width="4.7109375" style="86" customWidth="1"/>
    <col min="5633" max="5633" width="25.7109375" style="86" customWidth="1"/>
    <col min="5634" max="5634" width="75.28515625" style="86" customWidth="1"/>
    <col min="5635" max="5635" width="18.5703125" style="86" customWidth="1"/>
    <col min="5636" max="5636" width="16.5703125" style="86" customWidth="1"/>
    <col min="5637" max="5638" width="17.140625" style="86" customWidth="1"/>
    <col min="5639" max="5640" width="16.28515625" style="86" customWidth="1"/>
    <col min="5641" max="5641" width="17.28515625" style="86" customWidth="1"/>
    <col min="5642" max="5642" width="17.42578125" style="86" customWidth="1"/>
    <col min="5643" max="5643" width="12.7109375" style="86" customWidth="1"/>
    <col min="5644" max="5644" width="17" style="86" customWidth="1"/>
    <col min="5645" max="5645" width="16.42578125" style="86" customWidth="1"/>
    <col min="5646" max="5647" width="18.42578125" style="86" customWidth="1"/>
    <col min="5648" max="5648" width="17.7109375" style="86" customWidth="1"/>
    <col min="5649" max="5649" width="18.42578125" style="86" customWidth="1"/>
    <col min="5650" max="5650" width="17.28515625" style="86" customWidth="1"/>
    <col min="5651" max="5651" width="26.5703125" style="86" customWidth="1"/>
    <col min="5652" max="5652" width="12.28515625" style="86" customWidth="1"/>
    <col min="5653" max="5653" width="16.42578125" style="86" customWidth="1"/>
    <col min="5654" max="5654" width="3.7109375" style="86" customWidth="1"/>
    <col min="5655" max="5887" width="9.140625" style="86"/>
    <col min="5888" max="5888" width="4.7109375" style="86" customWidth="1"/>
    <col min="5889" max="5889" width="25.7109375" style="86" customWidth="1"/>
    <col min="5890" max="5890" width="75.28515625" style="86" customWidth="1"/>
    <col min="5891" max="5891" width="18.5703125" style="86" customWidth="1"/>
    <col min="5892" max="5892" width="16.5703125" style="86" customWidth="1"/>
    <col min="5893" max="5894" width="17.140625" style="86" customWidth="1"/>
    <col min="5895" max="5896" width="16.28515625" style="86" customWidth="1"/>
    <col min="5897" max="5897" width="17.28515625" style="86" customWidth="1"/>
    <col min="5898" max="5898" width="17.42578125" style="86" customWidth="1"/>
    <col min="5899" max="5899" width="12.7109375" style="86" customWidth="1"/>
    <col min="5900" max="5900" width="17" style="86" customWidth="1"/>
    <col min="5901" max="5901" width="16.42578125" style="86" customWidth="1"/>
    <col min="5902" max="5903" width="18.42578125" style="86" customWidth="1"/>
    <col min="5904" max="5904" width="17.7109375" style="86" customWidth="1"/>
    <col min="5905" max="5905" width="18.42578125" style="86" customWidth="1"/>
    <col min="5906" max="5906" width="17.28515625" style="86" customWidth="1"/>
    <col min="5907" max="5907" width="26.5703125" style="86" customWidth="1"/>
    <col min="5908" max="5908" width="12.28515625" style="86" customWidth="1"/>
    <col min="5909" max="5909" width="16.42578125" style="86" customWidth="1"/>
    <col min="5910" max="5910" width="3.7109375" style="86" customWidth="1"/>
    <col min="5911" max="6143" width="9.140625" style="86"/>
    <col min="6144" max="6144" width="4.7109375" style="86" customWidth="1"/>
    <col min="6145" max="6145" width="25.7109375" style="86" customWidth="1"/>
    <col min="6146" max="6146" width="75.28515625" style="86" customWidth="1"/>
    <col min="6147" max="6147" width="18.5703125" style="86" customWidth="1"/>
    <col min="6148" max="6148" width="16.5703125" style="86" customWidth="1"/>
    <col min="6149" max="6150" width="17.140625" style="86" customWidth="1"/>
    <col min="6151" max="6152" width="16.28515625" style="86" customWidth="1"/>
    <col min="6153" max="6153" width="17.28515625" style="86" customWidth="1"/>
    <col min="6154" max="6154" width="17.42578125" style="86" customWidth="1"/>
    <col min="6155" max="6155" width="12.7109375" style="86" customWidth="1"/>
    <col min="6156" max="6156" width="17" style="86" customWidth="1"/>
    <col min="6157" max="6157" width="16.42578125" style="86" customWidth="1"/>
    <col min="6158" max="6159" width="18.42578125" style="86" customWidth="1"/>
    <col min="6160" max="6160" width="17.7109375" style="86" customWidth="1"/>
    <col min="6161" max="6161" width="18.42578125" style="86" customWidth="1"/>
    <col min="6162" max="6162" width="17.28515625" style="86" customWidth="1"/>
    <col min="6163" max="6163" width="26.5703125" style="86" customWidth="1"/>
    <col min="6164" max="6164" width="12.28515625" style="86" customWidth="1"/>
    <col min="6165" max="6165" width="16.42578125" style="86" customWidth="1"/>
    <col min="6166" max="6166" width="3.7109375" style="86" customWidth="1"/>
    <col min="6167" max="6399" width="9.140625" style="86"/>
    <col min="6400" max="6400" width="4.7109375" style="86" customWidth="1"/>
    <col min="6401" max="6401" width="25.7109375" style="86" customWidth="1"/>
    <col min="6402" max="6402" width="75.28515625" style="86" customWidth="1"/>
    <col min="6403" max="6403" width="18.5703125" style="86" customWidth="1"/>
    <col min="6404" max="6404" width="16.5703125" style="86" customWidth="1"/>
    <col min="6405" max="6406" width="17.140625" style="86" customWidth="1"/>
    <col min="6407" max="6408" width="16.28515625" style="86" customWidth="1"/>
    <col min="6409" max="6409" width="17.28515625" style="86" customWidth="1"/>
    <col min="6410" max="6410" width="17.42578125" style="86" customWidth="1"/>
    <col min="6411" max="6411" width="12.7109375" style="86" customWidth="1"/>
    <col min="6412" max="6412" width="17" style="86" customWidth="1"/>
    <col min="6413" max="6413" width="16.42578125" style="86" customWidth="1"/>
    <col min="6414" max="6415" width="18.42578125" style="86" customWidth="1"/>
    <col min="6416" max="6416" width="17.7109375" style="86" customWidth="1"/>
    <col min="6417" max="6417" width="18.42578125" style="86" customWidth="1"/>
    <col min="6418" max="6418" width="17.28515625" style="86" customWidth="1"/>
    <col min="6419" max="6419" width="26.5703125" style="86" customWidth="1"/>
    <col min="6420" max="6420" width="12.28515625" style="86" customWidth="1"/>
    <col min="6421" max="6421" width="16.42578125" style="86" customWidth="1"/>
    <col min="6422" max="6422" width="3.7109375" style="86" customWidth="1"/>
    <col min="6423" max="6655" width="9.140625" style="86"/>
    <col min="6656" max="6656" width="4.7109375" style="86" customWidth="1"/>
    <col min="6657" max="6657" width="25.7109375" style="86" customWidth="1"/>
    <col min="6658" max="6658" width="75.28515625" style="86" customWidth="1"/>
    <col min="6659" max="6659" width="18.5703125" style="86" customWidth="1"/>
    <col min="6660" max="6660" width="16.5703125" style="86" customWidth="1"/>
    <col min="6661" max="6662" width="17.140625" style="86" customWidth="1"/>
    <col min="6663" max="6664" width="16.28515625" style="86" customWidth="1"/>
    <col min="6665" max="6665" width="17.28515625" style="86" customWidth="1"/>
    <col min="6666" max="6666" width="17.42578125" style="86" customWidth="1"/>
    <col min="6667" max="6667" width="12.7109375" style="86" customWidth="1"/>
    <col min="6668" max="6668" width="17" style="86" customWidth="1"/>
    <col min="6669" max="6669" width="16.42578125" style="86" customWidth="1"/>
    <col min="6670" max="6671" width="18.42578125" style="86" customWidth="1"/>
    <col min="6672" max="6672" width="17.7109375" style="86" customWidth="1"/>
    <col min="6673" max="6673" width="18.42578125" style="86" customWidth="1"/>
    <col min="6674" max="6674" width="17.28515625" style="86" customWidth="1"/>
    <col min="6675" max="6675" width="26.5703125" style="86" customWidth="1"/>
    <col min="6676" max="6676" width="12.28515625" style="86" customWidth="1"/>
    <col min="6677" max="6677" width="16.42578125" style="86" customWidth="1"/>
    <col min="6678" max="6678" width="3.7109375" style="86" customWidth="1"/>
    <col min="6679" max="6911" width="9.140625" style="86"/>
    <col min="6912" max="6912" width="4.7109375" style="86" customWidth="1"/>
    <col min="6913" max="6913" width="25.7109375" style="86" customWidth="1"/>
    <col min="6914" max="6914" width="75.28515625" style="86" customWidth="1"/>
    <col min="6915" max="6915" width="18.5703125" style="86" customWidth="1"/>
    <col min="6916" max="6916" width="16.5703125" style="86" customWidth="1"/>
    <col min="6917" max="6918" width="17.140625" style="86" customWidth="1"/>
    <col min="6919" max="6920" width="16.28515625" style="86" customWidth="1"/>
    <col min="6921" max="6921" width="17.28515625" style="86" customWidth="1"/>
    <col min="6922" max="6922" width="17.42578125" style="86" customWidth="1"/>
    <col min="6923" max="6923" width="12.7109375" style="86" customWidth="1"/>
    <col min="6924" max="6924" width="17" style="86" customWidth="1"/>
    <col min="6925" max="6925" width="16.42578125" style="86" customWidth="1"/>
    <col min="6926" max="6927" width="18.42578125" style="86" customWidth="1"/>
    <col min="6928" max="6928" width="17.7109375" style="86" customWidth="1"/>
    <col min="6929" max="6929" width="18.42578125" style="86" customWidth="1"/>
    <col min="6930" max="6930" width="17.28515625" style="86" customWidth="1"/>
    <col min="6931" max="6931" width="26.5703125" style="86" customWidth="1"/>
    <col min="6932" max="6932" width="12.28515625" style="86" customWidth="1"/>
    <col min="6933" max="6933" width="16.42578125" style="86" customWidth="1"/>
    <col min="6934" max="6934" width="3.7109375" style="86" customWidth="1"/>
    <col min="6935" max="7167" width="9.140625" style="86"/>
    <col min="7168" max="7168" width="4.7109375" style="86" customWidth="1"/>
    <col min="7169" max="7169" width="25.7109375" style="86" customWidth="1"/>
    <col min="7170" max="7170" width="75.28515625" style="86" customWidth="1"/>
    <col min="7171" max="7171" width="18.5703125" style="86" customWidth="1"/>
    <col min="7172" max="7172" width="16.5703125" style="86" customWidth="1"/>
    <col min="7173" max="7174" width="17.140625" style="86" customWidth="1"/>
    <col min="7175" max="7176" width="16.28515625" style="86" customWidth="1"/>
    <col min="7177" max="7177" width="17.28515625" style="86" customWidth="1"/>
    <col min="7178" max="7178" width="17.42578125" style="86" customWidth="1"/>
    <col min="7179" max="7179" width="12.7109375" style="86" customWidth="1"/>
    <col min="7180" max="7180" width="17" style="86" customWidth="1"/>
    <col min="7181" max="7181" width="16.42578125" style="86" customWidth="1"/>
    <col min="7182" max="7183" width="18.42578125" style="86" customWidth="1"/>
    <col min="7184" max="7184" width="17.7109375" style="86" customWidth="1"/>
    <col min="7185" max="7185" width="18.42578125" style="86" customWidth="1"/>
    <col min="7186" max="7186" width="17.28515625" style="86" customWidth="1"/>
    <col min="7187" max="7187" width="26.5703125" style="86" customWidth="1"/>
    <col min="7188" max="7188" width="12.28515625" style="86" customWidth="1"/>
    <col min="7189" max="7189" width="16.42578125" style="86" customWidth="1"/>
    <col min="7190" max="7190" width="3.7109375" style="86" customWidth="1"/>
    <col min="7191" max="7423" width="9.140625" style="86"/>
    <col min="7424" max="7424" width="4.7109375" style="86" customWidth="1"/>
    <col min="7425" max="7425" width="25.7109375" style="86" customWidth="1"/>
    <col min="7426" max="7426" width="75.28515625" style="86" customWidth="1"/>
    <col min="7427" max="7427" width="18.5703125" style="86" customWidth="1"/>
    <col min="7428" max="7428" width="16.5703125" style="86" customWidth="1"/>
    <col min="7429" max="7430" width="17.140625" style="86" customWidth="1"/>
    <col min="7431" max="7432" width="16.28515625" style="86" customWidth="1"/>
    <col min="7433" max="7433" width="17.28515625" style="86" customWidth="1"/>
    <col min="7434" max="7434" width="17.42578125" style="86" customWidth="1"/>
    <col min="7435" max="7435" width="12.7109375" style="86" customWidth="1"/>
    <col min="7436" max="7436" width="17" style="86" customWidth="1"/>
    <col min="7437" max="7437" width="16.42578125" style="86" customWidth="1"/>
    <col min="7438" max="7439" width="18.42578125" style="86" customWidth="1"/>
    <col min="7440" max="7440" width="17.7109375" style="86" customWidth="1"/>
    <col min="7441" max="7441" width="18.42578125" style="86" customWidth="1"/>
    <col min="7442" max="7442" width="17.28515625" style="86" customWidth="1"/>
    <col min="7443" max="7443" width="26.5703125" style="86" customWidth="1"/>
    <col min="7444" max="7444" width="12.28515625" style="86" customWidth="1"/>
    <col min="7445" max="7445" width="16.42578125" style="86" customWidth="1"/>
    <col min="7446" max="7446" width="3.7109375" style="86" customWidth="1"/>
    <col min="7447" max="7679" width="9.140625" style="86"/>
    <col min="7680" max="7680" width="4.7109375" style="86" customWidth="1"/>
    <col min="7681" max="7681" width="25.7109375" style="86" customWidth="1"/>
    <col min="7682" max="7682" width="75.28515625" style="86" customWidth="1"/>
    <col min="7683" max="7683" width="18.5703125" style="86" customWidth="1"/>
    <col min="7684" max="7684" width="16.5703125" style="86" customWidth="1"/>
    <col min="7685" max="7686" width="17.140625" style="86" customWidth="1"/>
    <col min="7687" max="7688" width="16.28515625" style="86" customWidth="1"/>
    <col min="7689" max="7689" width="17.28515625" style="86" customWidth="1"/>
    <col min="7690" max="7690" width="17.42578125" style="86" customWidth="1"/>
    <col min="7691" max="7691" width="12.7109375" style="86" customWidth="1"/>
    <col min="7692" max="7692" width="17" style="86" customWidth="1"/>
    <col min="7693" max="7693" width="16.42578125" style="86" customWidth="1"/>
    <col min="7694" max="7695" width="18.42578125" style="86" customWidth="1"/>
    <col min="7696" max="7696" width="17.7109375" style="86" customWidth="1"/>
    <col min="7697" max="7697" width="18.42578125" style="86" customWidth="1"/>
    <col min="7698" max="7698" width="17.28515625" style="86" customWidth="1"/>
    <col min="7699" max="7699" width="26.5703125" style="86" customWidth="1"/>
    <col min="7700" max="7700" width="12.28515625" style="86" customWidth="1"/>
    <col min="7701" max="7701" width="16.42578125" style="86" customWidth="1"/>
    <col min="7702" max="7702" width="3.7109375" style="86" customWidth="1"/>
    <col min="7703" max="7935" width="9.140625" style="86"/>
    <col min="7936" max="7936" width="4.7109375" style="86" customWidth="1"/>
    <col min="7937" max="7937" width="25.7109375" style="86" customWidth="1"/>
    <col min="7938" max="7938" width="75.28515625" style="86" customWidth="1"/>
    <col min="7939" max="7939" width="18.5703125" style="86" customWidth="1"/>
    <col min="7940" max="7940" width="16.5703125" style="86" customWidth="1"/>
    <col min="7941" max="7942" width="17.140625" style="86" customWidth="1"/>
    <col min="7943" max="7944" width="16.28515625" style="86" customWidth="1"/>
    <col min="7945" max="7945" width="17.28515625" style="86" customWidth="1"/>
    <col min="7946" max="7946" width="17.42578125" style="86" customWidth="1"/>
    <col min="7947" max="7947" width="12.7109375" style="86" customWidth="1"/>
    <col min="7948" max="7948" width="17" style="86" customWidth="1"/>
    <col min="7949" max="7949" width="16.42578125" style="86" customWidth="1"/>
    <col min="7950" max="7951" width="18.42578125" style="86" customWidth="1"/>
    <col min="7952" max="7952" width="17.7109375" style="86" customWidth="1"/>
    <col min="7953" max="7953" width="18.42578125" style="86" customWidth="1"/>
    <col min="7954" max="7954" width="17.28515625" style="86" customWidth="1"/>
    <col min="7955" max="7955" width="26.5703125" style="86" customWidth="1"/>
    <col min="7956" max="7956" width="12.28515625" style="86" customWidth="1"/>
    <col min="7957" max="7957" width="16.42578125" style="86" customWidth="1"/>
    <col min="7958" max="7958" width="3.7109375" style="86" customWidth="1"/>
    <col min="7959" max="8191" width="9.140625" style="86"/>
    <col min="8192" max="8192" width="4.7109375" style="86" customWidth="1"/>
    <col min="8193" max="8193" width="25.7109375" style="86" customWidth="1"/>
    <col min="8194" max="8194" width="75.28515625" style="86" customWidth="1"/>
    <col min="8195" max="8195" width="18.5703125" style="86" customWidth="1"/>
    <col min="8196" max="8196" width="16.5703125" style="86" customWidth="1"/>
    <col min="8197" max="8198" width="17.140625" style="86" customWidth="1"/>
    <col min="8199" max="8200" width="16.28515625" style="86" customWidth="1"/>
    <col min="8201" max="8201" width="17.28515625" style="86" customWidth="1"/>
    <col min="8202" max="8202" width="17.42578125" style="86" customWidth="1"/>
    <col min="8203" max="8203" width="12.7109375" style="86" customWidth="1"/>
    <col min="8204" max="8204" width="17" style="86" customWidth="1"/>
    <col min="8205" max="8205" width="16.42578125" style="86" customWidth="1"/>
    <col min="8206" max="8207" width="18.42578125" style="86" customWidth="1"/>
    <col min="8208" max="8208" width="17.7109375" style="86" customWidth="1"/>
    <col min="8209" max="8209" width="18.42578125" style="86" customWidth="1"/>
    <col min="8210" max="8210" width="17.28515625" style="86" customWidth="1"/>
    <col min="8211" max="8211" width="26.5703125" style="86" customWidth="1"/>
    <col min="8212" max="8212" width="12.28515625" style="86" customWidth="1"/>
    <col min="8213" max="8213" width="16.42578125" style="86" customWidth="1"/>
    <col min="8214" max="8214" width="3.7109375" style="86" customWidth="1"/>
    <col min="8215" max="8447" width="9.140625" style="86"/>
    <col min="8448" max="8448" width="4.7109375" style="86" customWidth="1"/>
    <col min="8449" max="8449" width="25.7109375" style="86" customWidth="1"/>
    <col min="8450" max="8450" width="75.28515625" style="86" customWidth="1"/>
    <col min="8451" max="8451" width="18.5703125" style="86" customWidth="1"/>
    <col min="8452" max="8452" width="16.5703125" style="86" customWidth="1"/>
    <col min="8453" max="8454" width="17.140625" style="86" customWidth="1"/>
    <col min="8455" max="8456" width="16.28515625" style="86" customWidth="1"/>
    <col min="8457" max="8457" width="17.28515625" style="86" customWidth="1"/>
    <col min="8458" max="8458" width="17.42578125" style="86" customWidth="1"/>
    <col min="8459" max="8459" width="12.7109375" style="86" customWidth="1"/>
    <col min="8460" max="8460" width="17" style="86" customWidth="1"/>
    <col min="8461" max="8461" width="16.42578125" style="86" customWidth="1"/>
    <col min="8462" max="8463" width="18.42578125" style="86" customWidth="1"/>
    <col min="8464" max="8464" width="17.7109375" style="86" customWidth="1"/>
    <col min="8465" max="8465" width="18.42578125" style="86" customWidth="1"/>
    <col min="8466" max="8466" width="17.28515625" style="86" customWidth="1"/>
    <col min="8467" max="8467" width="26.5703125" style="86" customWidth="1"/>
    <col min="8468" max="8468" width="12.28515625" style="86" customWidth="1"/>
    <col min="8469" max="8469" width="16.42578125" style="86" customWidth="1"/>
    <col min="8470" max="8470" width="3.7109375" style="86" customWidth="1"/>
    <col min="8471" max="8703" width="9.140625" style="86"/>
    <col min="8704" max="8704" width="4.7109375" style="86" customWidth="1"/>
    <col min="8705" max="8705" width="25.7109375" style="86" customWidth="1"/>
    <col min="8706" max="8706" width="75.28515625" style="86" customWidth="1"/>
    <col min="8707" max="8707" width="18.5703125" style="86" customWidth="1"/>
    <col min="8708" max="8708" width="16.5703125" style="86" customWidth="1"/>
    <col min="8709" max="8710" width="17.140625" style="86" customWidth="1"/>
    <col min="8711" max="8712" width="16.28515625" style="86" customWidth="1"/>
    <col min="8713" max="8713" width="17.28515625" style="86" customWidth="1"/>
    <col min="8714" max="8714" width="17.42578125" style="86" customWidth="1"/>
    <col min="8715" max="8715" width="12.7109375" style="86" customWidth="1"/>
    <col min="8716" max="8716" width="17" style="86" customWidth="1"/>
    <col min="8717" max="8717" width="16.42578125" style="86" customWidth="1"/>
    <col min="8718" max="8719" width="18.42578125" style="86" customWidth="1"/>
    <col min="8720" max="8720" width="17.7109375" style="86" customWidth="1"/>
    <col min="8721" max="8721" width="18.42578125" style="86" customWidth="1"/>
    <col min="8722" max="8722" width="17.28515625" style="86" customWidth="1"/>
    <col min="8723" max="8723" width="26.5703125" style="86" customWidth="1"/>
    <col min="8724" max="8724" width="12.28515625" style="86" customWidth="1"/>
    <col min="8725" max="8725" width="16.42578125" style="86" customWidth="1"/>
    <col min="8726" max="8726" width="3.7109375" style="86" customWidth="1"/>
    <col min="8727" max="8959" width="9.140625" style="86"/>
    <col min="8960" max="8960" width="4.7109375" style="86" customWidth="1"/>
    <col min="8961" max="8961" width="25.7109375" style="86" customWidth="1"/>
    <col min="8962" max="8962" width="75.28515625" style="86" customWidth="1"/>
    <col min="8963" max="8963" width="18.5703125" style="86" customWidth="1"/>
    <col min="8964" max="8964" width="16.5703125" style="86" customWidth="1"/>
    <col min="8965" max="8966" width="17.140625" style="86" customWidth="1"/>
    <col min="8967" max="8968" width="16.28515625" style="86" customWidth="1"/>
    <col min="8969" max="8969" width="17.28515625" style="86" customWidth="1"/>
    <col min="8970" max="8970" width="17.42578125" style="86" customWidth="1"/>
    <col min="8971" max="8971" width="12.7109375" style="86" customWidth="1"/>
    <col min="8972" max="8972" width="17" style="86" customWidth="1"/>
    <col min="8973" max="8973" width="16.42578125" style="86" customWidth="1"/>
    <col min="8974" max="8975" width="18.42578125" style="86" customWidth="1"/>
    <col min="8976" max="8976" width="17.7109375" style="86" customWidth="1"/>
    <col min="8977" max="8977" width="18.42578125" style="86" customWidth="1"/>
    <col min="8978" max="8978" width="17.28515625" style="86" customWidth="1"/>
    <col min="8979" max="8979" width="26.5703125" style="86" customWidth="1"/>
    <col min="8980" max="8980" width="12.28515625" style="86" customWidth="1"/>
    <col min="8981" max="8981" width="16.42578125" style="86" customWidth="1"/>
    <col min="8982" max="8982" width="3.7109375" style="86" customWidth="1"/>
    <col min="8983" max="9215" width="9.140625" style="86"/>
    <col min="9216" max="9216" width="4.7109375" style="86" customWidth="1"/>
    <col min="9217" max="9217" width="25.7109375" style="86" customWidth="1"/>
    <col min="9218" max="9218" width="75.28515625" style="86" customWidth="1"/>
    <col min="9219" max="9219" width="18.5703125" style="86" customWidth="1"/>
    <col min="9220" max="9220" width="16.5703125" style="86" customWidth="1"/>
    <col min="9221" max="9222" width="17.140625" style="86" customWidth="1"/>
    <col min="9223" max="9224" width="16.28515625" style="86" customWidth="1"/>
    <col min="9225" max="9225" width="17.28515625" style="86" customWidth="1"/>
    <col min="9226" max="9226" width="17.42578125" style="86" customWidth="1"/>
    <col min="9227" max="9227" width="12.7109375" style="86" customWidth="1"/>
    <col min="9228" max="9228" width="17" style="86" customWidth="1"/>
    <col min="9229" max="9229" width="16.42578125" style="86" customWidth="1"/>
    <col min="9230" max="9231" width="18.42578125" style="86" customWidth="1"/>
    <col min="9232" max="9232" width="17.7109375" style="86" customWidth="1"/>
    <col min="9233" max="9233" width="18.42578125" style="86" customWidth="1"/>
    <col min="9234" max="9234" width="17.28515625" style="86" customWidth="1"/>
    <col min="9235" max="9235" width="26.5703125" style="86" customWidth="1"/>
    <col min="9236" max="9236" width="12.28515625" style="86" customWidth="1"/>
    <col min="9237" max="9237" width="16.42578125" style="86" customWidth="1"/>
    <col min="9238" max="9238" width="3.7109375" style="86" customWidth="1"/>
    <col min="9239" max="9471" width="9.140625" style="86"/>
    <col min="9472" max="9472" width="4.7109375" style="86" customWidth="1"/>
    <col min="9473" max="9473" width="25.7109375" style="86" customWidth="1"/>
    <col min="9474" max="9474" width="75.28515625" style="86" customWidth="1"/>
    <col min="9475" max="9475" width="18.5703125" style="86" customWidth="1"/>
    <col min="9476" max="9476" width="16.5703125" style="86" customWidth="1"/>
    <col min="9477" max="9478" width="17.140625" style="86" customWidth="1"/>
    <col min="9479" max="9480" width="16.28515625" style="86" customWidth="1"/>
    <col min="9481" max="9481" width="17.28515625" style="86" customWidth="1"/>
    <col min="9482" max="9482" width="17.42578125" style="86" customWidth="1"/>
    <col min="9483" max="9483" width="12.7109375" style="86" customWidth="1"/>
    <col min="9484" max="9484" width="17" style="86" customWidth="1"/>
    <col min="9485" max="9485" width="16.42578125" style="86" customWidth="1"/>
    <col min="9486" max="9487" width="18.42578125" style="86" customWidth="1"/>
    <col min="9488" max="9488" width="17.7109375" style="86" customWidth="1"/>
    <col min="9489" max="9489" width="18.42578125" style="86" customWidth="1"/>
    <col min="9490" max="9490" width="17.28515625" style="86" customWidth="1"/>
    <col min="9491" max="9491" width="26.5703125" style="86" customWidth="1"/>
    <col min="9492" max="9492" width="12.28515625" style="86" customWidth="1"/>
    <col min="9493" max="9493" width="16.42578125" style="86" customWidth="1"/>
    <col min="9494" max="9494" width="3.7109375" style="86" customWidth="1"/>
    <col min="9495" max="9727" width="9.140625" style="86"/>
    <col min="9728" max="9728" width="4.7109375" style="86" customWidth="1"/>
    <col min="9729" max="9729" width="25.7109375" style="86" customWidth="1"/>
    <col min="9730" max="9730" width="75.28515625" style="86" customWidth="1"/>
    <col min="9731" max="9731" width="18.5703125" style="86" customWidth="1"/>
    <col min="9732" max="9732" width="16.5703125" style="86" customWidth="1"/>
    <col min="9733" max="9734" width="17.140625" style="86" customWidth="1"/>
    <col min="9735" max="9736" width="16.28515625" style="86" customWidth="1"/>
    <col min="9737" max="9737" width="17.28515625" style="86" customWidth="1"/>
    <col min="9738" max="9738" width="17.42578125" style="86" customWidth="1"/>
    <col min="9739" max="9739" width="12.7109375" style="86" customWidth="1"/>
    <col min="9740" max="9740" width="17" style="86" customWidth="1"/>
    <col min="9741" max="9741" width="16.42578125" style="86" customWidth="1"/>
    <col min="9742" max="9743" width="18.42578125" style="86" customWidth="1"/>
    <col min="9744" max="9744" width="17.7109375" style="86" customWidth="1"/>
    <col min="9745" max="9745" width="18.42578125" style="86" customWidth="1"/>
    <col min="9746" max="9746" width="17.28515625" style="86" customWidth="1"/>
    <col min="9747" max="9747" width="26.5703125" style="86" customWidth="1"/>
    <col min="9748" max="9748" width="12.28515625" style="86" customWidth="1"/>
    <col min="9749" max="9749" width="16.42578125" style="86" customWidth="1"/>
    <col min="9750" max="9750" width="3.7109375" style="86" customWidth="1"/>
    <col min="9751" max="9983" width="9.140625" style="86"/>
    <col min="9984" max="9984" width="4.7109375" style="86" customWidth="1"/>
    <col min="9985" max="9985" width="25.7109375" style="86" customWidth="1"/>
    <col min="9986" max="9986" width="75.28515625" style="86" customWidth="1"/>
    <col min="9987" max="9987" width="18.5703125" style="86" customWidth="1"/>
    <col min="9988" max="9988" width="16.5703125" style="86" customWidth="1"/>
    <col min="9989" max="9990" width="17.140625" style="86" customWidth="1"/>
    <col min="9991" max="9992" width="16.28515625" style="86" customWidth="1"/>
    <col min="9993" max="9993" width="17.28515625" style="86" customWidth="1"/>
    <col min="9994" max="9994" width="17.42578125" style="86" customWidth="1"/>
    <col min="9995" max="9995" width="12.7109375" style="86" customWidth="1"/>
    <col min="9996" max="9996" width="17" style="86" customWidth="1"/>
    <col min="9997" max="9997" width="16.42578125" style="86" customWidth="1"/>
    <col min="9998" max="9999" width="18.42578125" style="86" customWidth="1"/>
    <col min="10000" max="10000" width="17.7109375" style="86" customWidth="1"/>
    <col min="10001" max="10001" width="18.42578125" style="86" customWidth="1"/>
    <col min="10002" max="10002" width="17.28515625" style="86" customWidth="1"/>
    <col min="10003" max="10003" width="26.5703125" style="86" customWidth="1"/>
    <col min="10004" max="10004" width="12.28515625" style="86" customWidth="1"/>
    <col min="10005" max="10005" width="16.42578125" style="86" customWidth="1"/>
    <col min="10006" max="10006" width="3.7109375" style="86" customWidth="1"/>
    <col min="10007" max="10239" width="9.140625" style="86"/>
    <col min="10240" max="10240" width="4.7109375" style="86" customWidth="1"/>
    <col min="10241" max="10241" width="25.7109375" style="86" customWidth="1"/>
    <col min="10242" max="10242" width="75.28515625" style="86" customWidth="1"/>
    <col min="10243" max="10243" width="18.5703125" style="86" customWidth="1"/>
    <col min="10244" max="10244" width="16.5703125" style="86" customWidth="1"/>
    <col min="10245" max="10246" width="17.140625" style="86" customWidth="1"/>
    <col min="10247" max="10248" width="16.28515625" style="86" customWidth="1"/>
    <col min="10249" max="10249" width="17.28515625" style="86" customWidth="1"/>
    <col min="10250" max="10250" width="17.42578125" style="86" customWidth="1"/>
    <col min="10251" max="10251" width="12.7109375" style="86" customWidth="1"/>
    <col min="10252" max="10252" width="17" style="86" customWidth="1"/>
    <col min="10253" max="10253" width="16.42578125" style="86" customWidth="1"/>
    <col min="10254" max="10255" width="18.42578125" style="86" customWidth="1"/>
    <col min="10256" max="10256" width="17.7109375" style="86" customWidth="1"/>
    <col min="10257" max="10257" width="18.42578125" style="86" customWidth="1"/>
    <col min="10258" max="10258" width="17.28515625" style="86" customWidth="1"/>
    <col min="10259" max="10259" width="26.5703125" style="86" customWidth="1"/>
    <col min="10260" max="10260" width="12.28515625" style="86" customWidth="1"/>
    <col min="10261" max="10261" width="16.42578125" style="86" customWidth="1"/>
    <col min="10262" max="10262" width="3.7109375" style="86" customWidth="1"/>
    <col min="10263" max="10495" width="9.140625" style="86"/>
    <col min="10496" max="10496" width="4.7109375" style="86" customWidth="1"/>
    <col min="10497" max="10497" width="25.7109375" style="86" customWidth="1"/>
    <col min="10498" max="10498" width="75.28515625" style="86" customWidth="1"/>
    <col min="10499" max="10499" width="18.5703125" style="86" customWidth="1"/>
    <col min="10500" max="10500" width="16.5703125" style="86" customWidth="1"/>
    <col min="10501" max="10502" width="17.140625" style="86" customWidth="1"/>
    <col min="10503" max="10504" width="16.28515625" style="86" customWidth="1"/>
    <col min="10505" max="10505" width="17.28515625" style="86" customWidth="1"/>
    <col min="10506" max="10506" width="17.42578125" style="86" customWidth="1"/>
    <col min="10507" max="10507" width="12.7109375" style="86" customWidth="1"/>
    <col min="10508" max="10508" width="17" style="86" customWidth="1"/>
    <col min="10509" max="10509" width="16.42578125" style="86" customWidth="1"/>
    <col min="10510" max="10511" width="18.42578125" style="86" customWidth="1"/>
    <col min="10512" max="10512" width="17.7109375" style="86" customWidth="1"/>
    <col min="10513" max="10513" width="18.42578125" style="86" customWidth="1"/>
    <col min="10514" max="10514" width="17.28515625" style="86" customWidth="1"/>
    <col min="10515" max="10515" width="26.5703125" style="86" customWidth="1"/>
    <col min="10516" max="10516" width="12.28515625" style="86" customWidth="1"/>
    <col min="10517" max="10517" width="16.42578125" style="86" customWidth="1"/>
    <col min="10518" max="10518" width="3.7109375" style="86" customWidth="1"/>
    <col min="10519" max="10751" width="9.140625" style="86"/>
    <col min="10752" max="10752" width="4.7109375" style="86" customWidth="1"/>
    <col min="10753" max="10753" width="25.7109375" style="86" customWidth="1"/>
    <col min="10754" max="10754" width="75.28515625" style="86" customWidth="1"/>
    <col min="10755" max="10755" width="18.5703125" style="86" customWidth="1"/>
    <col min="10756" max="10756" width="16.5703125" style="86" customWidth="1"/>
    <col min="10757" max="10758" width="17.140625" style="86" customWidth="1"/>
    <col min="10759" max="10760" width="16.28515625" style="86" customWidth="1"/>
    <col min="10761" max="10761" width="17.28515625" style="86" customWidth="1"/>
    <col min="10762" max="10762" width="17.42578125" style="86" customWidth="1"/>
    <col min="10763" max="10763" width="12.7109375" style="86" customWidth="1"/>
    <col min="10764" max="10764" width="17" style="86" customWidth="1"/>
    <col min="10765" max="10765" width="16.42578125" style="86" customWidth="1"/>
    <col min="10766" max="10767" width="18.42578125" style="86" customWidth="1"/>
    <col min="10768" max="10768" width="17.7109375" style="86" customWidth="1"/>
    <col min="10769" max="10769" width="18.42578125" style="86" customWidth="1"/>
    <col min="10770" max="10770" width="17.28515625" style="86" customWidth="1"/>
    <col min="10771" max="10771" width="26.5703125" style="86" customWidth="1"/>
    <col min="10772" max="10772" width="12.28515625" style="86" customWidth="1"/>
    <col min="10773" max="10773" width="16.42578125" style="86" customWidth="1"/>
    <col min="10774" max="10774" width="3.7109375" style="86" customWidth="1"/>
    <col min="10775" max="11007" width="9.140625" style="86"/>
    <col min="11008" max="11008" width="4.7109375" style="86" customWidth="1"/>
    <col min="11009" max="11009" width="25.7109375" style="86" customWidth="1"/>
    <col min="11010" max="11010" width="75.28515625" style="86" customWidth="1"/>
    <col min="11011" max="11011" width="18.5703125" style="86" customWidth="1"/>
    <col min="11012" max="11012" width="16.5703125" style="86" customWidth="1"/>
    <col min="11013" max="11014" width="17.140625" style="86" customWidth="1"/>
    <col min="11015" max="11016" width="16.28515625" style="86" customWidth="1"/>
    <col min="11017" max="11017" width="17.28515625" style="86" customWidth="1"/>
    <col min="11018" max="11018" width="17.42578125" style="86" customWidth="1"/>
    <col min="11019" max="11019" width="12.7109375" style="86" customWidth="1"/>
    <col min="11020" max="11020" width="17" style="86" customWidth="1"/>
    <col min="11021" max="11021" width="16.42578125" style="86" customWidth="1"/>
    <col min="11022" max="11023" width="18.42578125" style="86" customWidth="1"/>
    <col min="11024" max="11024" width="17.7109375" style="86" customWidth="1"/>
    <col min="11025" max="11025" width="18.42578125" style="86" customWidth="1"/>
    <col min="11026" max="11026" width="17.28515625" style="86" customWidth="1"/>
    <col min="11027" max="11027" width="26.5703125" style="86" customWidth="1"/>
    <col min="11028" max="11028" width="12.28515625" style="86" customWidth="1"/>
    <col min="11029" max="11029" width="16.42578125" style="86" customWidth="1"/>
    <col min="11030" max="11030" width="3.7109375" style="86" customWidth="1"/>
    <col min="11031" max="11263" width="9.140625" style="86"/>
    <col min="11264" max="11264" width="4.7109375" style="86" customWidth="1"/>
    <col min="11265" max="11265" width="25.7109375" style="86" customWidth="1"/>
    <col min="11266" max="11266" width="75.28515625" style="86" customWidth="1"/>
    <col min="11267" max="11267" width="18.5703125" style="86" customWidth="1"/>
    <col min="11268" max="11268" width="16.5703125" style="86" customWidth="1"/>
    <col min="11269" max="11270" width="17.140625" style="86" customWidth="1"/>
    <col min="11271" max="11272" width="16.28515625" style="86" customWidth="1"/>
    <col min="11273" max="11273" width="17.28515625" style="86" customWidth="1"/>
    <col min="11274" max="11274" width="17.42578125" style="86" customWidth="1"/>
    <col min="11275" max="11275" width="12.7109375" style="86" customWidth="1"/>
    <col min="11276" max="11276" width="17" style="86" customWidth="1"/>
    <col min="11277" max="11277" width="16.42578125" style="86" customWidth="1"/>
    <col min="11278" max="11279" width="18.42578125" style="86" customWidth="1"/>
    <col min="11280" max="11280" width="17.7109375" style="86" customWidth="1"/>
    <col min="11281" max="11281" width="18.42578125" style="86" customWidth="1"/>
    <col min="11282" max="11282" width="17.28515625" style="86" customWidth="1"/>
    <col min="11283" max="11283" width="26.5703125" style="86" customWidth="1"/>
    <col min="11284" max="11284" width="12.28515625" style="86" customWidth="1"/>
    <col min="11285" max="11285" width="16.42578125" style="86" customWidth="1"/>
    <col min="11286" max="11286" width="3.7109375" style="86" customWidth="1"/>
    <col min="11287" max="11519" width="9.140625" style="86"/>
    <col min="11520" max="11520" width="4.7109375" style="86" customWidth="1"/>
    <col min="11521" max="11521" width="25.7109375" style="86" customWidth="1"/>
    <col min="11522" max="11522" width="75.28515625" style="86" customWidth="1"/>
    <col min="11523" max="11523" width="18.5703125" style="86" customWidth="1"/>
    <col min="11524" max="11524" width="16.5703125" style="86" customWidth="1"/>
    <col min="11525" max="11526" width="17.140625" style="86" customWidth="1"/>
    <col min="11527" max="11528" width="16.28515625" style="86" customWidth="1"/>
    <col min="11529" max="11529" width="17.28515625" style="86" customWidth="1"/>
    <col min="11530" max="11530" width="17.42578125" style="86" customWidth="1"/>
    <col min="11531" max="11531" width="12.7109375" style="86" customWidth="1"/>
    <col min="11532" max="11532" width="17" style="86" customWidth="1"/>
    <col min="11533" max="11533" width="16.42578125" style="86" customWidth="1"/>
    <col min="11534" max="11535" width="18.42578125" style="86" customWidth="1"/>
    <col min="11536" max="11536" width="17.7109375" style="86" customWidth="1"/>
    <col min="11537" max="11537" width="18.42578125" style="86" customWidth="1"/>
    <col min="11538" max="11538" width="17.28515625" style="86" customWidth="1"/>
    <col min="11539" max="11539" width="26.5703125" style="86" customWidth="1"/>
    <col min="11540" max="11540" width="12.28515625" style="86" customWidth="1"/>
    <col min="11541" max="11541" width="16.42578125" style="86" customWidth="1"/>
    <col min="11542" max="11542" width="3.7109375" style="86" customWidth="1"/>
    <col min="11543" max="11775" width="9.140625" style="86"/>
    <col min="11776" max="11776" width="4.7109375" style="86" customWidth="1"/>
    <col min="11777" max="11777" width="25.7109375" style="86" customWidth="1"/>
    <col min="11778" max="11778" width="75.28515625" style="86" customWidth="1"/>
    <col min="11779" max="11779" width="18.5703125" style="86" customWidth="1"/>
    <col min="11780" max="11780" width="16.5703125" style="86" customWidth="1"/>
    <col min="11781" max="11782" width="17.140625" style="86" customWidth="1"/>
    <col min="11783" max="11784" width="16.28515625" style="86" customWidth="1"/>
    <col min="11785" max="11785" width="17.28515625" style="86" customWidth="1"/>
    <col min="11786" max="11786" width="17.42578125" style="86" customWidth="1"/>
    <col min="11787" max="11787" width="12.7109375" style="86" customWidth="1"/>
    <col min="11788" max="11788" width="17" style="86" customWidth="1"/>
    <col min="11789" max="11789" width="16.42578125" style="86" customWidth="1"/>
    <col min="11790" max="11791" width="18.42578125" style="86" customWidth="1"/>
    <col min="11792" max="11792" width="17.7109375" style="86" customWidth="1"/>
    <col min="11793" max="11793" width="18.42578125" style="86" customWidth="1"/>
    <col min="11794" max="11794" width="17.28515625" style="86" customWidth="1"/>
    <col min="11795" max="11795" width="26.5703125" style="86" customWidth="1"/>
    <col min="11796" max="11796" width="12.28515625" style="86" customWidth="1"/>
    <col min="11797" max="11797" width="16.42578125" style="86" customWidth="1"/>
    <col min="11798" max="11798" width="3.7109375" style="86" customWidth="1"/>
    <col min="11799" max="12031" width="9.140625" style="86"/>
    <col min="12032" max="12032" width="4.7109375" style="86" customWidth="1"/>
    <col min="12033" max="12033" width="25.7109375" style="86" customWidth="1"/>
    <col min="12034" max="12034" width="75.28515625" style="86" customWidth="1"/>
    <col min="12035" max="12035" width="18.5703125" style="86" customWidth="1"/>
    <col min="12036" max="12036" width="16.5703125" style="86" customWidth="1"/>
    <col min="12037" max="12038" width="17.140625" style="86" customWidth="1"/>
    <col min="12039" max="12040" width="16.28515625" style="86" customWidth="1"/>
    <col min="12041" max="12041" width="17.28515625" style="86" customWidth="1"/>
    <col min="12042" max="12042" width="17.42578125" style="86" customWidth="1"/>
    <col min="12043" max="12043" width="12.7109375" style="86" customWidth="1"/>
    <col min="12044" max="12044" width="17" style="86" customWidth="1"/>
    <col min="12045" max="12045" width="16.42578125" style="86" customWidth="1"/>
    <col min="12046" max="12047" width="18.42578125" style="86" customWidth="1"/>
    <col min="12048" max="12048" width="17.7109375" style="86" customWidth="1"/>
    <col min="12049" max="12049" width="18.42578125" style="86" customWidth="1"/>
    <col min="12050" max="12050" width="17.28515625" style="86" customWidth="1"/>
    <col min="12051" max="12051" width="26.5703125" style="86" customWidth="1"/>
    <col min="12052" max="12052" width="12.28515625" style="86" customWidth="1"/>
    <col min="12053" max="12053" width="16.42578125" style="86" customWidth="1"/>
    <col min="12054" max="12054" width="3.7109375" style="86" customWidth="1"/>
    <col min="12055" max="12287" width="9.140625" style="86"/>
    <col min="12288" max="12288" width="4.7109375" style="86" customWidth="1"/>
    <col min="12289" max="12289" width="25.7109375" style="86" customWidth="1"/>
    <col min="12290" max="12290" width="75.28515625" style="86" customWidth="1"/>
    <col min="12291" max="12291" width="18.5703125" style="86" customWidth="1"/>
    <col min="12292" max="12292" width="16.5703125" style="86" customWidth="1"/>
    <col min="12293" max="12294" width="17.140625" style="86" customWidth="1"/>
    <col min="12295" max="12296" width="16.28515625" style="86" customWidth="1"/>
    <col min="12297" max="12297" width="17.28515625" style="86" customWidth="1"/>
    <col min="12298" max="12298" width="17.42578125" style="86" customWidth="1"/>
    <col min="12299" max="12299" width="12.7109375" style="86" customWidth="1"/>
    <col min="12300" max="12300" width="17" style="86" customWidth="1"/>
    <col min="12301" max="12301" width="16.42578125" style="86" customWidth="1"/>
    <col min="12302" max="12303" width="18.42578125" style="86" customWidth="1"/>
    <col min="12304" max="12304" width="17.7109375" style="86" customWidth="1"/>
    <col min="12305" max="12305" width="18.42578125" style="86" customWidth="1"/>
    <col min="12306" max="12306" width="17.28515625" style="86" customWidth="1"/>
    <col min="12307" max="12307" width="26.5703125" style="86" customWidth="1"/>
    <col min="12308" max="12308" width="12.28515625" style="86" customWidth="1"/>
    <col min="12309" max="12309" width="16.42578125" style="86" customWidth="1"/>
    <col min="12310" max="12310" width="3.7109375" style="86" customWidth="1"/>
    <col min="12311" max="12543" width="9.140625" style="86"/>
    <col min="12544" max="12544" width="4.7109375" style="86" customWidth="1"/>
    <col min="12545" max="12545" width="25.7109375" style="86" customWidth="1"/>
    <col min="12546" max="12546" width="75.28515625" style="86" customWidth="1"/>
    <col min="12547" max="12547" width="18.5703125" style="86" customWidth="1"/>
    <col min="12548" max="12548" width="16.5703125" style="86" customWidth="1"/>
    <col min="12549" max="12550" width="17.140625" style="86" customWidth="1"/>
    <col min="12551" max="12552" width="16.28515625" style="86" customWidth="1"/>
    <col min="12553" max="12553" width="17.28515625" style="86" customWidth="1"/>
    <col min="12554" max="12554" width="17.42578125" style="86" customWidth="1"/>
    <col min="12555" max="12555" width="12.7109375" style="86" customWidth="1"/>
    <col min="12556" max="12556" width="17" style="86" customWidth="1"/>
    <col min="12557" max="12557" width="16.42578125" style="86" customWidth="1"/>
    <col min="12558" max="12559" width="18.42578125" style="86" customWidth="1"/>
    <col min="12560" max="12560" width="17.7109375" style="86" customWidth="1"/>
    <col min="12561" max="12561" width="18.42578125" style="86" customWidth="1"/>
    <col min="12562" max="12562" width="17.28515625" style="86" customWidth="1"/>
    <col min="12563" max="12563" width="26.5703125" style="86" customWidth="1"/>
    <col min="12564" max="12564" width="12.28515625" style="86" customWidth="1"/>
    <col min="12565" max="12565" width="16.42578125" style="86" customWidth="1"/>
    <col min="12566" max="12566" width="3.7109375" style="86" customWidth="1"/>
    <col min="12567" max="12799" width="9.140625" style="86"/>
    <col min="12800" max="12800" width="4.7109375" style="86" customWidth="1"/>
    <col min="12801" max="12801" width="25.7109375" style="86" customWidth="1"/>
    <col min="12802" max="12802" width="75.28515625" style="86" customWidth="1"/>
    <col min="12803" max="12803" width="18.5703125" style="86" customWidth="1"/>
    <col min="12804" max="12804" width="16.5703125" style="86" customWidth="1"/>
    <col min="12805" max="12806" width="17.140625" style="86" customWidth="1"/>
    <col min="12807" max="12808" width="16.28515625" style="86" customWidth="1"/>
    <col min="12809" max="12809" width="17.28515625" style="86" customWidth="1"/>
    <col min="12810" max="12810" width="17.42578125" style="86" customWidth="1"/>
    <col min="12811" max="12811" width="12.7109375" style="86" customWidth="1"/>
    <col min="12812" max="12812" width="17" style="86" customWidth="1"/>
    <col min="12813" max="12813" width="16.42578125" style="86" customWidth="1"/>
    <col min="12814" max="12815" width="18.42578125" style="86" customWidth="1"/>
    <col min="12816" max="12816" width="17.7109375" style="86" customWidth="1"/>
    <col min="12817" max="12817" width="18.42578125" style="86" customWidth="1"/>
    <col min="12818" max="12818" width="17.28515625" style="86" customWidth="1"/>
    <col min="12819" max="12819" width="26.5703125" style="86" customWidth="1"/>
    <col min="12820" max="12820" width="12.28515625" style="86" customWidth="1"/>
    <col min="12821" max="12821" width="16.42578125" style="86" customWidth="1"/>
    <col min="12822" max="12822" width="3.7109375" style="86" customWidth="1"/>
    <col min="12823" max="13055" width="9.140625" style="86"/>
    <col min="13056" max="13056" width="4.7109375" style="86" customWidth="1"/>
    <col min="13057" max="13057" width="25.7109375" style="86" customWidth="1"/>
    <col min="13058" max="13058" width="75.28515625" style="86" customWidth="1"/>
    <col min="13059" max="13059" width="18.5703125" style="86" customWidth="1"/>
    <col min="13060" max="13060" width="16.5703125" style="86" customWidth="1"/>
    <col min="13061" max="13062" width="17.140625" style="86" customWidth="1"/>
    <col min="13063" max="13064" width="16.28515625" style="86" customWidth="1"/>
    <col min="13065" max="13065" width="17.28515625" style="86" customWidth="1"/>
    <col min="13066" max="13066" width="17.42578125" style="86" customWidth="1"/>
    <col min="13067" max="13067" width="12.7109375" style="86" customWidth="1"/>
    <col min="13068" max="13068" width="17" style="86" customWidth="1"/>
    <col min="13069" max="13069" width="16.42578125" style="86" customWidth="1"/>
    <col min="13070" max="13071" width="18.42578125" style="86" customWidth="1"/>
    <col min="13072" max="13072" width="17.7109375" style="86" customWidth="1"/>
    <col min="13073" max="13073" width="18.42578125" style="86" customWidth="1"/>
    <col min="13074" max="13074" width="17.28515625" style="86" customWidth="1"/>
    <col min="13075" max="13075" width="26.5703125" style="86" customWidth="1"/>
    <col min="13076" max="13076" width="12.28515625" style="86" customWidth="1"/>
    <col min="13077" max="13077" width="16.42578125" style="86" customWidth="1"/>
    <col min="13078" max="13078" width="3.7109375" style="86" customWidth="1"/>
    <col min="13079" max="13311" width="9.140625" style="86"/>
    <col min="13312" max="13312" width="4.7109375" style="86" customWidth="1"/>
    <col min="13313" max="13313" width="25.7109375" style="86" customWidth="1"/>
    <col min="13314" max="13314" width="75.28515625" style="86" customWidth="1"/>
    <col min="13315" max="13315" width="18.5703125" style="86" customWidth="1"/>
    <col min="13316" max="13316" width="16.5703125" style="86" customWidth="1"/>
    <col min="13317" max="13318" width="17.140625" style="86" customWidth="1"/>
    <col min="13319" max="13320" width="16.28515625" style="86" customWidth="1"/>
    <col min="13321" max="13321" width="17.28515625" style="86" customWidth="1"/>
    <col min="13322" max="13322" width="17.42578125" style="86" customWidth="1"/>
    <col min="13323" max="13323" width="12.7109375" style="86" customWidth="1"/>
    <col min="13324" max="13324" width="17" style="86" customWidth="1"/>
    <col min="13325" max="13325" width="16.42578125" style="86" customWidth="1"/>
    <col min="13326" max="13327" width="18.42578125" style="86" customWidth="1"/>
    <col min="13328" max="13328" width="17.7109375" style="86" customWidth="1"/>
    <col min="13329" max="13329" width="18.42578125" style="86" customWidth="1"/>
    <col min="13330" max="13330" width="17.28515625" style="86" customWidth="1"/>
    <col min="13331" max="13331" width="26.5703125" style="86" customWidth="1"/>
    <col min="13332" max="13332" width="12.28515625" style="86" customWidth="1"/>
    <col min="13333" max="13333" width="16.42578125" style="86" customWidth="1"/>
    <col min="13334" max="13334" width="3.7109375" style="86" customWidth="1"/>
    <col min="13335" max="13567" width="9.140625" style="86"/>
    <col min="13568" max="13568" width="4.7109375" style="86" customWidth="1"/>
    <col min="13569" max="13569" width="25.7109375" style="86" customWidth="1"/>
    <col min="13570" max="13570" width="75.28515625" style="86" customWidth="1"/>
    <col min="13571" max="13571" width="18.5703125" style="86" customWidth="1"/>
    <col min="13572" max="13572" width="16.5703125" style="86" customWidth="1"/>
    <col min="13573" max="13574" width="17.140625" style="86" customWidth="1"/>
    <col min="13575" max="13576" width="16.28515625" style="86" customWidth="1"/>
    <col min="13577" max="13577" width="17.28515625" style="86" customWidth="1"/>
    <col min="13578" max="13578" width="17.42578125" style="86" customWidth="1"/>
    <col min="13579" max="13579" width="12.7109375" style="86" customWidth="1"/>
    <col min="13580" max="13580" width="17" style="86" customWidth="1"/>
    <col min="13581" max="13581" width="16.42578125" style="86" customWidth="1"/>
    <col min="13582" max="13583" width="18.42578125" style="86" customWidth="1"/>
    <col min="13584" max="13584" width="17.7109375" style="86" customWidth="1"/>
    <col min="13585" max="13585" width="18.42578125" style="86" customWidth="1"/>
    <col min="13586" max="13586" width="17.28515625" style="86" customWidth="1"/>
    <col min="13587" max="13587" width="26.5703125" style="86" customWidth="1"/>
    <col min="13588" max="13588" width="12.28515625" style="86" customWidth="1"/>
    <col min="13589" max="13589" width="16.42578125" style="86" customWidth="1"/>
    <col min="13590" max="13590" width="3.7109375" style="86" customWidth="1"/>
    <col min="13591" max="13823" width="9.140625" style="86"/>
    <col min="13824" max="13824" width="4.7109375" style="86" customWidth="1"/>
    <col min="13825" max="13825" width="25.7109375" style="86" customWidth="1"/>
    <col min="13826" max="13826" width="75.28515625" style="86" customWidth="1"/>
    <col min="13827" max="13827" width="18.5703125" style="86" customWidth="1"/>
    <col min="13828" max="13828" width="16.5703125" style="86" customWidth="1"/>
    <col min="13829" max="13830" width="17.140625" style="86" customWidth="1"/>
    <col min="13831" max="13832" width="16.28515625" style="86" customWidth="1"/>
    <col min="13833" max="13833" width="17.28515625" style="86" customWidth="1"/>
    <col min="13834" max="13834" width="17.42578125" style="86" customWidth="1"/>
    <col min="13835" max="13835" width="12.7109375" style="86" customWidth="1"/>
    <col min="13836" max="13836" width="17" style="86" customWidth="1"/>
    <col min="13837" max="13837" width="16.42578125" style="86" customWidth="1"/>
    <col min="13838" max="13839" width="18.42578125" style="86" customWidth="1"/>
    <col min="13840" max="13840" width="17.7109375" style="86" customWidth="1"/>
    <col min="13841" max="13841" width="18.42578125" style="86" customWidth="1"/>
    <col min="13842" max="13842" width="17.28515625" style="86" customWidth="1"/>
    <col min="13843" max="13843" width="26.5703125" style="86" customWidth="1"/>
    <col min="13844" max="13844" width="12.28515625" style="86" customWidth="1"/>
    <col min="13845" max="13845" width="16.42578125" style="86" customWidth="1"/>
    <col min="13846" max="13846" width="3.7109375" style="86" customWidth="1"/>
    <col min="13847" max="14079" width="9.140625" style="86"/>
    <col min="14080" max="14080" width="4.7109375" style="86" customWidth="1"/>
    <col min="14081" max="14081" width="25.7109375" style="86" customWidth="1"/>
    <col min="14082" max="14082" width="75.28515625" style="86" customWidth="1"/>
    <col min="14083" max="14083" width="18.5703125" style="86" customWidth="1"/>
    <col min="14084" max="14084" width="16.5703125" style="86" customWidth="1"/>
    <col min="14085" max="14086" width="17.140625" style="86" customWidth="1"/>
    <col min="14087" max="14088" width="16.28515625" style="86" customWidth="1"/>
    <col min="14089" max="14089" width="17.28515625" style="86" customWidth="1"/>
    <col min="14090" max="14090" width="17.42578125" style="86" customWidth="1"/>
    <col min="14091" max="14091" width="12.7109375" style="86" customWidth="1"/>
    <col min="14092" max="14092" width="17" style="86" customWidth="1"/>
    <col min="14093" max="14093" width="16.42578125" style="86" customWidth="1"/>
    <col min="14094" max="14095" width="18.42578125" style="86" customWidth="1"/>
    <col min="14096" max="14096" width="17.7109375" style="86" customWidth="1"/>
    <col min="14097" max="14097" width="18.42578125" style="86" customWidth="1"/>
    <col min="14098" max="14098" width="17.28515625" style="86" customWidth="1"/>
    <col min="14099" max="14099" width="26.5703125" style="86" customWidth="1"/>
    <col min="14100" max="14100" width="12.28515625" style="86" customWidth="1"/>
    <col min="14101" max="14101" width="16.42578125" style="86" customWidth="1"/>
    <col min="14102" max="14102" width="3.7109375" style="86" customWidth="1"/>
    <col min="14103" max="14335" width="9.140625" style="86"/>
    <col min="14336" max="14336" width="4.7109375" style="86" customWidth="1"/>
    <col min="14337" max="14337" width="25.7109375" style="86" customWidth="1"/>
    <col min="14338" max="14338" width="75.28515625" style="86" customWidth="1"/>
    <col min="14339" max="14339" width="18.5703125" style="86" customWidth="1"/>
    <col min="14340" max="14340" width="16.5703125" style="86" customWidth="1"/>
    <col min="14341" max="14342" width="17.140625" style="86" customWidth="1"/>
    <col min="14343" max="14344" width="16.28515625" style="86" customWidth="1"/>
    <col min="14345" max="14345" width="17.28515625" style="86" customWidth="1"/>
    <col min="14346" max="14346" width="17.42578125" style="86" customWidth="1"/>
    <col min="14347" max="14347" width="12.7109375" style="86" customWidth="1"/>
    <col min="14348" max="14348" width="17" style="86" customWidth="1"/>
    <col min="14349" max="14349" width="16.42578125" style="86" customWidth="1"/>
    <col min="14350" max="14351" width="18.42578125" style="86" customWidth="1"/>
    <col min="14352" max="14352" width="17.7109375" style="86" customWidth="1"/>
    <col min="14353" max="14353" width="18.42578125" style="86" customWidth="1"/>
    <col min="14354" max="14354" width="17.28515625" style="86" customWidth="1"/>
    <col min="14355" max="14355" width="26.5703125" style="86" customWidth="1"/>
    <col min="14356" max="14356" width="12.28515625" style="86" customWidth="1"/>
    <col min="14357" max="14357" width="16.42578125" style="86" customWidth="1"/>
    <col min="14358" max="14358" width="3.7109375" style="86" customWidth="1"/>
    <col min="14359" max="14591" width="9.140625" style="86"/>
    <col min="14592" max="14592" width="4.7109375" style="86" customWidth="1"/>
    <col min="14593" max="14593" width="25.7109375" style="86" customWidth="1"/>
    <col min="14594" max="14594" width="75.28515625" style="86" customWidth="1"/>
    <col min="14595" max="14595" width="18.5703125" style="86" customWidth="1"/>
    <col min="14596" max="14596" width="16.5703125" style="86" customWidth="1"/>
    <col min="14597" max="14598" width="17.140625" style="86" customWidth="1"/>
    <col min="14599" max="14600" width="16.28515625" style="86" customWidth="1"/>
    <col min="14601" max="14601" width="17.28515625" style="86" customWidth="1"/>
    <col min="14602" max="14602" width="17.42578125" style="86" customWidth="1"/>
    <col min="14603" max="14603" width="12.7109375" style="86" customWidth="1"/>
    <col min="14604" max="14604" width="17" style="86" customWidth="1"/>
    <col min="14605" max="14605" width="16.42578125" style="86" customWidth="1"/>
    <col min="14606" max="14607" width="18.42578125" style="86" customWidth="1"/>
    <col min="14608" max="14608" width="17.7109375" style="86" customWidth="1"/>
    <col min="14609" max="14609" width="18.42578125" style="86" customWidth="1"/>
    <col min="14610" max="14610" width="17.28515625" style="86" customWidth="1"/>
    <col min="14611" max="14611" width="26.5703125" style="86" customWidth="1"/>
    <col min="14612" max="14612" width="12.28515625" style="86" customWidth="1"/>
    <col min="14613" max="14613" width="16.42578125" style="86" customWidth="1"/>
    <col min="14614" max="14614" width="3.7109375" style="86" customWidth="1"/>
    <col min="14615" max="14847" width="9.140625" style="86"/>
    <col min="14848" max="14848" width="4.7109375" style="86" customWidth="1"/>
    <col min="14849" max="14849" width="25.7109375" style="86" customWidth="1"/>
    <col min="14850" max="14850" width="75.28515625" style="86" customWidth="1"/>
    <col min="14851" max="14851" width="18.5703125" style="86" customWidth="1"/>
    <col min="14852" max="14852" width="16.5703125" style="86" customWidth="1"/>
    <col min="14853" max="14854" width="17.140625" style="86" customWidth="1"/>
    <col min="14855" max="14856" width="16.28515625" style="86" customWidth="1"/>
    <col min="14857" max="14857" width="17.28515625" style="86" customWidth="1"/>
    <col min="14858" max="14858" width="17.42578125" style="86" customWidth="1"/>
    <col min="14859" max="14859" width="12.7109375" style="86" customWidth="1"/>
    <col min="14860" max="14860" width="17" style="86" customWidth="1"/>
    <col min="14861" max="14861" width="16.42578125" style="86" customWidth="1"/>
    <col min="14862" max="14863" width="18.42578125" style="86" customWidth="1"/>
    <col min="14864" max="14864" width="17.7109375" style="86" customWidth="1"/>
    <col min="14865" max="14865" width="18.42578125" style="86" customWidth="1"/>
    <col min="14866" max="14866" width="17.28515625" style="86" customWidth="1"/>
    <col min="14867" max="14867" width="26.5703125" style="86" customWidth="1"/>
    <col min="14868" max="14868" width="12.28515625" style="86" customWidth="1"/>
    <col min="14869" max="14869" width="16.42578125" style="86" customWidth="1"/>
    <col min="14870" max="14870" width="3.7109375" style="86" customWidth="1"/>
    <col min="14871" max="15103" width="9.140625" style="86"/>
    <col min="15104" max="15104" width="4.7109375" style="86" customWidth="1"/>
    <col min="15105" max="15105" width="25.7109375" style="86" customWidth="1"/>
    <col min="15106" max="15106" width="75.28515625" style="86" customWidth="1"/>
    <col min="15107" max="15107" width="18.5703125" style="86" customWidth="1"/>
    <col min="15108" max="15108" width="16.5703125" style="86" customWidth="1"/>
    <col min="15109" max="15110" width="17.140625" style="86" customWidth="1"/>
    <col min="15111" max="15112" width="16.28515625" style="86" customWidth="1"/>
    <col min="15113" max="15113" width="17.28515625" style="86" customWidth="1"/>
    <col min="15114" max="15114" width="17.42578125" style="86" customWidth="1"/>
    <col min="15115" max="15115" width="12.7109375" style="86" customWidth="1"/>
    <col min="15116" max="15116" width="17" style="86" customWidth="1"/>
    <col min="15117" max="15117" width="16.42578125" style="86" customWidth="1"/>
    <col min="15118" max="15119" width="18.42578125" style="86" customWidth="1"/>
    <col min="15120" max="15120" width="17.7109375" style="86" customWidth="1"/>
    <col min="15121" max="15121" width="18.42578125" style="86" customWidth="1"/>
    <col min="15122" max="15122" width="17.28515625" style="86" customWidth="1"/>
    <col min="15123" max="15123" width="26.5703125" style="86" customWidth="1"/>
    <col min="15124" max="15124" width="12.28515625" style="86" customWidth="1"/>
    <col min="15125" max="15125" width="16.42578125" style="86" customWidth="1"/>
    <col min="15126" max="15126" width="3.7109375" style="86" customWidth="1"/>
    <col min="15127" max="15359" width="9.140625" style="86"/>
    <col min="15360" max="15360" width="4.7109375" style="86" customWidth="1"/>
    <col min="15361" max="15361" width="25.7109375" style="86" customWidth="1"/>
    <col min="15362" max="15362" width="75.28515625" style="86" customWidth="1"/>
    <col min="15363" max="15363" width="18.5703125" style="86" customWidth="1"/>
    <col min="15364" max="15364" width="16.5703125" style="86" customWidth="1"/>
    <col min="15365" max="15366" width="17.140625" style="86" customWidth="1"/>
    <col min="15367" max="15368" width="16.28515625" style="86" customWidth="1"/>
    <col min="15369" max="15369" width="17.28515625" style="86" customWidth="1"/>
    <col min="15370" max="15370" width="17.42578125" style="86" customWidth="1"/>
    <col min="15371" max="15371" width="12.7109375" style="86" customWidth="1"/>
    <col min="15372" max="15372" width="17" style="86" customWidth="1"/>
    <col min="15373" max="15373" width="16.42578125" style="86" customWidth="1"/>
    <col min="15374" max="15375" width="18.42578125" style="86" customWidth="1"/>
    <col min="15376" max="15376" width="17.7109375" style="86" customWidth="1"/>
    <col min="15377" max="15377" width="18.42578125" style="86" customWidth="1"/>
    <col min="15378" max="15378" width="17.28515625" style="86" customWidth="1"/>
    <col min="15379" max="15379" width="26.5703125" style="86" customWidth="1"/>
    <col min="15380" max="15380" width="12.28515625" style="86" customWidth="1"/>
    <col min="15381" max="15381" width="16.42578125" style="86" customWidth="1"/>
    <col min="15382" max="15382" width="3.7109375" style="86" customWidth="1"/>
    <col min="15383" max="15615" width="9.140625" style="86"/>
    <col min="15616" max="15616" width="4.7109375" style="86" customWidth="1"/>
    <col min="15617" max="15617" width="25.7109375" style="86" customWidth="1"/>
    <col min="15618" max="15618" width="75.28515625" style="86" customWidth="1"/>
    <col min="15619" max="15619" width="18.5703125" style="86" customWidth="1"/>
    <col min="15620" max="15620" width="16.5703125" style="86" customWidth="1"/>
    <col min="15621" max="15622" width="17.140625" style="86" customWidth="1"/>
    <col min="15623" max="15624" width="16.28515625" style="86" customWidth="1"/>
    <col min="15625" max="15625" width="17.28515625" style="86" customWidth="1"/>
    <col min="15626" max="15626" width="17.42578125" style="86" customWidth="1"/>
    <col min="15627" max="15627" width="12.7109375" style="86" customWidth="1"/>
    <col min="15628" max="15628" width="17" style="86" customWidth="1"/>
    <col min="15629" max="15629" width="16.42578125" style="86" customWidth="1"/>
    <col min="15630" max="15631" width="18.42578125" style="86" customWidth="1"/>
    <col min="15632" max="15632" width="17.7109375" style="86" customWidth="1"/>
    <col min="15633" max="15633" width="18.42578125" style="86" customWidth="1"/>
    <col min="15634" max="15634" width="17.28515625" style="86" customWidth="1"/>
    <col min="15635" max="15635" width="26.5703125" style="86" customWidth="1"/>
    <col min="15636" max="15636" width="12.28515625" style="86" customWidth="1"/>
    <col min="15637" max="15637" width="16.42578125" style="86" customWidth="1"/>
    <col min="15638" max="15638" width="3.7109375" style="86" customWidth="1"/>
    <col min="15639" max="15871" width="9.140625" style="86"/>
    <col min="15872" max="15872" width="4.7109375" style="86" customWidth="1"/>
    <col min="15873" max="15873" width="25.7109375" style="86" customWidth="1"/>
    <col min="15874" max="15874" width="75.28515625" style="86" customWidth="1"/>
    <col min="15875" max="15875" width="18.5703125" style="86" customWidth="1"/>
    <col min="15876" max="15876" width="16.5703125" style="86" customWidth="1"/>
    <col min="15877" max="15878" width="17.140625" style="86" customWidth="1"/>
    <col min="15879" max="15880" width="16.28515625" style="86" customWidth="1"/>
    <col min="15881" max="15881" width="17.28515625" style="86" customWidth="1"/>
    <col min="15882" max="15882" width="17.42578125" style="86" customWidth="1"/>
    <col min="15883" max="15883" width="12.7109375" style="86" customWidth="1"/>
    <col min="15884" max="15884" width="17" style="86" customWidth="1"/>
    <col min="15885" max="15885" width="16.42578125" style="86" customWidth="1"/>
    <col min="15886" max="15887" width="18.42578125" style="86" customWidth="1"/>
    <col min="15888" max="15888" width="17.7109375" style="86" customWidth="1"/>
    <col min="15889" max="15889" width="18.42578125" style="86" customWidth="1"/>
    <col min="15890" max="15890" width="17.28515625" style="86" customWidth="1"/>
    <col min="15891" max="15891" width="26.5703125" style="86" customWidth="1"/>
    <col min="15892" max="15892" width="12.28515625" style="86" customWidth="1"/>
    <col min="15893" max="15893" width="16.42578125" style="86" customWidth="1"/>
    <col min="15894" max="15894" width="3.7109375" style="86" customWidth="1"/>
    <col min="15895" max="16127" width="9.140625" style="86"/>
    <col min="16128" max="16128" width="4.7109375" style="86" customWidth="1"/>
    <col min="16129" max="16129" width="25.7109375" style="86" customWidth="1"/>
    <col min="16130" max="16130" width="75.28515625" style="86" customWidth="1"/>
    <col min="16131" max="16131" width="18.5703125" style="86" customWidth="1"/>
    <col min="16132" max="16132" width="16.5703125" style="86" customWidth="1"/>
    <col min="16133" max="16134" width="17.140625" style="86" customWidth="1"/>
    <col min="16135" max="16136" width="16.28515625" style="86" customWidth="1"/>
    <col min="16137" max="16137" width="17.28515625" style="86" customWidth="1"/>
    <col min="16138" max="16138" width="17.42578125" style="86" customWidth="1"/>
    <col min="16139" max="16139" width="12.7109375" style="86" customWidth="1"/>
    <col min="16140" max="16140" width="17" style="86" customWidth="1"/>
    <col min="16141" max="16141" width="16.42578125" style="86" customWidth="1"/>
    <col min="16142" max="16143" width="18.42578125" style="86" customWidth="1"/>
    <col min="16144" max="16144" width="17.7109375" style="86" customWidth="1"/>
    <col min="16145" max="16145" width="18.42578125" style="86" customWidth="1"/>
    <col min="16146" max="16146" width="17.28515625" style="86" customWidth="1"/>
    <col min="16147" max="16147" width="26.5703125" style="86" customWidth="1"/>
    <col min="16148" max="16148" width="12.28515625" style="86" customWidth="1"/>
    <col min="16149" max="16149" width="16.42578125" style="86" customWidth="1"/>
    <col min="16150" max="16150" width="3.7109375" style="86" customWidth="1"/>
    <col min="16151" max="16384" width="9.140625" style="86"/>
  </cols>
  <sheetData>
    <row r="1" spans="1:35" x14ac:dyDescent="0.2">
      <c r="A1" s="17" t="s">
        <v>3347</v>
      </c>
      <c r="B1" s="487" t="str">
        <f>HYPERLINK("#List!$A$1", "Preparatory")</f>
        <v>Preparatory</v>
      </c>
    </row>
    <row r="2" spans="1:35" x14ac:dyDescent="0.2">
      <c r="A2" s="17"/>
      <c r="B2" s="45"/>
    </row>
    <row r="3" spans="1:35" x14ac:dyDescent="0.2">
      <c r="A3" s="72" t="s">
        <v>224</v>
      </c>
      <c r="B3" s="61"/>
      <c r="C3" s="3"/>
      <c r="D3" s="3"/>
      <c r="E3" s="3"/>
      <c r="F3" s="3"/>
    </row>
    <row r="4" spans="1:35" x14ac:dyDescent="0.2">
      <c r="A4" s="72" t="s">
        <v>5176</v>
      </c>
      <c r="B4" s="61"/>
      <c r="C4" s="3"/>
      <c r="D4" s="3"/>
      <c r="E4" s="3"/>
      <c r="F4" s="3"/>
    </row>
    <row r="5" spans="1:35" x14ac:dyDescent="0.2">
      <c r="A5" s="72"/>
      <c r="B5" s="61"/>
      <c r="C5" s="3"/>
      <c r="D5" s="3"/>
      <c r="E5" s="3"/>
      <c r="F5" s="3"/>
    </row>
    <row r="6" spans="1:35" x14ac:dyDescent="0.2">
      <c r="A6" s="17" t="s">
        <v>4754</v>
      </c>
      <c r="B6" s="45"/>
      <c r="C6" s="3"/>
      <c r="D6" s="3"/>
      <c r="E6" s="3"/>
      <c r="F6" s="3"/>
    </row>
    <row r="7" spans="1:35" x14ac:dyDescent="0.2">
      <c r="A7" s="10" t="s">
        <v>48</v>
      </c>
      <c r="B7" s="36"/>
      <c r="C7" s="3"/>
      <c r="D7" s="3"/>
      <c r="E7" s="3"/>
      <c r="F7" s="3"/>
    </row>
    <row r="8" spans="1:35" x14ac:dyDescent="0.2">
      <c r="A8" s="16" t="s">
        <v>2954</v>
      </c>
      <c r="B8" s="44"/>
      <c r="C8" s="3"/>
      <c r="D8" s="3"/>
      <c r="E8" s="3"/>
      <c r="F8" s="3"/>
    </row>
    <row r="9" spans="1:35" x14ac:dyDescent="0.2">
      <c r="C9" s="3"/>
      <c r="D9" s="3"/>
      <c r="E9" s="3"/>
      <c r="F9" s="3"/>
    </row>
    <row r="10" spans="1:35" x14ac:dyDescent="0.2">
      <c r="A10" s="225"/>
      <c r="B10" s="229"/>
      <c r="C10" s="571" t="s">
        <v>1892</v>
      </c>
      <c r="D10" s="571"/>
      <c r="E10" s="571"/>
      <c r="F10" s="571"/>
      <c r="G10" s="571"/>
      <c r="H10" s="571"/>
      <c r="I10" s="571"/>
      <c r="J10" s="571"/>
      <c r="K10" s="571"/>
      <c r="L10" s="571"/>
      <c r="M10" s="571"/>
      <c r="N10" s="571"/>
      <c r="O10" s="571"/>
      <c r="P10" s="571"/>
      <c r="Q10" s="571"/>
      <c r="R10" s="571"/>
      <c r="S10" s="572" t="s">
        <v>1891</v>
      </c>
    </row>
    <row r="11" spans="1:35" x14ac:dyDescent="0.2">
      <c r="C11" s="573" t="s">
        <v>5170</v>
      </c>
      <c r="D11" s="573"/>
      <c r="E11" s="573"/>
      <c r="F11" s="573"/>
      <c r="G11" s="573"/>
      <c r="H11" s="573"/>
      <c r="I11" s="573"/>
      <c r="J11" s="573"/>
      <c r="K11" s="573"/>
      <c r="L11" s="573"/>
      <c r="M11" s="573"/>
      <c r="N11" s="573"/>
      <c r="O11" s="572" t="s">
        <v>5171</v>
      </c>
      <c r="P11" s="574"/>
      <c r="Q11" s="574"/>
      <c r="R11" s="574"/>
      <c r="S11" s="572"/>
      <c r="T11" s="216"/>
      <c r="U11" s="216"/>
    </row>
    <row r="12" spans="1:35" ht="63.75" x14ac:dyDescent="0.2">
      <c r="C12" s="200" t="s">
        <v>2403</v>
      </c>
      <c r="D12" s="200" t="s">
        <v>5165</v>
      </c>
      <c r="E12" s="200" t="s">
        <v>2404</v>
      </c>
      <c r="F12" s="200" t="s">
        <v>2405</v>
      </c>
      <c r="G12" s="200" t="s">
        <v>2406</v>
      </c>
      <c r="H12" s="200" t="s">
        <v>2407</v>
      </c>
      <c r="I12" s="200" t="s">
        <v>2408</v>
      </c>
      <c r="J12" s="200" t="s">
        <v>2409</v>
      </c>
      <c r="K12" s="200" t="s">
        <v>2410</v>
      </c>
      <c r="L12" s="200" t="s">
        <v>2413</v>
      </c>
      <c r="M12" s="200" t="s">
        <v>603</v>
      </c>
      <c r="N12" s="200" t="s">
        <v>817</v>
      </c>
      <c r="O12" s="203" t="s">
        <v>562</v>
      </c>
      <c r="P12" s="156" t="s">
        <v>1222</v>
      </c>
      <c r="Q12" s="203" t="s">
        <v>2414</v>
      </c>
      <c r="R12" s="203" t="s">
        <v>1203</v>
      </c>
      <c r="S12" s="572"/>
      <c r="T12" s="217"/>
      <c r="U12" s="217"/>
    </row>
    <row r="13" spans="1:35" x14ac:dyDescent="0.2">
      <c r="C13" s="158" t="s">
        <v>5300</v>
      </c>
      <c r="D13" s="158" t="s">
        <v>5301</v>
      </c>
      <c r="E13" s="158" t="s">
        <v>5302</v>
      </c>
      <c r="F13" s="158" t="s">
        <v>5303</v>
      </c>
      <c r="G13" s="158" t="s">
        <v>5304</v>
      </c>
      <c r="H13" s="158" t="s">
        <v>5305</v>
      </c>
      <c r="I13" s="158" t="s">
        <v>5306</v>
      </c>
      <c r="J13" s="158" t="s">
        <v>5321</v>
      </c>
      <c r="K13" s="158" t="s">
        <v>5328</v>
      </c>
      <c r="L13" s="158" t="s">
        <v>5329</v>
      </c>
      <c r="M13" s="158" t="s">
        <v>5330</v>
      </c>
      <c r="N13" s="158" t="s">
        <v>5331</v>
      </c>
      <c r="O13" s="158" t="s">
        <v>5332</v>
      </c>
      <c r="P13" s="158" t="s">
        <v>5333</v>
      </c>
      <c r="Q13" s="158" t="s">
        <v>5334</v>
      </c>
      <c r="R13" s="158" t="s">
        <v>5336</v>
      </c>
      <c r="S13" s="158" t="s">
        <v>5337</v>
      </c>
      <c r="T13" s="217"/>
      <c r="U13" s="217"/>
    </row>
    <row r="14" spans="1:35" x14ac:dyDescent="0.2">
      <c r="A14" s="172" t="s">
        <v>1890</v>
      </c>
      <c r="B14" s="226" t="s">
        <v>5272</v>
      </c>
      <c r="C14" s="434" t="s">
        <v>23</v>
      </c>
      <c r="D14" s="434" t="s">
        <v>225</v>
      </c>
      <c r="E14" s="434" t="s">
        <v>207</v>
      </c>
      <c r="F14" s="434" t="s">
        <v>0</v>
      </c>
      <c r="G14" s="434" t="s">
        <v>224</v>
      </c>
      <c r="H14" s="434" t="s">
        <v>262</v>
      </c>
      <c r="I14" s="434" t="s">
        <v>261</v>
      </c>
      <c r="J14" s="434" t="s">
        <v>231</v>
      </c>
      <c r="K14" s="434" t="s">
        <v>253</v>
      </c>
      <c r="L14" s="434" t="s">
        <v>244</v>
      </c>
      <c r="M14" s="434" t="s">
        <v>239</v>
      </c>
      <c r="N14" s="434" t="s">
        <v>243</v>
      </c>
      <c r="O14" s="432" t="s">
        <v>242</v>
      </c>
      <c r="P14" s="432" t="s">
        <v>351</v>
      </c>
      <c r="Q14" s="432" t="s">
        <v>241</v>
      </c>
      <c r="R14" s="432" t="s">
        <v>240</v>
      </c>
      <c r="S14" s="434" t="s">
        <v>358</v>
      </c>
      <c r="T14" s="12" t="s">
        <v>2842</v>
      </c>
      <c r="U14" s="12"/>
      <c r="V14" s="12" t="s">
        <v>2808</v>
      </c>
      <c r="W14" s="8" t="s">
        <v>2058</v>
      </c>
      <c r="X14" s="9" t="s">
        <v>2709</v>
      </c>
      <c r="Y14" s="9" t="s">
        <v>2752</v>
      </c>
      <c r="Z14" s="9"/>
      <c r="AA14" s="13"/>
      <c r="AB14" s="13"/>
      <c r="AC14" s="9"/>
      <c r="AD14" s="9"/>
      <c r="AE14" s="9"/>
      <c r="AF14" s="9"/>
      <c r="AG14" s="13"/>
      <c r="AH14" s="13"/>
      <c r="AI14" s="98"/>
    </row>
    <row r="15" spans="1:35" x14ac:dyDescent="0.2">
      <c r="A15" s="218" t="s">
        <v>1889</v>
      </c>
      <c r="B15" s="227" t="s">
        <v>5273</v>
      </c>
      <c r="C15" s="496" t="s">
        <v>24</v>
      </c>
      <c r="D15" s="496" t="s">
        <v>269</v>
      </c>
      <c r="E15" s="496" t="s">
        <v>237</v>
      </c>
      <c r="F15" s="496" t="s">
        <v>375</v>
      </c>
      <c r="G15" s="496" t="s">
        <v>234</v>
      </c>
      <c r="H15" s="496" t="s">
        <v>1298</v>
      </c>
      <c r="I15" s="496" t="s">
        <v>1297</v>
      </c>
      <c r="J15" s="496" t="s">
        <v>230</v>
      </c>
      <c r="K15" s="496" t="s">
        <v>252</v>
      </c>
      <c r="L15" s="496" t="s">
        <v>1364</v>
      </c>
      <c r="M15" s="496" t="s">
        <v>1637</v>
      </c>
      <c r="N15" s="496" t="s">
        <v>170</v>
      </c>
      <c r="O15" s="422"/>
      <c r="P15" s="422"/>
      <c r="Q15" s="422"/>
      <c r="R15" s="422"/>
      <c r="S15" s="498" t="s">
        <v>356</v>
      </c>
      <c r="T15" s="12" t="s">
        <v>2842</v>
      </c>
      <c r="U15" s="12" t="s">
        <v>2900</v>
      </c>
      <c r="V15" s="12" t="s">
        <v>2808</v>
      </c>
      <c r="W15" s="8" t="s">
        <v>2058</v>
      </c>
      <c r="X15" s="9" t="s">
        <v>2709</v>
      </c>
      <c r="Y15" s="9" t="s">
        <v>2752</v>
      </c>
      <c r="Z15" s="9"/>
      <c r="AA15" s="13"/>
      <c r="AB15" s="13"/>
      <c r="AC15" s="9"/>
      <c r="AD15" s="9"/>
      <c r="AE15" s="9"/>
      <c r="AF15" s="9"/>
      <c r="AG15" s="13"/>
      <c r="AH15" s="13"/>
      <c r="AI15" s="98"/>
    </row>
    <row r="16" spans="1:35" x14ac:dyDescent="0.2">
      <c r="A16" s="218" t="s">
        <v>1888</v>
      </c>
      <c r="B16" s="226" t="s">
        <v>5274</v>
      </c>
      <c r="C16" s="496" t="s">
        <v>25</v>
      </c>
      <c r="D16" s="496" t="s">
        <v>410</v>
      </c>
      <c r="E16" s="496" t="s">
        <v>236</v>
      </c>
      <c r="F16" s="496" t="s">
        <v>115</v>
      </c>
      <c r="G16" s="496" t="s">
        <v>233</v>
      </c>
      <c r="H16" s="496" t="s">
        <v>1296</v>
      </c>
      <c r="I16" s="496" t="s">
        <v>1295</v>
      </c>
      <c r="J16" s="496" t="s">
        <v>229</v>
      </c>
      <c r="K16" s="496" t="s">
        <v>251</v>
      </c>
      <c r="L16" s="496" t="s">
        <v>1636</v>
      </c>
      <c r="M16" s="496" t="s">
        <v>1635</v>
      </c>
      <c r="N16" s="496" t="s">
        <v>169</v>
      </c>
      <c r="O16" s="422"/>
      <c r="P16" s="422"/>
      <c r="Q16" s="422"/>
      <c r="R16" s="422"/>
      <c r="S16" s="498" t="s">
        <v>355</v>
      </c>
      <c r="T16" s="12" t="s">
        <v>2842</v>
      </c>
      <c r="U16" s="12" t="s">
        <v>2929</v>
      </c>
      <c r="V16" s="12" t="s">
        <v>2808</v>
      </c>
      <c r="W16" s="8" t="s">
        <v>2058</v>
      </c>
      <c r="X16" s="9" t="s">
        <v>2709</v>
      </c>
      <c r="Y16" s="9" t="s">
        <v>2752</v>
      </c>
      <c r="Z16" s="9"/>
      <c r="AA16" s="13"/>
      <c r="AB16" s="13"/>
      <c r="AC16" s="9"/>
      <c r="AD16" s="9"/>
      <c r="AE16" s="9"/>
      <c r="AF16" s="9"/>
      <c r="AG16" s="13"/>
      <c r="AH16" s="13"/>
      <c r="AI16" s="98"/>
    </row>
    <row r="17" spans="1:35" x14ac:dyDescent="0.2">
      <c r="A17" s="171" t="s">
        <v>1887</v>
      </c>
      <c r="B17" s="227" t="s">
        <v>5275</v>
      </c>
      <c r="C17" s="422"/>
      <c r="D17" s="422"/>
      <c r="E17" s="422"/>
      <c r="F17" s="422"/>
      <c r="G17" s="422"/>
      <c r="H17" s="422"/>
      <c r="I17" s="422"/>
      <c r="J17" s="422"/>
      <c r="K17" s="422"/>
      <c r="L17" s="422"/>
      <c r="M17" s="422"/>
      <c r="N17" s="422"/>
      <c r="O17" s="496" t="s">
        <v>1633</v>
      </c>
      <c r="P17" s="496" t="s">
        <v>349</v>
      </c>
      <c r="Q17" s="496" t="s">
        <v>348</v>
      </c>
      <c r="R17" s="496" t="s">
        <v>354</v>
      </c>
      <c r="S17" s="498" t="s">
        <v>271</v>
      </c>
      <c r="T17" s="12" t="s">
        <v>2842</v>
      </c>
      <c r="U17" s="12" t="s">
        <v>2930</v>
      </c>
      <c r="V17" s="12" t="s">
        <v>2808</v>
      </c>
      <c r="W17" s="8" t="s">
        <v>2058</v>
      </c>
      <c r="X17" s="9" t="s">
        <v>2709</v>
      </c>
      <c r="Y17" s="9" t="s">
        <v>2752</v>
      </c>
      <c r="Z17" s="9"/>
      <c r="AA17" s="13"/>
      <c r="AB17" s="13"/>
      <c r="AC17" s="9"/>
      <c r="AD17" s="9"/>
      <c r="AE17" s="9"/>
      <c r="AF17" s="9"/>
      <c r="AG17" s="13"/>
      <c r="AH17" s="13"/>
      <c r="AI17" s="98"/>
    </row>
    <row r="18" spans="1:35" x14ac:dyDescent="0.2">
      <c r="A18" s="172" t="s">
        <v>1886</v>
      </c>
      <c r="B18" s="166"/>
      <c r="C18" s="287"/>
      <c r="D18" s="287"/>
      <c r="E18" s="287"/>
      <c r="F18" s="287"/>
      <c r="G18" s="287"/>
      <c r="H18" s="287"/>
      <c r="I18" s="287"/>
      <c r="J18" s="287"/>
      <c r="K18" s="287"/>
      <c r="L18" s="287"/>
      <c r="M18" s="287"/>
      <c r="N18" s="287"/>
      <c r="O18" s="422"/>
      <c r="P18" s="422"/>
      <c r="Q18" s="422"/>
      <c r="R18" s="422"/>
      <c r="S18" s="422"/>
      <c r="T18" s="16"/>
      <c r="U18" s="16"/>
      <c r="V18" s="12"/>
      <c r="W18" s="9"/>
      <c r="X18" s="9"/>
      <c r="Y18" s="9"/>
      <c r="Z18" s="9"/>
      <c r="AA18" s="9"/>
      <c r="AB18" s="9"/>
      <c r="AC18" s="9"/>
      <c r="AD18" s="9"/>
      <c r="AE18" s="9"/>
      <c r="AF18" s="9"/>
      <c r="AG18" s="13"/>
      <c r="AH18" s="13"/>
      <c r="AI18" s="98"/>
    </row>
    <row r="19" spans="1:35" x14ac:dyDescent="0.2">
      <c r="A19" s="171" t="s">
        <v>1885</v>
      </c>
      <c r="B19" s="166"/>
      <c r="C19" s="287"/>
      <c r="D19" s="287"/>
      <c r="E19" s="287"/>
      <c r="F19" s="287"/>
      <c r="G19" s="287"/>
      <c r="H19" s="287"/>
      <c r="I19" s="287"/>
      <c r="J19" s="287"/>
      <c r="K19" s="287"/>
      <c r="L19" s="287"/>
      <c r="M19" s="287"/>
      <c r="N19" s="287"/>
      <c r="O19" s="422"/>
      <c r="P19" s="422"/>
      <c r="Q19" s="422"/>
      <c r="R19" s="422"/>
      <c r="S19" s="422"/>
      <c r="T19" s="16"/>
      <c r="U19" s="16"/>
      <c r="V19" s="12"/>
      <c r="W19" s="9"/>
      <c r="X19" s="9"/>
      <c r="Y19" s="9"/>
      <c r="Z19" s="9"/>
      <c r="AA19" s="9"/>
      <c r="AB19" s="9"/>
      <c r="AC19" s="9"/>
      <c r="AD19" s="9"/>
      <c r="AE19" s="9"/>
      <c r="AF19" s="9"/>
      <c r="AG19" s="13"/>
      <c r="AH19" s="13"/>
      <c r="AI19" s="98"/>
    </row>
    <row r="20" spans="1:35" x14ac:dyDescent="0.2">
      <c r="A20" s="173" t="s">
        <v>1884</v>
      </c>
      <c r="B20" s="166"/>
      <c r="C20" s="287"/>
      <c r="D20" s="287"/>
      <c r="E20" s="287"/>
      <c r="F20" s="287"/>
      <c r="G20" s="287"/>
      <c r="H20" s="287"/>
      <c r="I20" s="287"/>
      <c r="J20" s="287"/>
      <c r="K20" s="287"/>
      <c r="L20" s="287"/>
      <c r="M20" s="287"/>
      <c r="N20" s="287"/>
      <c r="O20" s="422"/>
      <c r="P20" s="422"/>
      <c r="Q20" s="422"/>
      <c r="R20" s="422"/>
      <c r="S20" s="422"/>
      <c r="T20" s="16"/>
      <c r="U20" s="16"/>
      <c r="V20" s="12"/>
      <c r="W20" s="9"/>
      <c r="X20" s="9"/>
      <c r="Y20" s="9"/>
      <c r="Z20" s="9"/>
      <c r="AA20" s="9"/>
      <c r="AB20" s="9"/>
      <c r="AC20" s="9"/>
      <c r="AD20" s="9"/>
      <c r="AE20" s="9"/>
      <c r="AF20" s="9"/>
      <c r="AG20" s="13"/>
      <c r="AH20" s="13"/>
      <c r="AI20" s="98"/>
    </row>
    <row r="21" spans="1:35" x14ac:dyDescent="0.2">
      <c r="A21" s="219" t="s">
        <v>4550</v>
      </c>
      <c r="B21" s="227" t="s">
        <v>5318</v>
      </c>
      <c r="C21" s="433" t="s">
        <v>222</v>
      </c>
      <c r="D21" s="433" t="s">
        <v>537</v>
      </c>
      <c r="E21" s="433" t="s">
        <v>4551</v>
      </c>
      <c r="F21" s="433" t="s">
        <v>4552</v>
      </c>
      <c r="G21" s="433" t="s">
        <v>4553</v>
      </c>
      <c r="H21" s="433" t="s">
        <v>4554</v>
      </c>
      <c r="I21" s="433" t="s">
        <v>4555</v>
      </c>
      <c r="J21" s="433" t="s">
        <v>4556</v>
      </c>
      <c r="K21" s="433" t="s">
        <v>4557</v>
      </c>
      <c r="L21" s="433" t="s">
        <v>4558</v>
      </c>
      <c r="M21" s="433" t="s">
        <v>4559</v>
      </c>
      <c r="N21" s="433" t="s">
        <v>4560</v>
      </c>
      <c r="O21" s="433" t="s">
        <v>4561</v>
      </c>
      <c r="P21" s="433" t="s">
        <v>4562</v>
      </c>
      <c r="Q21" s="433" t="s">
        <v>4563</v>
      </c>
      <c r="R21" s="433" t="s">
        <v>4564</v>
      </c>
      <c r="S21" s="434" t="s">
        <v>4565</v>
      </c>
      <c r="T21" s="12" t="s">
        <v>2843</v>
      </c>
      <c r="U21" s="12"/>
      <c r="V21" s="12" t="s">
        <v>2808</v>
      </c>
      <c r="W21" s="8" t="s">
        <v>2058</v>
      </c>
      <c r="X21" s="9" t="s">
        <v>2709</v>
      </c>
      <c r="Y21" s="9" t="s">
        <v>2802</v>
      </c>
    </row>
    <row r="22" spans="1:35" x14ac:dyDescent="0.2">
      <c r="A22" s="220" t="s">
        <v>1875</v>
      </c>
      <c r="B22" s="226" t="s">
        <v>5319</v>
      </c>
      <c r="C22" s="497" t="s">
        <v>27</v>
      </c>
      <c r="D22" s="497" t="s">
        <v>420</v>
      </c>
      <c r="E22" s="497" t="s">
        <v>381</v>
      </c>
      <c r="F22" s="497" t="s">
        <v>117</v>
      </c>
      <c r="G22" s="497" t="s">
        <v>610</v>
      </c>
      <c r="H22" s="497" t="s">
        <v>1291</v>
      </c>
      <c r="I22" s="497" t="s">
        <v>1290</v>
      </c>
      <c r="J22" s="497" t="s">
        <v>1883</v>
      </c>
      <c r="K22" s="497" t="s">
        <v>250</v>
      </c>
      <c r="L22" s="497" t="s">
        <v>1632</v>
      </c>
      <c r="M22" s="497" t="s">
        <v>1631</v>
      </c>
      <c r="N22" s="497" t="s">
        <v>166</v>
      </c>
      <c r="O22" s="287"/>
      <c r="P22" s="287"/>
      <c r="Q22" s="287"/>
      <c r="R22" s="287"/>
      <c r="S22" s="497" t="s">
        <v>270</v>
      </c>
      <c r="T22" s="12" t="s">
        <v>2843</v>
      </c>
      <c r="U22" s="12" t="s">
        <v>2900</v>
      </c>
      <c r="V22" s="12" t="s">
        <v>2808</v>
      </c>
      <c r="W22" s="8" t="s">
        <v>2058</v>
      </c>
      <c r="X22" s="9" t="s">
        <v>2709</v>
      </c>
      <c r="Y22" s="9" t="s">
        <v>2802</v>
      </c>
      <c r="Z22" s="9"/>
      <c r="AA22" s="13"/>
      <c r="AB22" s="13"/>
      <c r="AC22" s="9"/>
      <c r="AD22" s="9"/>
      <c r="AE22" s="9"/>
      <c r="AF22" s="9"/>
      <c r="AG22" s="13"/>
      <c r="AH22" s="13"/>
      <c r="AI22" s="98"/>
    </row>
    <row r="23" spans="1:35" x14ac:dyDescent="0.2">
      <c r="A23" s="220" t="s">
        <v>1873</v>
      </c>
      <c r="B23" s="227" t="s">
        <v>5355</v>
      </c>
      <c r="C23" s="496" t="s">
        <v>28</v>
      </c>
      <c r="D23" s="496" t="s">
        <v>406</v>
      </c>
      <c r="E23" s="496" t="s">
        <v>380</v>
      </c>
      <c r="F23" s="496" t="s">
        <v>608</v>
      </c>
      <c r="G23" s="496" t="s">
        <v>607</v>
      </c>
      <c r="H23" s="496" t="s">
        <v>1289</v>
      </c>
      <c r="I23" s="496" t="s">
        <v>1288</v>
      </c>
      <c r="J23" s="496" t="s">
        <v>1882</v>
      </c>
      <c r="K23" s="496" t="s">
        <v>249</v>
      </c>
      <c r="L23" s="496" t="s">
        <v>1362</v>
      </c>
      <c r="M23" s="496" t="s">
        <v>1629</v>
      </c>
      <c r="N23" s="496" t="s">
        <v>165</v>
      </c>
      <c r="O23" s="287"/>
      <c r="P23" s="287"/>
      <c r="Q23" s="287"/>
      <c r="R23" s="287"/>
      <c r="S23" s="498" t="s">
        <v>1307</v>
      </c>
      <c r="T23" s="12" t="s">
        <v>2843</v>
      </c>
      <c r="U23" s="12" t="s">
        <v>2929</v>
      </c>
      <c r="V23" s="12" t="s">
        <v>2808</v>
      </c>
      <c r="W23" s="8" t="s">
        <v>2058</v>
      </c>
      <c r="X23" s="9" t="s">
        <v>2709</v>
      </c>
      <c r="Y23" s="9" t="s">
        <v>2802</v>
      </c>
      <c r="Z23" s="9"/>
      <c r="AA23" s="13"/>
      <c r="AB23" s="13"/>
      <c r="AC23" s="9"/>
      <c r="AD23" s="9"/>
      <c r="AE23" s="9"/>
      <c r="AF23" s="9"/>
      <c r="AG23" s="13"/>
      <c r="AH23" s="13"/>
      <c r="AI23" s="98"/>
    </row>
    <row r="24" spans="1:35" x14ac:dyDescent="0.2">
      <c r="A24" s="221" t="s">
        <v>1871</v>
      </c>
      <c r="B24" s="226" t="s">
        <v>5356</v>
      </c>
      <c r="C24" s="287"/>
      <c r="D24" s="287"/>
      <c r="E24" s="287"/>
      <c r="F24" s="287"/>
      <c r="G24" s="287"/>
      <c r="H24" s="287"/>
      <c r="I24" s="287"/>
      <c r="J24" s="287"/>
      <c r="K24" s="287"/>
      <c r="L24" s="287"/>
      <c r="M24" s="287"/>
      <c r="N24" s="287"/>
      <c r="O24" s="496" t="s">
        <v>1627</v>
      </c>
      <c r="P24" s="496" t="s">
        <v>344</v>
      </c>
      <c r="Q24" s="496" t="s">
        <v>343</v>
      </c>
      <c r="R24" s="496" t="s">
        <v>1312</v>
      </c>
      <c r="S24" s="498" t="s">
        <v>1306</v>
      </c>
      <c r="T24" s="12" t="s">
        <v>2843</v>
      </c>
      <c r="U24" s="12" t="s">
        <v>2930</v>
      </c>
      <c r="V24" s="12" t="s">
        <v>2808</v>
      </c>
      <c r="W24" s="8" t="s">
        <v>2058</v>
      </c>
      <c r="X24" s="9" t="s">
        <v>2709</v>
      </c>
      <c r="Y24" s="9" t="s">
        <v>2802</v>
      </c>
      <c r="Z24" s="9"/>
      <c r="AA24" s="13"/>
      <c r="AB24" s="13"/>
      <c r="AC24" s="9"/>
      <c r="AD24" s="9"/>
      <c r="AE24" s="9"/>
      <c r="AF24" s="9"/>
      <c r="AG24" s="13"/>
      <c r="AH24" s="13"/>
      <c r="AI24" s="98"/>
    </row>
    <row r="25" spans="1:35" x14ac:dyDescent="0.2">
      <c r="A25" s="174" t="s">
        <v>5166</v>
      </c>
      <c r="B25" s="227" t="s">
        <v>5277</v>
      </c>
      <c r="C25" s="498" t="s">
        <v>30</v>
      </c>
      <c r="D25" s="498" t="s">
        <v>404</v>
      </c>
      <c r="E25" s="498" t="s">
        <v>378</v>
      </c>
      <c r="F25" s="498" t="s">
        <v>602</v>
      </c>
      <c r="G25" s="498" t="s">
        <v>601</v>
      </c>
      <c r="H25" s="498" t="s">
        <v>1285</v>
      </c>
      <c r="I25" s="498" t="s">
        <v>1284</v>
      </c>
      <c r="J25" s="498" t="s">
        <v>1916</v>
      </c>
      <c r="K25" s="498" t="s">
        <v>248</v>
      </c>
      <c r="L25" s="498" t="s">
        <v>1626</v>
      </c>
      <c r="M25" s="498" t="s">
        <v>1625</v>
      </c>
      <c r="N25" s="498" t="s">
        <v>157</v>
      </c>
      <c r="O25" s="498" t="s">
        <v>1624</v>
      </c>
      <c r="P25" s="498" t="s">
        <v>342</v>
      </c>
      <c r="Q25" s="498" t="s">
        <v>341</v>
      </c>
      <c r="R25" s="498" t="s">
        <v>1623</v>
      </c>
      <c r="S25" s="498" t="s">
        <v>1622</v>
      </c>
      <c r="T25" s="16"/>
      <c r="U25" s="16"/>
      <c r="V25" s="12" t="s">
        <v>2808</v>
      </c>
      <c r="W25" s="8" t="s">
        <v>2058</v>
      </c>
      <c r="X25" s="9" t="s">
        <v>2708</v>
      </c>
      <c r="Y25" s="9" t="s">
        <v>2803</v>
      </c>
      <c r="Z25" s="9" t="s">
        <v>2874</v>
      </c>
      <c r="AA25" s="9" t="s">
        <v>2894</v>
      </c>
      <c r="AB25" s="9" t="s">
        <v>2868</v>
      </c>
      <c r="AC25" s="9" t="s">
        <v>2861</v>
      </c>
      <c r="AD25" s="13"/>
      <c r="AE25" s="13"/>
      <c r="AF25" s="9"/>
      <c r="AG25" s="13"/>
      <c r="AH25" s="13"/>
      <c r="AI25" s="98"/>
    </row>
    <row r="26" spans="1:35" x14ac:dyDescent="0.2">
      <c r="A26" s="221" t="s">
        <v>2356</v>
      </c>
      <c r="B26" s="226" t="s">
        <v>5278</v>
      </c>
      <c r="C26" s="496" t="s">
        <v>31</v>
      </c>
      <c r="D26" s="496" t="s">
        <v>402</v>
      </c>
      <c r="E26" s="496" t="s">
        <v>377</v>
      </c>
      <c r="F26" s="496" t="s">
        <v>599</v>
      </c>
      <c r="G26" s="496" t="s">
        <v>598</v>
      </c>
      <c r="H26" s="496" t="s">
        <v>1283</v>
      </c>
      <c r="I26" s="496" t="s">
        <v>1282</v>
      </c>
      <c r="J26" s="496" t="s">
        <v>1881</v>
      </c>
      <c r="K26" s="496" t="s">
        <v>247</v>
      </c>
      <c r="L26" s="496" t="s">
        <v>1621</v>
      </c>
      <c r="M26" s="496" t="s">
        <v>1620</v>
      </c>
      <c r="N26" s="496" t="s">
        <v>156</v>
      </c>
      <c r="O26" s="496" t="s">
        <v>1619</v>
      </c>
      <c r="P26" s="496" t="s">
        <v>340</v>
      </c>
      <c r="Q26" s="496" t="s">
        <v>339</v>
      </c>
      <c r="R26" s="496" t="s">
        <v>1618</v>
      </c>
      <c r="S26" s="498" t="s">
        <v>1617</v>
      </c>
      <c r="T26" s="16"/>
      <c r="U26" s="16"/>
      <c r="V26" s="12" t="s">
        <v>2808</v>
      </c>
      <c r="W26" s="8" t="s">
        <v>2058</v>
      </c>
      <c r="X26" s="9" t="s">
        <v>2708</v>
      </c>
      <c r="Y26" s="9" t="s">
        <v>2803</v>
      </c>
      <c r="Z26" s="9" t="s">
        <v>2874</v>
      </c>
      <c r="AA26" s="9" t="s">
        <v>2895</v>
      </c>
      <c r="AB26" s="9" t="s">
        <v>2868</v>
      </c>
      <c r="AC26" s="9" t="s">
        <v>2861</v>
      </c>
      <c r="AD26" s="13"/>
      <c r="AE26" s="13"/>
      <c r="AF26" s="9"/>
      <c r="AG26" s="13"/>
      <c r="AH26" s="13"/>
      <c r="AI26" s="98"/>
    </row>
    <row r="27" spans="1:35" x14ac:dyDescent="0.2">
      <c r="A27" s="221" t="s">
        <v>2357</v>
      </c>
      <c r="B27" s="227" t="s">
        <v>5279</v>
      </c>
      <c r="C27" s="496" t="s">
        <v>32</v>
      </c>
      <c r="D27" s="496" t="s">
        <v>474</v>
      </c>
      <c r="E27" s="496" t="s">
        <v>376</v>
      </c>
      <c r="F27" s="496" t="s">
        <v>578</v>
      </c>
      <c r="G27" s="496" t="s">
        <v>596</v>
      </c>
      <c r="H27" s="496" t="s">
        <v>1281</v>
      </c>
      <c r="I27" s="496" t="s">
        <v>1280</v>
      </c>
      <c r="J27" s="496" t="s">
        <v>1880</v>
      </c>
      <c r="K27" s="496" t="s">
        <v>246</v>
      </c>
      <c r="L27" s="496" t="s">
        <v>1360</v>
      </c>
      <c r="M27" s="496" t="s">
        <v>1616</v>
      </c>
      <c r="N27" s="496" t="s">
        <v>1615</v>
      </c>
      <c r="O27" s="496" t="s">
        <v>1614</v>
      </c>
      <c r="P27" s="496" t="s">
        <v>338</v>
      </c>
      <c r="Q27" s="496" t="s">
        <v>337</v>
      </c>
      <c r="R27" s="496" t="s">
        <v>1311</v>
      </c>
      <c r="S27" s="498" t="s">
        <v>1305</v>
      </c>
      <c r="T27" s="16"/>
      <c r="U27" s="16"/>
      <c r="V27" s="12" t="s">
        <v>2808</v>
      </c>
      <c r="W27" s="8" t="s">
        <v>2058</v>
      </c>
      <c r="X27" s="9" t="s">
        <v>2708</v>
      </c>
      <c r="Y27" s="9" t="s">
        <v>2803</v>
      </c>
      <c r="Z27" s="9" t="s">
        <v>2874</v>
      </c>
      <c r="AA27" s="9" t="s">
        <v>3259</v>
      </c>
      <c r="AB27" s="9" t="s">
        <v>2868</v>
      </c>
      <c r="AC27" s="9" t="s">
        <v>2861</v>
      </c>
      <c r="AD27" s="13"/>
      <c r="AE27" s="13"/>
      <c r="AF27" s="9"/>
      <c r="AG27" s="13"/>
      <c r="AH27" s="13"/>
      <c r="AI27" s="98"/>
    </row>
    <row r="28" spans="1:35" x14ac:dyDescent="0.2">
      <c r="A28" s="221" t="s">
        <v>2358</v>
      </c>
      <c r="B28" s="226" t="s">
        <v>5307</v>
      </c>
      <c r="C28" s="496" t="s">
        <v>33</v>
      </c>
      <c r="D28" s="496" t="s">
        <v>429</v>
      </c>
      <c r="E28" s="496" t="s">
        <v>527</v>
      </c>
      <c r="F28" s="496" t="s">
        <v>526</v>
      </c>
      <c r="G28" s="496" t="s">
        <v>594</v>
      </c>
      <c r="H28" s="496" t="s">
        <v>1279</v>
      </c>
      <c r="I28" s="496" t="s">
        <v>1278</v>
      </c>
      <c r="J28" s="496" t="s">
        <v>1879</v>
      </c>
      <c r="K28" s="496" t="s">
        <v>245</v>
      </c>
      <c r="L28" s="496" t="s">
        <v>1612</v>
      </c>
      <c r="M28" s="496" t="s">
        <v>1611</v>
      </c>
      <c r="N28" s="496" t="s">
        <v>151</v>
      </c>
      <c r="O28" s="496" t="s">
        <v>1610</v>
      </c>
      <c r="P28" s="496" t="s">
        <v>1609</v>
      </c>
      <c r="Q28" s="496" t="s">
        <v>1608</v>
      </c>
      <c r="R28" s="496" t="s">
        <v>1607</v>
      </c>
      <c r="S28" s="498" t="s">
        <v>1606</v>
      </c>
      <c r="T28" s="16"/>
      <c r="U28" s="16"/>
      <c r="V28" s="12" t="s">
        <v>2808</v>
      </c>
      <c r="W28" s="8" t="s">
        <v>2058</v>
      </c>
      <c r="X28" s="9" t="s">
        <v>2708</v>
      </c>
      <c r="Y28" s="9" t="s">
        <v>2803</v>
      </c>
      <c r="Z28" s="9" t="s">
        <v>2874</v>
      </c>
      <c r="AA28" s="9" t="s">
        <v>2896</v>
      </c>
      <c r="AB28" s="9" t="s">
        <v>2868</v>
      </c>
      <c r="AC28" s="9" t="s">
        <v>2861</v>
      </c>
      <c r="AD28" s="13"/>
      <c r="AE28" s="13"/>
      <c r="AF28" s="9"/>
      <c r="AG28" s="13"/>
      <c r="AH28" s="13"/>
      <c r="AI28" s="98"/>
    </row>
    <row r="29" spans="1:35" x14ac:dyDescent="0.2">
      <c r="A29" s="219" t="s">
        <v>5168</v>
      </c>
      <c r="B29" s="227" t="s">
        <v>5308</v>
      </c>
      <c r="C29" s="433" t="s">
        <v>34</v>
      </c>
      <c r="D29" s="433" t="s">
        <v>470</v>
      </c>
      <c r="E29" s="433" t="s">
        <v>570</v>
      </c>
      <c r="F29" s="433" t="s">
        <v>569</v>
      </c>
      <c r="G29" s="433" t="s">
        <v>568</v>
      </c>
      <c r="H29" s="433" t="s">
        <v>1277</v>
      </c>
      <c r="I29" s="433" t="s">
        <v>1276</v>
      </c>
      <c r="J29" s="433" t="s">
        <v>1878</v>
      </c>
      <c r="K29" s="433" t="s">
        <v>1605</v>
      </c>
      <c r="L29" s="433" t="s">
        <v>1359</v>
      </c>
      <c r="M29" s="433" t="s">
        <v>1604</v>
      </c>
      <c r="N29" s="433" t="s">
        <v>149</v>
      </c>
      <c r="O29" s="433" t="s">
        <v>1603</v>
      </c>
      <c r="P29" s="433" t="s">
        <v>1602</v>
      </c>
      <c r="Q29" s="433" t="s">
        <v>1315</v>
      </c>
      <c r="R29" s="433" t="s">
        <v>1310</v>
      </c>
      <c r="S29" s="434" t="s">
        <v>1304</v>
      </c>
      <c r="T29" s="16"/>
      <c r="U29" s="16"/>
      <c r="V29" s="12" t="s">
        <v>2808</v>
      </c>
      <c r="W29" s="8" t="s">
        <v>2058</v>
      </c>
      <c r="X29" s="9" t="s">
        <v>2708</v>
      </c>
      <c r="Y29" s="9" t="s">
        <v>2803</v>
      </c>
      <c r="Z29" s="9" t="s">
        <v>2874</v>
      </c>
      <c r="AA29" s="9" t="s">
        <v>2894</v>
      </c>
      <c r="AB29" s="9" t="s">
        <v>2868</v>
      </c>
      <c r="AC29" s="13"/>
      <c r="AD29" s="13"/>
      <c r="AE29" s="13"/>
      <c r="AF29" s="9"/>
      <c r="AG29" s="13"/>
      <c r="AH29" s="9"/>
      <c r="AI29" s="98"/>
    </row>
    <row r="30" spans="1:35" x14ac:dyDescent="0.2">
      <c r="A30" s="174" t="s">
        <v>1877</v>
      </c>
      <c r="B30" s="226" t="s">
        <v>5309</v>
      </c>
      <c r="C30" s="434" t="s">
        <v>35</v>
      </c>
      <c r="D30" s="434" t="s">
        <v>268</v>
      </c>
      <c r="E30" s="434" t="s">
        <v>336</v>
      </c>
      <c r="F30" s="434" t="s">
        <v>335</v>
      </c>
      <c r="G30" s="434" t="s">
        <v>565</v>
      </c>
      <c r="H30" s="434" t="s">
        <v>1275</v>
      </c>
      <c r="I30" s="434" t="s">
        <v>1274</v>
      </c>
      <c r="J30" s="434" t="s">
        <v>1915</v>
      </c>
      <c r="K30" s="434" t="s">
        <v>1601</v>
      </c>
      <c r="L30" s="434" t="s">
        <v>1358</v>
      </c>
      <c r="M30" s="434" t="s">
        <v>1600</v>
      </c>
      <c r="N30" s="434" t="s">
        <v>139</v>
      </c>
      <c r="O30" s="434" t="s">
        <v>1599</v>
      </c>
      <c r="P30" s="434" t="s">
        <v>1598</v>
      </c>
      <c r="Q30" s="434" t="s">
        <v>1314</v>
      </c>
      <c r="R30" s="434" t="s">
        <v>1309</v>
      </c>
      <c r="S30" s="434" t="s">
        <v>1303</v>
      </c>
      <c r="T30" s="12" t="s">
        <v>2843</v>
      </c>
      <c r="V30" s="12" t="s">
        <v>2808</v>
      </c>
      <c r="W30" s="8" t="s">
        <v>2058</v>
      </c>
      <c r="X30" s="9" t="s">
        <v>2709</v>
      </c>
      <c r="Y30" s="9" t="s">
        <v>2802</v>
      </c>
      <c r="Z30" s="9" t="s">
        <v>2862</v>
      </c>
      <c r="AA30" s="13"/>
      <c r="AB30" s="13"/>
      <c r="AC30" s="9"/>
      <c r="AD30" s="9"/>
      <c r="AE30" s="9"/>
      <c r="AF30" s="9"/>
      <c r="AG30" s="13"/>
      <c r="AH30" s="13"/>
      <c r="AI30" s="98"/>
    </row>
    <row r="31" spans="1:35" x14ac:dyDescent="0.2">
      <c r="A31" s="173" t="s">
        <v>1876</v>
      </c>
      <c r="B31" s="166"/>
      <c r="C31" s="287"/>
      <c r="D31" s="287"/>
      <c r="E31" s="287"/>
      <c r="F31" s="287"/>
      <c r="G31" s="287"/>
      <c r="H31" s="287"/>
      <c r="I31" s="287"/>
      <c r="J31" s="287"/>
      <c r="K31" s="287"/>
      <c r="L31" s="287"/>
      <c r="M31" s="287"/>
      <c r="N31" s="287"/>
      <c r="O31" s="287"/>
      <c r="P31" s="287"/>
      <c r="Q31" s="287"/>
      <c r="R31" s="287"/>
      <c r="S31" s="287"/>
      <c r="T31" s="16"/>
      <c r="U31" s="16"/>
      <c r="V31" s="12"/>
      <c r="W31" s="8"/>
      <c r="X31" s="9"/>
      <c r="Y31" s="9"/>
      <c r="Z31" s="9"/>
      <c r="AA31" s="9"/>
      <c r="AB31" s="9"/>
      <c r="AC31" s="9"/>
      <c r="AD31" s="9"/>
      <c r="AE31" s="9"/>
      <c r="AF31" s="9"/>
      <c r="AG31" s="13"/>
      <c r="AH31" s="13"/>
      <c r="AI31" s="98"/>
    </row>
    <row r="32" spans="1:35" x14ac:dyDescent="0.2">
      <c r="A32" s="174" t="s">
        <v>4550</v>
      </c>
      <c r="B32" s="226" t="s">
        <v>5310</v>
      </c>
      <c r="C32" s="433" t="s">
        <v>192</v>
      </c>
      <c r="D32" s="433" t="s">
        <v>428</v>
      </c>
      <c r="E32" s="433" t="s">
        <v>4566</v>
      </c>
      <c r="F32" s="433" t="s">
        <v>4567</v>
      </c>
      <c r="G32" s="433" t="s">
        <v>4568</v>
      </c>
      <c r="H32" s="433" t="s">
        <v>4569</v>
      </c>
      <c r="I32" s="433" t="s">
        <v>4570</v>
      </c>
      <c r="J32" s="433" t="s">
        <v>4571</v>
      </c>
      <c r="K32" s="433" t="s">
        <v>4572</v>
      </c>
      <c r="L32" s="433" t="s">
        <v>4573</v>
      </c>
      <c r="M32" s="433" t="s">
        <v>4574</v>
      </c>
      <c r="N32" s="433" t="s">
        <v>4575</v>
      </c>
      <c r="O32" s="433" t="s">
        <v>4576</v>
      </c>
      <c r="P32" s="433" t="s">
        <v>4577</v>
      </c>
      <c r="Q32" s="433" t="s">
        <v>4578</v>
      </c>
      <c r="R32" s="433" t="s">
        <v>4579</v>
      </c>
      <c r="S32" s="434" t="s">
        <v>4580</v>
      </c>
      <c r="T32" s="12" t="s">
        <v>2843</v>
      </c>
      <c r="U32" s="12"/>
      <c r="V32" s="12" t="s">
        <v>2808</v>
      </c>
      <c r="W32" s="8" t="s">
        <v>2058</v>
      </c>
      <c r="X32" s="9" t="s">
        <v>2709</v>
      </c>
      <c r="Y32" s="9" t="s">
        <v>2801</v>
      </c>
      <c r="Z32" s="9"/>
    </row>
    <row r="33" spans="1:38" x14ac:dyDescent="0.2">
      <c r="A33" s="221" t="s">
        <v>1875</v>
      </c>
      <c r="B33" s="227" t="s">
        <v>5311</v>
      </c>
      <c r="C33" s="496" t="s">
        <v>107</v>
      </c>
      <c r="D33" s="496" t="s">
        <v>211</v>
      </c>
      <c r="E33" s="496" t="s">
        <v>334</v>
      </c>
      <c r="F33" s="496" t="s">
        <v>333</v>
      </c>
      <c r="G33" s="496" t="s">
        <v>563</v>
      </c>
      <c r="H33" s="496" t="s">
        <v>1273</v>
      </c>
      <c r="I33" s="496" t="s">
        <v>1272</v>
      </c>
      <c r="J33" s="496" t="s">
        <v>1874</v>
      </c>
      <c r="K33" s="496" t="s">
        <v>1597</v>
      </c>
      <c r="L33" s="496" t="s">
        <v>1596</v>
      </c>
      <c r="M33" s="496" t="s">
        <v>1595</v>
      </c>
      <c r="N33" s="496" t="s">
        <v>1594</v>
      </c>
      <c r="O33" s="287"/>
      <c r="P33" s="287"/>
      <c r="Q33" s="287"/>
      <c r="R33" s="287"/>
      <c r="S33" s="498" t="s">
        <v>1592</v>
      </c>
      <c r="T33" s="12" t="s">
        <v>2843</v>
      </c>
      <c r="U33" s="12" t="s">
        <v>2900</v>
      </c>
      <c r="V33" s="12" t="s">
        <v>2808</v>
      </c>
      <c r="W33" s="8" t="s">
        <v>2058</v>
      </c>
      <c r="X33" s="9" t="s">
        <v>2709</v>
      </c>
      <c r="Y33" s="9" t="s">
        <v>2801</v>
      </c>
      <c r="Z33" s="9"/>
      <c r="AA33" s="13"/>
      <c r="AB33" s="13"/>
      <c r="AC33" s="9"/>
      <c r="AD33" s="9"/>
      <c r="AE33" s="9"/>
      <c r="AF33" s="9"/>
      <c r="AG33" s="13"/>
      <c r="AH33" s="13"/>
      <c r="AI33" s="98"/>
    </row>
    <row r="34" spans="1:38" x14ac:dyDescent="0.2">
      <c r="A34" s="221" t="s">
        <v>1873</v>
      </c>
      <c r="B34" s="226" t="s">
        <v>5312</v>
      </c>
      <c r="C34" s="496" t="s">
        <v>36</v>
      </c>
      <c r="D34" s="496" t="s">
        <v>267</v>
      </c>
      <c r="E34" s="496" t="s">
        <v>332</v>
      </c>
      <c r="F34" s="496" t="s">
        <v>331</v>
      </c>
      <c r="G34" s="496" t="s">
        <v>561</v>
      </c>
      <c r="H34" s="496" t="s">
        <v>1271</v>
      </c>
      <c r="I34" s="496" t="s">
        <v>1270</v>
      </c>
      <c r="J34" s="496" t="s">
        <v>1872</v>
      </c>
      <c r="K34" s="496" t="s">
        <v>1591</v>
      </c>
      <c r="L34" s="496" t="s">
        <v>1590</v>
      </c>
      <c r="M34" s="496" t="s">
        <v>1589</v>
      </c>
      <c r="N34" s="496" t="s">
        <v>1588</v>
      </c>
      <c r="O34" s="287"/>
      <c r="P34" s="287"/>
      <c r="Q34" s="287"/>
      <c r="R34" s="287"/>
      <c r="S34" s="498" t="s">
        <v>1587</v>
      </c>
      <c r="T34" s="12" t="s">
        <v>2843</v>
      </c>
      <c r="U34" s="12" t="s">
        <v>2929</v>
      </c>
      <c r="V34" s="12" t="s">
        <v>2808</v>
      </c>
      <c r="W34" s="8" t="s">
        <v>2058</v>
      </c>
      <c r="X34" s="9" t="s">
        <v>2709</v>
      </c>
      <c r="Y34" s="9" t="s">
        <v>2801</v>
      </c>
      <c r="Z34" s="9"/>
      <c r="AA34" s="13"/>
      <c r="AB34" s="13"/>
      <c r="AC34" s="9"/>
      <c r="AD34" s="9"/>
      <c r="AE34" s="9"/>
      <c r="AF34" s="9"/>
      <c r="AG34" s="13"/>
      <c r="AH34" s="13"/>
      <c r="AI34" s="98"/>
    </row>
    <row r="35" spans="1:38" x14ac:dyDescent="0.2">
      <c r="A35" s="221" t="s">
        <v>1871</v>
      </c>
      <c r="B35" s="227" t="s">
        <v>5313</v>
      </c>
      <c r="C35" s="287"/>
      <c r="D35" s="287"/>
      <c r="E35" s="287"/>
      <c r="F35" s="287"/>
      <c r="G35" s="287"/>
      <c r="H35" s="287"/>
      <c r="I35" s="287"/>
      <c r="J35" s="287"/>
      <c r="K35" s="287"/>
      <c r="L35" s="287"/>
      <c r="M35" s="287"/>
      <c r="N35" s="287"/>
      <c r="O35" s="496" t="s">
        <v>1585</v>
      </c>
      <c r="P35" s="496" t="s">
        <v>1584</v>
      </c>
      <c r="Q35" s="496" t="s">
        <v>1583</v>
      </c>
      <c r="R35" s="496" t="s">
        <v>1582</v>
      </c>
      <c r="S35" s="498" t="s">
        <v>1581</v>
      </c>
      <c r="T35" s="12" t="s">
        <v>2843</v>
      </c>
      <c r="U35" s="12" t="s">
        <v>2930</v>
      </c>
      <c r="V35" s="12" t="s">
        <v>2808</v>
      </c>
      <c r="W35" s="8" t="s">
        <v>2058</v>
      </c>
      <c r="X35" s="9" t="s">
        <v>2709</v>
      </c>
      <c r="Y35" s="9" t="s">
        <v>2801</v>
      </c>
      <c r="Z35" s="9"/>
      <c r="AA35" s="13"/>
      <c r="AB35" s="13"/>
      <c r="AC35" s="9"/>
      <c r="AD35" s="9"/>
      <c r="AE35" s="9"/>
      <c r="AF35" s="9"/>
      <c r="AG35" s="13"/>
      <c r="AH35" s="13"/>
      <c r="AI35" s="98"/>
    </row>
    <row r="36" spans="1:38" x14ac:dyDescent="0.2">
      <c r="A36" s="174" t="s">
        <v>5166</v>
      </c>
      <c r="B36" s="226" t="s">
        <v>5280</v>
      </c>
      <c r="C36" s="498" t="s">
        <v>38</v>
      </c>
      <c r="D36" s="498" t="s">
        <v>209</v>
      </c>
      <c r="E36" s="498" t="s">
        <v>1186</v>
      </c>
      <c r="F36" s="498" t="s">
        <v>1265</v>
      </c>
      <c r="G36" s="498" t="s">
        <v>1264</v>
      </c>
      <c r="H36" s="498" t="s">
        <v>1263</v>
      </c>
      <c r="I36" s="498" t="s">
        <v>1262</v>
      </c>
      <c r="J36" s="498" t="s">
        <v>1914</v>
      </c>
      <c r="K36" s="498" t="s">
        <v>1580</v>
      </c>
      <c r="L36" s="498" t="s">
        <v>1579</v>
      </c>
      <c r="M36" s="498" t="s">
        <v>1578</v>
      </c>
      <c r="N36" s="498" t="s">
        <v>137</v>
      </c>
      <c r="O36" s="498" t="s">
        <v>1577</v>
      </c>
      <c r="P36" s="498" t="s">
        <v>1576</v>
      </c>
      <c r="Q36" s="498" t="s">
        <v>1575</v>
      </c>
      <c r="R36" s="498" t="s">
        <v>1574</v>
      </c>
      <c r="S36" s="498" t="s">
        <v>1573</v>
      </c>
      <c r="T36" s="16"/>
      <c r="U36" s="16"/>
      <c r="V36" s="12" t="s">
        <v>2808</v>
      </c>
      <c r="W36" s="8" t="s">
        <v>2058</v>
      </c>
      <c r="X36" s="9" t="s">
        <v>2708</v>
      </c>
      <c r="Y36" s="9" t="s">
        <v>2804</v>
      </c>
      <c r="Z36" s="9" t="s">
        <v>2874</v>
      </c>
      <c r="AA36" s="9" t="s">
        <v>2894</v>
      </c>
      <c r="AB36" s="9" t="s">
        <v>2868</v>
      </c>
      <c r="AC36" s="9" t="s">
        <v>2861</v>
      </c>
      <c r="AD36" s="13"/>
      <c r="AE36" s="13"/>
      <c r="AF36" s="13"/>
      <c r="AG36" s="13"/>
      <c r="AH36" s="13"/>
    </row>
    <row r="37" spans="1:38" x14ac:dyDescent="0.2">
      <c r="A37" s="221" t="s">
        <v>2356</v>
      </c>
      <c r="B37" s="227" t="s">
        <v>5281</v>
      </c>
      <c r="C37" s="496" t="s">
        <v>39</v>
      </c>
      <c r="D37" s="496" t="s">
        <v>456</v>
      </c>
      <c r="E37" s="496" t="s">
        <v>1260</v>
      </c>
      <c r="F37" s="496" t="s">
        <v>1572</v>
      </c>
      <c r="G37" s="496" t="s">
        <v>1870</v>
      </c>
      <c r="H37" s="496" t="s">
        <v>1571</v>
      </c>
      <c r="I37" s="496" t="s">
        <v>1869</v>
      </c>
      <c r="J37" s="496" t="s">
        <v>1868</v>
      </c>
      <c r="K37" s="496" t="s">
        <v>1570</v>
      </c>
      <c r="L37" s="496" t="s">
        <v>1569</v>
      </c>
      <c r="M37" s="496" t="s">
        <v>1568</v>
      </c>
      <c r="N37" s="496" t="s">
        <v>143</v>
      </c>
      <c r="O37" s="496" t="s">
        <v>1567</v>
      </c>
      <c r="P37" s="496" t="s">
        <v>1566</v>
      </c>
      <c r="Q37" s="496" t="s">
        <v>1565</v>
      </c>
      <c r="R37" s="496" t="s">
        <v>1564</v>
      </c>
      <c r="S37" s="498" t="s">
        <v>1563</v>
      </c>
      <c r="T37" s="16"/>
      <c r="U37" s="16"/>
      <c r="V37" s="12" t="s">
        <v>2808</v>
      </c>
      <c r="W37" s="8" t="s">
        <v>2058</v>
      </c>
      <c r="X37" s="9" t="s">
        <v>2708</v>
      </c>
      <c r="Y37" s="9" t="s">
        <v>2804</v>
      </c>
      <c r="Z37" s="9" t="s">
        <v>2874</v>
      </c>
      <c r="AA37" s="9" t="s">
        <v>2895</v>
      </c>
      <c r="AB37" s="9" t="s">
        <v>2868</v>
      </c>
      <c r="AC37" s="9" t="s">
        <v>2861</v>
      </c>
      <c r="AD37" s="13"/>
      <c r="AE37" s="13"/>
      <c r="AF37" s="13"/>
      <c r="AG37" s="13"/>
      <c r="AH37" s="13"/>
    </row>
    <row r="38" spans="1:38" x14ac:dyDescent="0.2">
      <c r="A38" s="221" t="s">
        <v>2357</v>
      </c>
      <c r="B38" s="226" t="s">
        <v>5282</v>
      </c>
      <c r="C38" s="496" t="s">
        <v>92</v>
      </c>
      <c r="D38" s="496" t="s">
        <v>213</v>
      </c>
      <c r="E38" s="496" t="s">
        <v>453</v>
      </c>
      <c r="F38" s="496" t="s">
        <v>452</v>
      </c>
      <c r="G38" s="496" t="s">
        <v>1867</v>
      </c>
      <c r="H38" s="496" t="s">
        <v>1258</v>
      </c>
      <c r="I38" s="496" t="s">
        <v>1866</v>
      </c>
      <c r="J38" s="496" t="s">
        <v>1865</v>
      </c>
      <c r="K38" s="496" t="s">
        <v>1562</v>
      </c>
      <c r="L38" s="496" t="s">
        <v>1561</v>
      </c>
      <c r="M38" s="496" t="s">
        <v>1560</v>
      </c>
      <c r="N38" s="496" t="s">
        <v>135</v>
      </c>
      <c r="O38" s="496" t="s">
        <v>1559</v>
      </c>
      <c r="P38" s="496" t="s">
        <v>1558</v>
      </c>
      <c r="Q38" s="496" t="s">
        <v>1557</v>
      </c>
      <c r="R38" s="496" t="s">
        <v>1556</v>
      </c>
      <c r="S38" s="498" t="s">
        <v>1555</v>
      </c>
      <c r="T38" s="16"/>
      <c r="U38" s="16"/>
      <c r="V38" s="12" t="s">
        <v>2808</v>
      </c>
      <c r="W38" s="8" t="s">
        <v>2058</v>
      </c>
      <c r="X38" s="9" t="s">
        <v>2708</v>
      </c>
      <c r="Y38" s="9" t="s">
        <v>2804</v>
      </c>
      <c r="Z38" s="9" t="s">
        <v>2874</v>
      </c>
      <c r="AA38" s="9" t="s">
        <v>3259</v>
      </c>
      <c r="AB38" s="9" t="s">
        <v>2868</v>
      </c>
      <c r="AC38" s="9" t="s">
        <v>2861</v>
      </c>
      <c r="AD38" s="13"/>
      <c r="AE38" s="13"/>
      <c r="AF38" s="13"/>
      <c r="AG38" s="13"/>
      <c r="AH38" s="13"/>
    </row>
    <row r="39" spans="1:38" x14ac:dyDescent="0.2">
      <c r="A39" s="221" t="s">
        <v>2358</v>
      </c>
      <c r="B39" s="227" t="s">
        <v>5283</v>
      </c>
      <c r="C39" s="496" t="s">
        <v>40</v>
      </c>
      <c r="D39" s="496" t="s">
        <v>1216</v>
      </c>
      <c r="E39" s="496" t="s">
        <v>449</v>
      </c>
      <c r="F39" s="496" t="s">
        <v>448</v>
      </c>
      <c r="G39" s="496" t="s">
        <v>1864</v>
      </c>
      <c r="H39" s="496" t="s">
        <v>1257</v>
      </c>
      <c r="I39" s="496" t="s">
        <v>1863</v>
      </c>
      <c r="J39" s="496" t="s">
        <v>1862</v>
      </c>
      <c r="K39" s="496" t="s">
        <v>1554</v>
      </c>
      <c r="L39" s="496" t="s">
        <v>1553</v>
      </c>
      <c r="M39" s="496" t="s">
        <v>1552</v>
      </c>
      <c r="N39" s="496" t="s">
        <v>133</v>
      </c>
      <c r="O39" s="496" t="s">
        <v>1551</v>
      </c>
      <c r="P39" s="496" t="s">
        <v>1550</v>
      </c>
      <c r="Q39" s="496" t="s">
        <v>1549</v>
      </c>
      <c r="R39" s="496" t="s">
        <v>1548</v>
      </c>
      <c r="S39" s="498" t="s">
        <v>1547</v>
      </c>
      <c r="T39" s="16"/>
      <c r="U39" s="16"/>
      <c r="V39" s="12" t="s">
        <v>2808</v>
      </c>
      <c r="W39" s="8" t="s">
        <v>2058</v>
      </c>
      <c r="X39" s="9" t="s">
        <v>2708</v>
      </c>
      <c r="Y39" s="9" t="s">
        <v>2804</v>
      </c>
      <c r="Z39" s="9" t="s">
        <v>2874</v>
      </c>
      <c r="AA39" s="9" t="s">
        <v>2896</v>
      </c>
      <c r="AB39" s="9" t="s">
        <v>2868</v>
      </c>
      <c r="AC39" s="9" t="s">
        <v>2861</v>
      </c>
      <c r="AD39" s="13"/>
      <c r="AE39" s="13"/>
      <c r="AF39" s="13"/>
      <c r="AG39" s="13"/>
      <c r="AH39" s="13"/>
    </row>
    <row r="40" spans="1:38" x14ac:dyDescent="0.2">
      <c r="A40" s="174" t="s">
        <v>5167</v>
      </c>
      <c r="B40" s="226" t="s">
        <v>5284</v>
      </c>
      <c r="C40" s="433" t="s">
        <v>81</v>
      </c>
      <c r="D40" s="433" t="s">
        <v>445</v>
      </c>
      <c r="E40" s="433" t="s">
        <v>1546</v>
      </c>
      <c r="F40" s="433" t="s">
        <v>1255</v>
      </c>
      <c r="G40" s="433" t="s">
        <v>1861</v>
      </c>
      <c r="H40" s="433" t="s">
        <v>1254</v>
      </c>
      <c r="I40" s="433" t="s">
        <v>1860</v>
      </c>
      <c r="J40" s="433" t="s">
        <v>1859</v>
      </c>
      <c r="K40" s="433" t="s">
        <v>1545</v>
      </c>
      <c r="L40" s="433" t="s">
        <v>1544</v>
      </c>
      <c r="M40" s="433" t="s">
        <v>1543</v>
      </c>
      <c r="N40" s="433" t="s">
        <v>1542</v>
      </c>
      <c r="O40" s="433" t="s">
        <v>1541</v>
      </c>
      <c r="P40" s="433" t="s">
        <v>1540</v>
      </c>
      <c r="Q40" s="433" t="s">
        <v>1539</v>
      </c>
      <c r="R40" s="433" t="s">
        <v>1538</v>
      </c>
      <c r="S40" s="434" t="s">
        <v>1537</v>
      </c>
      <c r="T40" s="16"/>
      <c r="U40" s="16"/>
      <c r="V40" s="12" t="s">
        <v>2808</v>
      </c>
      <c r="W40" s="8" t="s">
        <v>2058</v>
      </c>
      <c r="X40" s="9" t="s">
        <v>2708</v>
      </c>
      <c r="Y40" s="9" t="s">
        <v>2804</v>
      </c>
      <c r="Z40" s="9" t="s">
        <v>2874</v>
      </c>
      <c r="AA40" s="9" t="s">
        <v>2894</v>
      </c>
      <c r="AB40" s="9" t="s">
        <v>2868</v>
      </c>
      <c r="AC40" s="9"/>
      <c r="AD40" s="13"/>
      <c r="AE40" s="13"/>
      <c r="AF40" s="13"/>
      <c r="AG40" s="13"/>
      <c r="AH40" s="13"/>
      <c r="AI40" s="212"/>
    </row>
    <row r="41" spans="1:38" x14ac:dyDescent="0.2">
      <c r="A41" s="174" t="s">
        <v>1858</v>
      </c>
      <c r="B41" s="227" t="s">
        <v>5285</v>
      </c>
      <c r="C41" s="434" t="s">
        <v>41</v>
      </c>
      <c r="D41" s="434" t="s">
        <v>1215</v>
      </c>
      <c r="E41" s="434" t="s">
        <v>442</v>
      </c>
      <c r="F41" s="434" t="s">
        <v>441</v>
      </c>
      <c r="G41" s="434" t="s">
        <v>1913</v>
      </c>
      <c r="H41" s="434" t="s">
        <v>1252</v>
      </c>
      <c r="I41" s="434" t="s">
        <v>1912</v>
      </c>
      <c r="J41" s="434" t="s">
        <v>1911</v>
      </c>
      <c r="K41" s="434" t="s">
        <v>1536</v>
      </c>
      <c r="L41" s="434" t="s">
        <v>1535</v>
      </c>
      <c r="M41" s="434" t="s">
        <v>1534</v>
      </c>
      <c r="N41" s="434" t="s">
        <v>141</v>
      </c>
      <c r="O41" s="434" t="s">
        <v>1533</v>
      </c>
      <c r="P41" s="434" t="s">
        <v>1532</v>
      </c>
      <c r="Q41" s="434" t="s">
        <v>1531</v>
      </c>
      <c r="R41" s="434" t="s">
        <v>1530</v>
      </c>
      <c r="S41" s="434" t="s">
        <v>1529</v>
      </c>
      <c r="T41" s="12" t="s">
        <v>2843</v>
      </c>
      <c r="V41" s="12" t="s">
        <v>2808</v>
      </c>
      <c r="W41" s="8" t="s">
        <v>2058</v>
      </c>
      <c r="X41" s="9" t="s">
        <v>2709</v>
      </c>
      <c r="Y41" s="9" t="s">
        <v>2801</v>
      </c>
      <c r="Z41" s="9" t="s">
        <v>2862</v>
      </c>
      <c r="AA41" s="13"/>
      <c r="AB41" s="13"/>
      <c r="AC41" s="9"/>
      <c r="AD41" s="9"/>
      <c r="AE41" s="9"/>
      <c r="AF41" s="9"/>
      <c r="AG41" s="13"/>
      <c r="AH41" s="13"/>
      <c r="AI41" s="98"/>
    </row>
    <row r="42" spans="1:38" x14ac:dyDescent="0.2">
      <c r="A42" s="173" t="s">
        <v>1857</v>
      </c>
      <c r="B42" s="226" t="s">
        <v>5286</v>
      </c>
      <c r="C42" s="434" t="s">
        <v>42</v>
      </c>
      <c r="D42" s="434" t="s">
        <v>1910</v>
      </c>
      <c r="E42" s="434" t="s">
        <v>439</v>
      </c>
      <c r="F42" s="434" t="s">
        <v>438</v>
      </c>
      <c r="G42" s="434" t="s">
        <v>1251</v>
      </c>
      <c r="H42" s="434" t="s">
        <v>1528</v>
      </c>
      <c r="I42" s="434" t="s">
        <v>1250</v>
      </c>
      <c r="J42" s="434" t="s">
        <v>1909</v>
      </c>
      <c r="K42" s="434" t="s">
        <v>1527</v>
      </c>
      <c r="L42" s="434" t="s">
        <v>1526</v>
      </c>
      <c r="M42" s="434" t="s">
        <v>1525</v>
      </c>
      <c r="N42" s="434" t="s">
        <v>145</v>
      </c>
      <c r="O42" s="434" t="s">
        <v>1524</v>
      </c>
      <c r="P42" s="434" t="s">
        <v>1523</v>
      </c>
      <c r="Q42" s="434" t="s">
        <v>1522</v>
      </c>
      <c r="R42" s="434" t="s">
        <v>1521</v>
      </c>
      <c r="S42" s="434" t="s">
        <v>1520</v>
      </c>
      <c r="T42" s="12" t="s">
        <v>2843</v>
      </c>
      <c r="V42" s="12" t="s">
        <v>2808</v>
      </c>
      <c r="W42" s="8" t="s">
        <v>2058</v>
      </c>
      <c r="X42" s="9" t="s">
        <v>2709</v>
      </c>
      <c r="Y42" s="9" t="s">
        <v>2752</v>
      </c>
      <c r="Z42" s="9"/>
      <c r="AA42" s="13"/>
      <c r="AB42" s="13"/>
      <c r="AC42" s="9"/>
      <c r="AD42" s="9"/>
      <c r="AE42" s="9"/>
      <c r="AF42" s="9"/>
      <c r="AG42" s="13"/>
      <c r="AH42" s="13"/>
      <c r="AI42" s="98"/>
    </row>
    <row r="43" spans="1:38" x14ac:dyDescent="0.2">
      <c r="A43" s="173" t="s">
        <v>1856</v>
      </c>
      <c r="B43" s="227" t="s">
        <v>5287</v>
      </c>
      <c r="C43" s="434" t="s">
        <v>43</v>
      </c>
      <c r="D43" s="434" t="s">
        <v>1908</v>
      </c>
      <c r="E43" s="434" t="s">
        <v>1519</v>
      </c>
      <c r="F43" s="434" t="s">
        <v>1518</v>
      </c>
      <c r="G43" s="434" t="s">
        <v>1907</v>
      </c>
      <c r="H43" s="434" t="s">
        <v>1517</v>
      </c>
      <c r="I43" s="434" t="s">
        <v>1906</v>
      </c>
      <c r="J43" s="434" t="s">
        <v>1905</v>
      </c>
      <c r="K43" s="434" t="s">
        <v>1516</v>
      </c>
      <c r="L43" s="434" t="s">
        <v>1515</v>
      </c>
      <c r="M43" s="434" t="s">
        <v>1514</v>
      </c>
      <c r="N43" s="434" t="s">
        <v>1513</v>
      </c>
      <c r="O43" s="434" t="s">
        <v>1512</v>
      </c>
      <c r="P43" s="434" t="s">
        <v>1511</v>
      </c>
      <c r="Q43" s="434" t="s">
        <v>1510</v>
      </c>
      <c r="R43" s="434" t="s">
        <v>1509</v>
      </c>
      <c r="S43" s="434" t="s">
        <v>1508</v>
      </c>
      <c r="T43" s="12" t="s">
        <v>2843</v>
      </c>
      <c r="V43" s="12" t="s">
        <v>2808</v>
      </c>
      <c r="W43" s="8" t="s">
        <v>2058</v>
      </c>
      <c r="X43" s="9" t="s">
        <v>2709</v>
      </c>
      <c r="Y43" s="9" t="s">
        <v>2752</v>
      </c>
      <c r="Z43" s="9" t="s">
        <v>2862</v>
      </c>
      <c r="AA43" s="13"/>
      <c r="AB43" s="13"/>
      <c r="AC43" s="9"/>
      <c r="AD43" s="9"/>
      <c r="AE43" s="9"/>
      <c r="AF43" s="9"/>
      <c r="AG43" s="13"/>
      <c r="AH43" s="13"/>
      <c r="AI43" s="98"/>
    </row>
    <row r="44" spans="1:38" x14ac:dyDescent="0.2">
      <c r="A44" s="171" t="s">
        <v>150</v>
      </c>
      <c r="B44" s="226" t="s">
        <v>5288</v>
      </c>
      <c r="C44" s="433" t="s">
        <v>44</v>
      </c>
      <c r="D44" s="433" t="s">
        <v>285</v>
      </c>
      <c r="E44" s="433" t="s">
        <v>1507</v>
      </c>
      <c r="F44" s="433" t="s">
        <v>1506</v>
      </c>
      <c r="G44" s="433" t="s">
        <v>1855</v>
      </c>
      <c r="H44" s="433" t="s">
        <v>1505</v>
      </c>
      <c r="I44" s="433" t="s">
        <v>1854</v>
      </c>
      <c r="J44" s="433" t="s">
        <v>1853</v>
      </c>
      <c r="K44" s="433" t="s">
        <v>1504</v>
      </c>
      <c r="L44" s="433" t="s">
        <v>1503</v>
      </c>
      <c r="M44" s="433" t="s">
        <v>1502</v>
      </c>
      <c r="N44" s="433" t="s">
        <v>120</v>
      </c>
      <c r="O44" s="433" t="s">
        <v>1501</v>
      </c>
      <c r="P44" s="433" t="s">
        <v>1500</v>
      </c>
      <c r="Q44" s="433" t="s">
        <v>1499</v>
      </c>
      <c r="R44" s="433" t="s">
        <v>1498</v>
      </c>
      <c r="S44" s="433" t="s">
        <v>1497</v>
      </c>
      <c r="T44" s="12" t="s">
        <v>2844</v>
      </c>
      <c r="V44" s="12" t="s">
        <v>2808</v>
      </c>
      <c r="W44" s="8" t="s">
        <v>2058</v>
      </c>
      <c r="X44" s="9" t="s">
        <v>2709</v>
      </c>
      <c r="Y44" s="9" t="s">
        <v>2752</v>
      </c>
      <c r="Z44" s="9" t="s">
        <v>2862</v>
      </c>
      <c r="AA44" s="13"/>
      <c r="AB44" s="13"/>
      <c r="AC44" s="9"/>
      <c r="AD44" s="9"/>
      <c r="AE44" s="9"/>
      <c r="AF44" s="9"/>
      <c r="AG44" s="13"/>
      <c r="AH44" s="13"/>
      <c r="AI44" s="98"/>
    </row>
    <row r="45" spans="1:38" x14ac:dyDescent="0.2">
      <c r="A45" s="170" t="s">
        <v>1376</v>
      </c>
      <c r="B45" s="166"/>
      <c r="C45" s="287"/>
      <c r="D45" s="287"/>
      <c r="E45" s="287"/>
      <c r="F45" s="287"/>
      <c r="G45" s="287"/>
      <c r="H45" s="287"/>
      <c r="I45" s="287"/>
      <c r="J45" s="287"/>
      <c r="K45" s="287"/>
      <c r="L45" s="287"/>
      <c r="M45" s="287"/>
      <c r="N45" s="287"/>
      <c r="O45" s="287"/>
      <c r="P45" s="287"/>
      <c r="Q45" s="287"/>
      <c r="R45" s="287"/>
      <c r="S45" s="287"/>
      <c r="T45" s="16"/>
      <c r="U45" s="16"/>
      <c r="V45" s="12"/>
      <c r="W45" s="8"/>
      <c r="X45" s="9"/>
      <c r="Y45" s="9"/>
      <c r="Z45" s="9"/>
      <c r="AA45" s="9"/>
      <c r="AB45" s="9"/>
      <c r="AC45" s="9"/>
      <c r="AD45" s="9"/>
      <c r="AE45" s="9"/>
      <c r="AF45" s="9"/>
      <c r="AG45" s="13"/>
      <c r="AH45" s="13"/>
      <c r="AI45" s="98"/>
    </row>
    <row r="46" spans="1:38" x14ac:dyDescent="0.2">
      <c r="A46" s="218" t="s">
        <v>1376</v>
      </c>
      <c r="B46" s="226" t="s">
        <v>5315</v>
      </c>
      <c r="C46" s="434" t="s">
        <v>90</v>
      </c>
      <c r="D46" s="434" t="s">
        <v>1904</v>
      </c>
      <c r="E46" s="434" t="s">
        <v>1496</v>
      </c>
      <c r="F46" s="434" t="s">
        <v>1495</v>
      </c>
      <c r="G46" s="434" t="s">
        <v>1903</v>
      </c>
      <c r="H46" s="434" t="s">
        <v>1494</v>
      </c>
      <c r="I46" s="434" t="s">
        <v>1902</v>
      </c>
      <c r="J46" s="434" t="s">
        <v>1901</v>
      </c>
      <c r="K46" s="434" t="s">
        <v>1493</v>
      </c>
      <c r="L46" s="434" t="s">
        <v>1492</v>
      </c>
      <c r="M46" s="434" t="s">
        <v>1491</v>
      </c>
      <c r="N46" s="434" t="s">
        <v>122</v>
      </c>
      <c r="O46" s="434" t="s">
        <v>1490</v>
      </c>
      <c r="P46" s="434" t="s">
        <v>1489</v>
      </c>
      <c r="Q46" s="434" t="s">
        <v>1488</v>
      </c>
      <c r="R46" s="434" t="s">
        <v>1487</v>
      </c>
      <c r="S46" s="433" t="s">
        <v>1486</v>
      </c>
      <c r="T46" s="16"/>
      <c r="U46" s="16"/>
      <c r="V46" s="12" t="s">
        <v>2808</v>
      </c>
      <c r="W46" s="8" t="s">
        <v>2058</v>
      </c>
      <c r="X46" s="9" t="s">
        <v>2709</v>
      </c>
      <c r="Y46" s="9" t="s">
        <v>2752</v>
      </c>
      <c r="Z46" s="9"/>
      <c r="AA46" s="9"/>
      <c r="AB46" s="9"/>
      <c r="AC46" s="9"/>
      <c r="AD46" s="9"/>
      <c r="AE46" s="9"/>
      <c r="AF46" s="9"/>
      <c r="AG46" s="13"/>
      <c r="AH46" s="13"/>
      <c r="AI46" s="98"/>
    </row>
    <row r="47" spans="1:38" ht="11.25" customHeight="1" x14ac:dyDescent="0.2">
      <c r="A47" s="222" t="s">
        <v>5169</v>
      </c>
      <c r="B47" s="227" t="s">
        <v>5316</v>
      </c>
      <c r="C47" s="434" t="s">
        <v>57</v>
      </c>
      <c r="D47" s="434" t="s">
        <v>1900</v>
      </c>
      <c r="E47" s="434" t="s">
        <v>1484</v>
      </c>
      <c r="F47" s="434" t="s">
        <v>1483</v>
      </c>
      <c r="G47" s="434" t="s">
        <v>1899</v>
      </c>
      <c r="H47" s="434" t="s">
        <v>1482</v>
      </c>
      <c r="I47" s="434" t="s">
        <v>1898</v>
      </c>
      <c r="J47" s="434" t="s">
        <v>1897</v>
      </c>
      <c r="K47" s="434" t="s">
        <v>1481</v>
      </c>
      <c r="L47" s="434" t="s">
        <v>1480</v>
      </c>
      <c r="M47" s="434" t="s">
        <v>1479</v>
      </c>
      <c r="N47" s="434" t="s">
        <v>1478</v>
      </c>
      <c r="O47" s="434" t="s">
        <v>1477</v>
      </c>
      <c r="P47" s="434" t="s">
        <v>1476</v>
      </c>
      <c r="Q47" s="434" t="s">
        <v>1475</v>
      </c>
      <c r="R47" s="434" t="s">
        <v>1474</v>
      </c>
      <c r="S47" s="432" t="s">
        <v>1473</v>
      </c>
      <c r="T47" s="16"/>
      <c r="U47" s="16"/>
      <c r="V47" s="12" t="s">
        <v>2808</v>
      </c>
      <c r="W47" s="8" t="s">
        <v>2058</v>
      </c>
      <c r="X47" s="9" t="s">
        <v>2708</v>
      </c>
      <c r="Y47" s="9" t="s">
        <v>2746</v>
      </c>
      <c r="Z47" s="9" t="s">
        <v>2874</v>
      </c>
      <c r="AA47" s="9" t="s">
        <v>2868</v>
      </c>
      <c r="AB47" s="13"/>
      <c r="AC47" s="13"/>
      <c r="AD47" s="9"/>
      <c r="AE47" s="9"/>
      <c r="AF47" s="9"/>
      <c r="AG47" s="13"/>
      <c r="AH47" s="13"/>
      <c r="AI47" s="98"/>
    </row>
    <row r="48" spans="1:38" x14ac:dyDescent="0.2">
      <c r="A48" s="218" t="s">
        <v>1375</v>
      </c>
      <c r="B48" s="226" t="s">
        <v>5354</v>
      </c>
      <c r="C48" s="434" t="s">
        <v>45</v>
      </c>
      <c r="D48" s="434" t="s">
        <v>1896</v>
      </c>
      <c r="E48" s="434" t="s">
        <v>1472</v>
      </c>
      <c r="F48" s="434" t="s">
        <v>1471</v>
      </c>
      <c r="G48" s="434" t="s">
        <v>1895</v>
      </c>
      <c r="H48" s="434" t="s">
        <v>1470</v>
      </c>
      <c r="I48" s="434" t="s">
        <v>1894</v>
      </c>
      <c r="J48" s="434" t="s">
        <v>1893</v>
      </c>
      <c r="K48" s="434" t="s">
        <v>1469</v>
      </c>
      <c r="L48" s="434" t="s">
        <v>1468</v>
      </c>
      <c r="M48" s="434" t="s">
        <v>1467</v>
      </c>
      <c r="N48" s="434" t="s">
        <v>1466</v>
      </c>
      <c r="O48" s="434" t="s">
        <v>1465</v>
      </c>
      <c r="P48" s="434" t="s">
        <v>1464</v>
      </c>
      <c r="Q48" s="434" t="s">
        <v>1463</v>
      </c>
      <c r="R48" s="434" t="s">
        <v>1462</v>
      </c>
      <c r="S48" s="432" t="s">
        <v>1461</v>
      </c>
      <c r="T48" s="12"/>
      <c r="V48" s="12" t="s">
        <v>2808</v>
      </c>
      <c r="W48" s="8" t="s">
        <v>2058</v>
      </c>
      <c r="X48" s="9" t="s">
        <v>2709</v>
      </c>
      <c r="Y48" s="9" t="s">
        <v>2752</v>
      </c>
      <c r="Z48" s="9" t="s">
        <v>2862</v>
      </c>
      <c r="AA48" s="13"/>
      <c r="AB48" s="13"/>
      <c r="AC48" s="9"/>
      <c r="AD48" s="9"/>
      <c r="AE48" s="9"/>
      <c r="AF48" s="9"/>
      <c r="AG48" s="13"/>
      <c r="AH48" s="13"/>
      <c r="AI48" s="12"/>
      <c r="AK48" s="16"/>
      <c r="AL48" s="16"/>
    </row>
    <row r="49" spans="1:38" x14ac:dyDescent="0.2">
      <c r="A49" s="225"/>
      <c r="B49" s="229"/>
      <c r="C49" s="3"/>
      <c r="D49" s="3"/>
      <c r="E49" s="3"/>
      <c r="F49" s="3"/>
      <c r="G49" s="3"/>
      <c r="H49" s="3"/>
      <c r="I49" s="3"/>
      <c r="J49" s="3"/>
      <c r="K49" s="3"/>
      <c r="L49" s="3"/>
      <c r="M49" s="3"/>
      <c r="N49" s="3"/>
      <c r="O49" s="3"/>
      <c r="P49" s="4"/>
      <c r="Q49" s="4"/>
      <c r="R49" s="4"/>
      <c r="S49" s="4"/>
      <c r="T49" s="16"/>
      <c r="U49" s="16"/>
      <c r="V49" s="16"/>
      <c r="W49" s="16"/>
      <c r="X49" s="12"/>
      <c r="Y49" s="12"/>
      <c r="Z49" s="8"/>
      <c r="AA49" s="9"/>
      <c r="AB49" s="9"/>
      <c r="AC49" s="9"/>
      <c r="AD49" s="9"/>
      <c r="AE49" s="9"/>
      <c r="AF49" s="9"/>
      <c r="AG49" s="9"/>
      <c r="AH49" s="9"/>
      <c r="AI49" s="9"/>
      <c r="AJ49" s="13"/>
      <c r="AK49" s="13"/>
      <c r="AL49" s="98"/>
    </row>
    <row r="50" spans="1:38" x14ac:dyDescent="0.2">
      <c r="A50" s="17" t="s">
        <v>4755</v>
      </c>
      <c r="B50" s="45"/>
      <c r="C50" s="3"/>
      <c r="D50" s="3"/>
      <c r="E50" s="3"/>
      <c r="F50" s="3"/>
      <c r="G50" s="3"/>
      <c r="H50" s="3"/>
      <c r="I50" s="3"/>
      <c r="J50" s="3"/>
      <c r="K50" s="3"/>
      <c r="L50" s="3"/>
      <c r="M50" s="3"/>
      <c r="N50" s="3"/>
      <c r="O50" s="3"/>
      <c r="P50" s="4"/>
      <c r="Q50" s="4"/>
      <c r="R50" s="4"/>
      <c r="S50" s="4"/>
      <c r="T50" s="16"/>
      <c r="U50" s="16"/>
      <c r="V50" s="16"/>
      <c r="W50" s="16"/>
      <c r="X50" s="12"/>
      <c r="Y50" s="12"/>
      <c r="Z50" s="9"/>
      <c r="AA50" s="9"/>
      <c r="AB50" s="9"/>
      <c r="AC50" s="9"/>
      <c r="AD50" s="9"/>
      <c r="AE50" s="9"/>
      <c r="AF50" s="9"/>
      <c r="AG50" s="9"/>
      <c r="AH50" s="9"/>
      <c r="AI50" s="9"/>
      <c r="AJ50" s="13"/>
      <c r="AK50" s="13"/>
      <c r="AL50" s="98"/>
    </row>
    <row r="51" spans="1:38" x14ac:dyDescent="0.2">
      <c r="A51" s="10" t="s">
        <v>48</v>
      </c>
      <c r="B51" s="36"/>
      <c r="C51" s="3"/>
      <c r="D51" s="3"/>
      <c r="E51" s="3"/>
      <c r="F51" s="3"/>
      <c r="G51" s="3"/>
      <c r="H51" s="3"/>
      <c r="I51" s="3"/>
      <c r="J51" s="3"/>
      <c r="K51" s="3"/>
      <c r="L51" s="3"/>
      <c r="M51" s="3"/>
      <c r="N51" s="3"/>
      <c r="O51" s="3"/>
      <c r="P51" s="4"/>
      <c r="Q51" s="4"/>
      <c r="R51" s="4"/>
      <c r="S51" s="4"/>
      <c r="T51" s="16"/>
      <c r="U51" s="16"/>
      <c r="V51" s="16"/>
      <c r="W51" s="16"/>
      <c r="X51" s="12"/>
      <c r="Y51" s="12"/>
      <c r="Z51" s="9"/>
      <c r="AA51" s="9"/>
      <c r="AB51" s="9"/>
      <c r="AC51" s="9"/>
      <c r="AD51" s="9"/>
      <c r="AE51" s="9"/>
      <c r="AF51" s="9"/>
      <c r="AG51" s="9"/>
      <c r="AH51" s="9"/>
      <c r="AI51" s="9"/>
      <c r="AJ51" s="13"/>
      <c r="AK51" s="13"/>
      <c r="AL51" s="98"/>
    </row>
    <row r="52" spans="1:38" x14ac:dyDescent="0.2">
      <c r="A52" s="16" t="s">
        <v>2954</v>
      </c>
      <c r="B52" s="44"/>
      <c r="C52" s="3"/>
      <c r="D52" s="3"/>
      <c r="E52" s="3"/>
      <c r="F52" s="3"/>
      <c r="G52" s="3"/>
      <c r="H52" s="3"/>
      <c r="I52" s="3"/>
      <c r="J52" s="3"/>
      <c r="K52" s="3"/>
      <c r="L52" s="3"/>
      <c r="M52" s="3"/>
      <c r="N52" s="3"/>
      <c r="O52" s="3"/>
      <c r="P52" s="4"/>
      <c r="Q52" s="4"/>
      <c r="R52" s="4"/>
      <c r="S52" s="4"/>
      <c r="T52" s="16"/>
      <c r="U52" s="16"/>
      <c r="V52" s="16"/>
      <c r="W52" s="16"/>
      <c r="X52" s="12"/>
      <c r="Y52" s="12"/>
      <c r="Z52" s="9"/>
      <c r="AA52" s="9"/>
      <c r="AB52" s="9"/>
      <c r="AC52" s="9"/>
      <c r="AD52" s="9"/>
      <c r="AE52" s="9"/>
      <c r="AF52" s="9"/>
      <c r="AG52" s="9"/>
      <c r="AH52" s="9"/>
      <c r="AI52" s="9"/>
      <c r="AJ52" s="13"/>
      <c r="AK52" s="13"/>
      <c r="AL52" s="98"/>
    </row>
    <row r="53" spans="1:38" x14ac:dyDescent="0.2">
      <c r="A53" s="18"/>
      <c r="B53" s="46"/>
      <c r="C53" s="3"/>
      <c r="D53" s="3"/>
      <c r="E53" s="3"/>
      <c r="F53" s="3"/>
      <c r="G53" s="3"/>
      <c r="H53" s="3"/>
      <c r="I53" s="3"/>
      <c r="J53" s="3"/>
      <c r="K53" s="3"/>
      <c r="L53" s="3"/>
      <c r="M53" s="3"/>
      <c r="N53" s="3"/>
      <c r="O53" s="3"/>
      <c r="P53" s="4"/>
      <c r="Q53" s="4"/>
      <c r="R53" s="4"/>
      <c r="S53" s="4"/>
      <c r="T53" s="16"/>
      <c r="U53" s="16"/>
      <c r="V53" s="16"/>
      <c r="W53" s="16"/>
      <c r="X53" s="12"/>
      <c r="Y53" s="12"/>
      <c r="Z53" s="9"/>
      <c r="AA53" s="9"/>
      <c r="AB53" s="9"/>
      <c r="AC53" s="9"/>
      <c r="AD53" s="9"/>
      <c r="AE53" s="9"/>
      <c r="AF53" s="9"/>
      <c r="AG53" s="9"/>
      <c r="AH53" s="9"/>
      <c r="AI53" s="9"/>
      <c r="AJ53" s="13"/>
      <c r="AK53" s="13"/>
      <c r="AL53" s="98"/>
    </row>
    <row r="54" spans="1:38" x14ac:dyDescent="0.2">
      <c r="A54" s="18" t="s">
        <v>1852</v>
      </c>
      <c r="B54" s="46"/>
      <c r="C54" s="3"/>
      <c r="D54" s="3"/>
      <c r="E54" s="3"/>
      <c r="F54" s="3"/>
      <c r="G54" s="3"/>
      <c r="H54" s="3"/>
      <c r="I54" s="3"/>
      <c r="J54" s="3"/>
      <c r="K54" s="3"/>
      <c r="L54" s="3"/>
      <c r="M54" s="3"/>
      <c r="N54" s="3"/>
      <c r="O54" s="3"/>
      <c r="P54" s="4"/>
      <c r="Q54" s="4"/>
      <c r="R54" s="4"/>
      <c r="S54" s="4"/>
      <c r="T54" s="16"/>
      <c r="U54" s="16"/>
      <c r="V54" s="16"/>
      <c r="W54" s="16"/>
      <c r="X54" s="12"/>
      <c r="Y54" s="12"/>
      <c r="Z54" s="9"/>
      <c r="AA54" s="9"/>
      <c r="AB54" s="9"/>
      <c r="AC54" s="9"/>
      <c r="AD54" s="9"/>
      <c r="AE54" s="9"/>
      <c r="AF54" s="9"/>
      <c r="AG54" s="9"/>
      <c r="AH54" s="9"/>
      <c r="AI54" s="9"/>
      <c r="AJ54" s="13"/>
      <c r="AK54" s="13"/>
      <c r="AL54" s="98"/>
    </row>
    <row r="55" spans="1:38" x14ac:dyDescent="0.2">
      <c r="A55" s="18"/>
      <c r="B55" s="46"/>
      <c r="C55" s="3"/>
      <c r="D55" s="3"/>
      <c r="E55" s="3"/>
      <c r="F55" s="3"/>
      <c r="G55" s="3"/>
      <c r="H55" s="3"/>
      <c r="I55" s="3"/>
      <c r="J55" s="3"/>
      <c r="K55" s="3"/>
      <c r="L55" s="3"/>
      <c r="M55" s="3"/>
      <c r="N55" s="3"/>
      <c r="O55" s="3"/>
      <c r="P55" s="4"/>
      <c r="Q55" s="4"/>
      <c r="R55" s="4"/>
      <c r="S55" s="4"/>
      <c r="T55" s="16"/>
      <c r="U55" s="16"/>
      <c r="V55" s="16"/>
      <c r="W55" s="16"/>
      <c r="X55" s="12"/>
      <c r="Y55" s="12"/>
      <c r="Z55" s="9"/>
      <c r="AA55" s="9"/>
      <c r="AB55" s="9"/>
      <c r="AC55" s="9"/>
      <c r="AD55" s="9"/>
      <c r="AE55" s="9"/>
      <c r="AF55" s="9"/>
      <c r="AG55" s="9"/>
      <c r="AH55" s="9"/>
      <c r="AI55" s="9"/>
      <c r="AJ55" s="13"/>
      <c r="AK55" s="13"/>
      <c r="AL55" s="98"/>
    </row>
    <row r="56" spans="1:38" x14ac:dyDescent="0.2">
      <c r="A56" s="172" t="s">
        <v>2394</v>
      </c>
      <c r="B56" s="166" t="s">
        <v>5752</v>
      </c>
      <c r="C56" s="503" t="s">
        <v>108</v>
      </c>
      <c r="D56" s="503" t="s">
        <v>1851</v>
      </c>
      <c r="E56" s="504" t="s">
        <v>1460</v>
      </c>
      <c r="F56" s="504" t="s">
        <v>1459</v>
      </c>
      <c r="G56" s="504" t="s">
        <v>1850</v>
      </c>
      <c r="H56" s="504" t="s">
        <v>1458</v>
      </c>
      <c r="I56" s="504" t="s">
        <v>1849</v>
      </c>
      <c r="J56" s="504" t="s">
        <v>1848</v>
      </c>
      <c r="K56" s="504" t="s">
        <v>1457</v>
      </c>
      <c r="L56" s="504" t="s">
        <v>1456</v>
      </c>
      <c r="M56" s="504" t="s">
        <v>1455</v>
      </c>
      <c r="N56" s="504" t="s">
        <v>1454</v>
      </c>
      <c r="O56" s="504" t="s">
        <v>1453</v>
      </c>
      <c r="P56" s="504" t="s">
        <v>1452</v>
      </c>
      <c r="Q56" s="504" t="s">
        <v>1451</v>
      </c>
      <c r="R56" s="504" t="s">
        <v>1450</v>
      </c>
      <c r="S56" s="287"/>
      <c r="T56" s="8" t="s">
        <v>2059</v>
      </c>
      <c r="U56" s="9" t="s">
        <v>3020</v>
      </c>
      <c r="V56" s="9"/>
      <c r="W56" s="9"/>
      <c r="X56" s="9"/>
      <c r="Y56" s="9"/>
      <c r="Z56" s="9"/>
      <c r="AA56" s="9"/>
      <c r="AB56" s="9"/>
      <c r="AC56" s="9"/>
      <c r="AD56" s="13"/>
      <c r="AE56" s="13"/>
      <c r="AF56" s="98"/>
    </row>
    <row r="57" spans="1:38" x14ac:dyDescent="0.2">
      <c r="A57" s="170" t="s">
        <v>1847</v>
      </c>
      <c r="B57" s="166"/>
      <c r="C57" s="287"/>
      <c r="D57" s="287"/>
      <c r="E57" s="287"/>
      <c r="F57" s="287"/>
      <c r="G57" s="287"/>
      <c r="H57" s="287"/>
      <c r="I57" s="287"/>
      <c r="J57" s="287"/>
      <c r="K57" s="287"/>
      <c r="L57" s="287"/>
      <c r="M57" s="287"/>
      <c r="N57" s="287"/>
      <c r="O57" s="287"/>
      <c r="P57" s="287"/>
      <c r="Q57" s="287"/>
      <c r="R57" s="287"/>
      <c r="S57" s="287"/>
      <c r="T57" s="12"/>
      <c r="U57" s="9"/>
      <c r="V57" s="9"/>
      <c r="W57" s="9"/>
      <c r="X57" s="9"/>
      <c r="Y57" s="9"/>
      <c r="Z57" s="9"/>
      <c r="AA57" s="9"/>
      <c r="AB57" s="9"/>
      <c r="AC57" s="9"/>
      <c r="AD57" s="9"/>
      <c r="AE57" s="13"/>
      <c r="AF57" s="13"/>
      <c r="AG57" s="98"/>
    </row>
    <row r="58" spans="1:38" x14ac:dyDescent="0.2">
      <c r="A58" s="171" t="s">
        <v>1846</v>
      </c>
      <c r="B58" s="166"/>
      <c r="C58" s="287"/>
      <c r="D58" s="287"/>
      <c r="E58" s="287"/>
      <c r="F58" s="287"/>
      <c r="G58" s="287"/>
      <c r="H58" s="287"/>
      <c r="I58" s="287"/>
      <c r="J58" s="287"/>
      <c r="K58" s="287"/>
      <c r="L58" s="287"/>
      <c r="M58" s="287"/>
      <c r="N58" s="287"/>
      <c r="O58" s="287"/>
      <c r="P58" s="287"/>
      <c r="Q58" s="287"/>
      <c r="R58" s="287"/>
      <c r="S58" s="287"/>
      <c r="T58" s="12"/>
      <c r="U58" s="9"/>
      <c r="V58" s="9"/>
      <c r="W58" s="9"/>
      <c r="X58" s="9"/>
      <c r="Y58" s="9"/>
      <c r="Z58" s="9"/>
      <c r="AA58" s="9"/>
      <c r="AB58" s="9"/>
      <c r="AC58" s="9"/>
      <c r="AD58" s="9"/>
      <c r="AE58" s="13"/>
      <c r="AF58" s="13"/>
      <c r="AG58" s="98"/>
    </row>
    <row r="59" spans="1:38" x14ac:dyDescent="0.2">
      <c r="A59" s="173" t="s">
        <v>4589</v>
      </c>
      <c r="B59" s="166" t="s">
        <v>5732</v>
      </c>
      <c r="C59" s="503" t="s">
        <v>82</v>
      </c>
      <c r="D59" s="503" t="s">
        <v>281</v>
      </c>
      <c r="E59" s="504" t="s">
        <v>1845</v>
      </c>
      <c r="F59" s="504" t="s">
        <v>1844</v>
      </c>
      <c r="G59" s="504" t="s">
        <v>1843</v>
      </c>
      <c r="H59" s="504" t="s">
        <v>1842</v>
      </c>
      <c r="I59" s="504" t="s">
        <v>1841</v>
      </c>
      <c r="J59" s="504" t="s">
        <v>1840</v>
      </c>
      <c r="K59" s="504" t="s">
        <v>1839</v>
      </c>
      <c r="L59" s="504" t="s">
        <v>1838</v>
      </c>
      <c r="M59" s="504" t="s">
        <v>1837</v>
      </c>
      <c r="N59" s="504" t="s">
        <v>1836</v>
      </c>
      <c r="O59" s="504" t="s">
        <v>1835</v>
      </c>
      <c r="P59" s="504" t="s">
        <v>1834</v>
      </c>
      <c r="Q59" s="504" t="s">
        <v>1833</v>
      </c>
      <c r="R59" s="504" t="s">
        <v>1832</v>
      </c>
      <c r="S59" s="287"/>
      <c r="T59" s="8" t="s">
        <v>2061</v>
      </c>
      <c r="U59" s="9" t="s">
        <v>3033</v>
      </c>
      <c r="V59" s="9" t="s">
        <v>2802</v>
      </c>
      <c r="X59" s="13"/>
      <c r="Y59" s="9"/>
      <c r="Z59" s="9"/>
      <c r="AA59" s="9"/>
      <c r="AB59" s="9"/>
      <c r="AC59" s="9"/>
      <c r="AD59" s="9"/>
      <c r="AE59" s="13"/>
      <c r="AF59" s="13"/>
      <c r="AG59" s="98"/>
    </row>
    <row r="60" spans="1:38" x14ac:dyDescent="0.2">
      <c r="A60" s="171" t="s">
        <v>1831</v>
      </c>
      <c r="B60" s="166"/>
      <c r="C60" s="287"/>
      <c r="D60" s="287"/>
      <c r="E60" s="287"/>
      <c r="F60" s="287"/>
      <c r="G60" s="287"/>
      <c r="H60" s="287"/>
      <c r="I60" s="287"/>
      <c r="J60" s="287"/>
      <c r="K60" s="287"/>
      <c r="L60" s="287"/>
      <c r="M60" s="287"/>
      <c r="N60" s="287"/>
      <c r="O60" s="287"/>
      <c r="P60" s="287"/>
      <c r="Q60" s="287"/>
      <c r="R60" s="287"/>
      <c r="S60" s="287"/>
      <c r="T60" s="9"/>
      <c r="U60" s="9"/>
      <c r="V60" s="9"/>
      <c r="X60" s="13"/>
      <c r="Y60" s="9"/>
      <c r="Z60" s="9"/>
      <c r="AA60" s="9"/>
      <c r="AB60" s="9"/>
      <c r="AC60" s="9"/>
      <c r="AD60" s="9"/>
      <c r="AE60" s="13"/>
      <c r="AF60" s="13"/>
      <c r="AG60" s="98"/>
    </row>
    <row r="61" spans="1:38" x14ac:dyDescent="0.2">
      <c r="A61" s="173" t="s">
        <v>4589</v>
      </c>
      <c r="B61" s="166" t="s">
        <v>5734</v>
      </c>
      <c r="C61" s="503" t="s">
        <v>106</v>
      </c>
      <c r="D61" s="503" t="s">
        <v>1245</v>
      </c>
      <c r="E61" s="504" t="s">
        <v>320</v>
      </c>
      <c r="F61" s="504" t="s">
        <v>1449</v>
      </c>
      <c r="G61" s="504" t="s">
        <v>1830</v>
      </c>
      <c r="H61" s="504" t="s">
        <v>1448</v>
      </c>
      <c r="I61" s="504" t="s">
        <v>1829</v>
      </c>
      <c r="J61" s="504" t="s">
        <v>1828</v>
      </c>
      <c r="K61" s="504" t="s">
        <v>1447</v>
      </c>
      <c r="L61" s="504" t="s">
        <v>1446</v>
      </c>
      <c r="M61" s="504" t="s">
        <v>1445</v>
      </c>
      <c r="N61" s="504" t="s">
        <v>1444</v>
      </c>
      <c r="O61" s="504" t="s">
        <v>1443</v>
      </c>
      <c r="P61" s="504" t="s">
        <v>1442</v>
      </c>
      <c r="Q61" s="504" t="s">
        <v>1441</v>
      </c>
      <c r="R61" s="504" t="s">
        <v>1440</v>
      </c>
      <c r="S61" s="287"/>
      <c r="T61" s="8" t="s">
        <v>2061</v>
      </c>
      <c r="U61" s="9" t="s">
        <v>3033</v>
      </c>
      <c r="V61" s="9" t="s">
        <v>2801</v>
      </c>
      <c r="X61" s="13"/>
      <c r="Y61" s="9"/>
      <c r="Z61" s="9"/>
      <c r="AA61" s="9"/>
      <c r="AB61" s="9"/>
      <c r="AC61" s="9"/>
      <c r="AD61" s="9"/>
      <c r="AE61" s="13"/>
      <c r="AF61" s="13"/>
      <c r="AG61" s="98"/>
    </row>
    <row r="62" spans="1:38" x14ac:dyDescent="0.2">
      <c r="A62" s="170" t="s">
        <v>1827</v>
      </c>
      <c r="B62" s="166"/>
      <c r="C62" s="287"/>
      <c r="D62" s="287"/>
      <c r="E62" s="287"/>
      <c r="F62" s="287"/>
      <c r="G62" s="287"/>
      <c r="H62" s="287"/>
      <c r="I62" s="287"/>
      <c r="J62" s="287"/>
      <c r="K62" s="287"/>
      <c r="L62" s="287"/>
      <c r="M62" s="287"/>
      <c r="N62" s="287"/>
      <c r="O62" s="287"/>
      <c r="P62" s="287"/>
      <c r="Q62" s="287"/>
      <c r="R62" s="287"/>
      <c r="S62" s="287"/>
      <c r="T62" s="16"/>
      <c r="U62" s="12"/>
      <c r="V62" s="9"/>
      <c r="W62" s="9"/>
      <c r="X62" s="9"/>
      <c r="Y62" s="9"/>
      <c r="Z62" s="9"/>
      <c r="AA62" s="9"/>
      <c r="AB62" s="9"/>
      <c r="AC62" s="9"/>
      <c r="AD62" s="9"/>
      <c r="AE62" s="9"/>
      <c r="AF62" s="13"/>
      <c r="AG62" s="13"/>
      <c r="AH62" s="98"/>
    </row>
    <row r="63" spans="1:38" x14ac:dyDescent="0.2">
      <c r="A63" s="171" t="s">
        <v>1643</v>
      </c>
      <c r="B63" s="166"/>
      <c r="C63" s="287"/>
      <c r="D63" s="287"/>
      <c r="E63" s="287"/>
      <c r="F63" s="287"/>
      <c r="G63" s="287"/>
      <c r="H63" s="287"/>
      <c r="I63" s="287"/>
      <c r="J63" s="287"/>
      <c r="K63" s="287"/>
      <c r="L63" s="287"/>
      <c r="M63" s="287"/>
      <c r="N63" s="287"/>
      <c r="O63" s="287"/>
      <c r="P63" s="287"/>
      <c r="Q63" s="287"/>
      <c r="R63" s="287"/>
      <c r="S63" s="287"/>
      <c r="T63" s="16"/>
      <c r="U63" s="12"/>
      <c r="V63" s="9"/>
      <c r="W63" s="9"/>
      <c r="X63" s="9"/>
      <c r="Y63" s="9"/>
      <c r="Z63" s="9"/>
      <c r="AA63" s="9"/>
      <c r="AB63" s="9"/>
      <c r="AC63" s="9"/>
      <c r="AD63" s="9"/>
      <c r="AE63" s="9"/>
      <c r="AF63" s="13"/>
      <c r="AG63" s="13"/>
      <c r="AH63" s="98"/>
    </row>
    <row r="64" spans="1:38" x14ac:dyDescent="0.2">
      <c r="A64" s="173" t="s">
        <v>1792</v>
      </c>
      <c r="B64" s="166" t="s">
        <v>5735</v>
      </c>
      <c r="C64" s="503" t="s">
        <v>111</v>
      </c>
      <c r="D64" s="503" t="s">
        <v>1244</v>
      </c>
      <c r="E64" s="504" t="s">
        <v>318</v>
      </c>
      <c r="F64" s="504" t="s">
        <v>1439</v>
      </c>
      <c r="G64" s="504" t="s">
        <v>1826</v>
      </c>
      <c r="H64" s="504" t="s">
        <v>1438</v>
      </c>
      <c r="I64" s="504" t="s">
        <v>1825</v>
      </c>
      <c r="J64" s="504" t="s">
        <v>1824</v>
      </c>
      <c r="K64" s="504" t="s">
        <v>1437</v>
      </c>
      <c r="L64" s="504" t="s">
        <v>1436</v>
      </c>
      <c r="M64" s="504" t="s">
        <v>1435</v>
      </c>
      <c r="N64" s="504" t="s">
        <v>1434</v>
      </c>
      <c r="O64" s="504" t="s">
        <v>1433</v>
      </c>
      <c r="P64" s="504" t="s">
        <v>1432</v>
      </c>
      <c r="Q64" s="504" t="s">
        <v>1431</v>
      </c>
      <c r="R64" s="504" t="s">
        <v>1430</v>
      </c>
      <c r="S64" s="494" t="s">
        <v>1429</v>
      </c>
      <c r="T64" s="12" t="s">
        <v>2843</v>
      </c>
      <c r="U64" s="12" t="s">
        <v>2808</v>
      </c>
      <c r="V64" s="8" t="s">
        <v>2058</v>
      </c>
      <c r="W64" s="9" t="s">
        <v>2822</v>
      </c>
      <c r="X64" s="9" t="s">
        <v>2835</v>
      </c>
      <c r="Y64" s="9" t="s">
        <v>2709</v>
      </c>
      <c r="Z64" s="9" t="s">
        <v>2802</v>
      </c>
      <c r="AA64" s="13"/>
      <c r="AB64" s="13"/>
      <c r="AC64" s="13"/>
      <c r="AD64" s="9"/>
      <c r="AE64" s="9"/>
      <c r="AF64" s="13"/>
      <c r="AG64" s="13"/>
      <c r="AH64" s="98"/>
    </row>
    <row r="65" spans="1:34" x14ac:dyDescent="0.2">
      <c r="A65" s="173" t="s">
        <v>1778</v>
      </c>
      <c r="B65" s="166" t="s">
        <v>5736</v>
      </c>
      <c r="C65" s="503" t="s">
        <v>110</v>
      </c>
      <c r="D65" s="503" t="s">
        <v>1243</v>
      </c>
      <c r="E65" s="504" t="s">
        <v>316</v>
      </c>
      <c r="F65" s="504" t="s">
        <v>315</v>
      </c>
      <c r="G65" s="504" t="s">
        <v>1823</v>
      </c>
      <c r="H65" s="504" t="s">
        <v>1428</v>
      </c>
      <c r="I65" s="504" t="s">
        <v>1822</v>
      </c>
      <c r="J65" s="504" t="s">
        <v>1821</v>
      </c>
      <c r="K65" s="504" t="s">
        <v>1427</v>
      </c>
      <c r="L65" s="504" t="s">
        <v>1426</v>
      </c>
      <c r="M65" s="504" t="s">
        <v>1425</v>
      </c>
      <c r="N65" s="504" t="s">
        <v>1424</v>
      </c>
      <c r="O65" s="504" t="s">
        <v>1423</v>
      </c>
      <c r="P65" s="504" t="s">
        <v>1422</v>
      </c>
      <c r="Q65" s="504" t="s">
        <v>1421</v>
      </c>
      <c r="R65" s="504" t="s">
        <v>1420</v>
      </c>
      <c r="S65" s="494" t="s">
        <v>1419</v>
      </c>
      <c r="T65" s="12" t="s">
        <v>2843</v>
      </c>
      <c r="U65" s="12" t="s">
        <v>2808</v>
      </c>
      <c r="V65" s="8" t="s">
        <v>2058</v>
      </c>
      <c r="W65" s="9" t="s">
        <v>2822</v>
      </c>
      <c r="X65" s="9" t="s">
        <v>2837</v>
      </c>
      <c r="Y65" s="9" t="s">
        <v>2709</v>
      </c>
      <c r="Z65" s="9" t="s">
        <v>2802</v>
      </c>
      <c r="AA65" s="13"/>
      <c r="AB65" s="13"/>
      <c r="AC65" s="13"/>
      <c r="AD65" s="9"/>
      <c r="AE65" s="9"/>
      <c r="AF65" s="13"/>
      <c r="AG65" s="13"/>
      <c r="AH65" s="98"/>
    </row>
    <row r="66" spans="1:34" x14ac:dyDescent="0.2">
      <c r="A66" s="171" t="s">
        <v>1330</v>
      </c>
      <c r="B66" s="166"/>
      <c r="C66" s="287"/>
      <c r="D66" s="287"/>
      <c r="E66" s="287"/>
      <c r="F66" s="287"/>
      <c r="G66" s="287"/>
      <c r="H66" s="287"/>
      <c r="I66" s="287"/>
      <c r="J66" s="287"/>
      <c r="K66" s="287"/>
      <c r="L66" s="287"/>
      <c r="M66" s="287"/>
      <c r="N66" s="287"/>
      <c r="O66" s="287"/>
      <c r="P66" s="287"/>
      <c r="Q66" s="287"/>
      <c r="R66" s="287"/>
      <c r="S66" s="287"/>
      <c r="T66" s="12"/>
      <c r="U66" s="12"/>
      <c r="V66" s="8"/>
      <c r="W66" s="9"/>
      <c r="X66" s="9"/>
      <c r="Y66" s="9"/>
      <c r="Z66" s="9"/>
      <c r="AA66" s="13"/>
      <c r="AB66" s="13"/>
      <c r="AC66" s="13"/>
      <c r="AD66" s="9"/>
      <c r="AE66" s="9"/>
      <c r="AF66" s="13"/>
      <c r="AG66" s="13"/>
      <c r="AH66" s="98"/>
    </row>
    <row r="67" spans="1:34" x14ac:dyDescent="0.2">
      <c r="A67" s="173" t="s">
        <v>1641</v>
      </c>
      <c r="B67" s="166" t="s">
        <v>5737</v>
      </c>
      <c r="C67" s="503" t="s">
        <v>1820</v>
      </c>
      <c r="D67" s="503" t="s">
        <v>1242</v>
      </c>
      <c r="E67" s="504" t="s">
        <v>313</v>
      </c>
      <c r="F67" s="504" t="s">
        <v>312</v>
      </c>
      <c r="G67" s="504" t="s">
        <v>1819</v>
      </c>
      <c r="H67" s="504" t="s">
        <v>1818</v>
      </c>
      <c r="I67" s="504" t="s">
        <v>1817</v>
      </c>
      <c r="J67" s="504" t="s">
        <v>1816</v>
      </c>
      <c r="K67" s="504" t="s">
        <v>1815</v>
      </c>
      <c r="L67" s="504" t="s">
        <v>1814</v>
      </c>
      <c r="M67" s="504" t="s">
        <v>1813</v>
      </c>
      <c r="N67" s="504" t="s">
        <v>1812</v>
      </c>
      <c r="O67" s="504" t="s">
        <v>1811</v>
      </c>
      <c r="P67" s="504" t="s">
        <v>1810</v>
      </c>
      <c r="Q67" s="504" t="s">
        <v>1809</v>
      </c>
      <c r="R67" s="504" t="s">
        <v>1808</v>
      </c>
      <c r="S67" s="494" t="s">
        <v>2101</v>
      </c>
      <c r="T67" s="12" t="s">
        <v>2843</v>
      </c>
      <c r="U67" s="12" t="s">
        <v>2808</v>
      </c>
      <c r="V67" s="8" t="s">
        <v>2058</v>
      </c>
      <c r="W67" s="9" t="s">
        <v>2822</v>
      </c>
      <c r="X67" s="9" t="s">
        <v>2838</v>
      </c>
      <c r="Y67" s="9" t="s">
        <v>2709</v>
      </c>
      <c r="Z67" s="9" t="s">
        <v>2802</v>
      </c>
      <c r="AA67" s="13"/>
      <c r="AB67" s="13"/>
      <c r="AC67" s="13"/>
      <c r="AD67" s="9"/>
      <c r="AE67" s="9"/>
      <c r="AF67" s="13"/>
      <c r="AG67" s="13"/>
      <c r="AH67" s="98"/>
    </row>
    <row r="68" spans="1:34" x14ac:dyDescent="0.2">
      <c r="A68" s="173" t="s">
        <v>1748</v>
      </c>
      <c r="B68" s="166" t="s">
        <v>5290</v>
      </c>
      <c r="C68" s="503" t="s">
        <v>1807</v>
      </c>
      <c r="D68" s="503" t="s">
        <v>1241</v>
      </c>
      <c r="E68" s="504" t="s">
        <v>310</v>
      </c>
      <c r="F68" s="504" t="s">
        <v>1806</v>
      </c>
      <c r="G68" s="504" t="s">
        <v>1805</v>
      </c>
      <c r="H68" s="504" t="s">
        <v>1804</v>
      </c>
      <c r="I68" s="504" t="s">
        <v>1803</v>
      </c>
      <c r="J68" s="504" t="s">
        <v>1802</v>
      </c>
      <c r="K68" s="504" t="s">
        <v>1801</v>
      </c>
      <c r="L68" s="504" t="s">
        <v>1800</v>
      </c>
      <c r="M68" s="504" t="s">
        <v>1799</v>
      </c>
      <c r="N68" s="504" t="s">
        <v>1798</v>
      </c>
      <c r="O68" s="504" t="s">
        <v>1797</v>
      </c>
      <c r="P68" s="504" t="s">
        <v>1796</v>
      </c>
      <c r="Q68" s="504" t="s">
        <v>1795</v>
      </c>
      <c r="R68" s="504" t="s">
        <v>1794</v>
      </c>
      <c r="S68" s="494" t="s">
        <v>2102</v>
      </c>
      <c r="T68" s="12" t="s">
        <v>2843</v>
      </c>
      <c r="U68" s="12" t="s">
        <v>2808</v>
      </c>
      <c r="V68" s="8" t="s">
        <v>2058</v>
      </c>
      <c r="W68" s="9" t="s">
        <v>2822</v>
      </c>
      <c r="X68" s="9" t="s">
        <v>2839</v>
      </c>
      <c r="Y68" s="9" t="s">
        <v>2709</v>
      </c>
      <c r="Z68" s="9" t="s">
        <v>2802</v>
      </c>
      <c r="AA68" s="13"/>
      <c r="AB68" s="13"/>
      <c r="AC68" s="13"/>
      <c r="AD68" s="9"/>
      <c r="AE68" s="9"/>
      <c r="AF68" s="13"/>
      <c r="AG68" s="13"/>
      <c r="AH68" s="98"/>
    </row>
    <row r="69" spans="1:34" x14ac:dyDescent="0.2">
      <c r="A69" s="170" t="s">
        <v>1793</v>
      </c>
      <c r="B69" s="166"/>
      <c r="C69" s="287"/>
      <c r="D69" s="287"/>
      <c r="E69" s="287"/>
      <c r="F69" s="287"/>
      <c r="G69" s="287"/>
      <c r="H69" s="287"/>
      <c r="I69" s="287"/>
      <c r="J69" s="287"/>
      <c r="K69" s="287"/>
      <c r="L69" s="287"/>
      <c r="M69" s="287"/>
      <c r="N69" s="287"/>
      <c r="O69" s="287"/>
      <c r="P69" s="287"/>
      <c r="Q69" s="287"/>
      <c r="R69" s="287"/>
      <c r="S69" s="287"/>
      <c r="T69" s="12"/>
      <c r="U69" s="12"/>
      <c r="V69" s="9"/>
      <c r="W69" s="9"/>
      <c r="X69" s="9"/>
      <c r="Y69" s="9"/>
      <c r="Z69" s="9"/>
      <c r="AA69" s="13"/>
      <c r="AB69" s="13"/>
      <c r="AC69" s="13"/>
      <c r="AD69" s="9"/>
      <c r="AE69" s="9"/>
      <c r="AF69" s="13"/>
      <c r="AG69" s="13"/>
      <c r="AH69" s="98"/>
    </row>
    <row r="70" spans="1:34" x14ac:dyDescent="0.2">
      <c r="A70" s="171" t="s">
        <v>1643</v>
      </c>
      <c r="B70" s="166"/>
      <c r="C70" s="287"/>
      <c r="D70" s="287"/>
      <c r="E70" s="287"/>
      <c r="F70" s="287"/>
      <c r="G70" s="287"/>
      <c r="H70" s="287"/>
      <c r="I70" s="287"/>
      <c r="J70" s="287"/>
      <c r="K70" s="287"/>
      <c r="L70" s="287"/>
      <c r="M70" s="287"/>
      <c r="N70" s="287"/>
      <c r="O70" s="287"/>
      <c r="P70" s="287"/>
      <c r="Q70" s="287"/>
      <c r="R70" s="287"/>
      <c r="S70" s="287"/>
      <c r="T70" s="12"/>
      <c r="U70" s="12"/>
      <c r="V70" s="9"/>
      <c r="W70" s="9"/>
      <c r="X70" s="9"/>
      <c r="Y70" s="9"/>
      <c r="Z70" s="9"/>
      <c r="AA70" s="13"/>
      <c r="AB70" s="13"/>
      <c r="AC70" s="13"/>
      <c r="AD70" s="9"/>
      <c r="AE70" s="9"/>
      <c r="AF70" s="13"/>
      <c r="AG70" s="13"/>
      <c r="AH70" s="98"/>
    </row>
    <row r="71" spans="1:34" x14ac:dyDescent="0.2">
      <c r="A71" s="173" t="s">
        <v>1792</v>
      </c>
      <c r="B71" s="166" t="s">
        <v>5291</v>
      </c>
      <c r="C71" s="503" t="s">
        <v>1791</v>
      </c>
      <c r="D71" s="503" t="s">
        <v>1240</v>
      </c>
      <c r="E71" s="504" t="s">
        <v>308</v>
      </c>
      <c r="F71" s="504" t="s">
        <v>307</v>
      </c>
      <c r="G71" s="504" t="s">
        <v>1790</v>
      </c>
      <c r="H71" s="504" t="s">
        <v>1789</v>
      </c>
      <c r="I71" s="504" t="s">
        <v>1788</v>
      </c>
      <c r="J71" s="504" t="s">
        <v>1787</v>
      </c>
      <c r="K71" s="504" t="s">
        <v>1786</v>
      </c>
      <c r="L71" s="504" t="s">
        <v>1785</v>
      </c>
      <c r="M71" s="504" t="s">
        <v>1784</v>
      </c>
      <c r="N71" s="504" t="s">
        <v>1783</v>
      </c>
      <c r="O71" s="504" t="s">
        <v>1782</v>
      </c>
      <c r="P71" s="504" t="s">
        <v>1781</v>
      </c>
      <c r="Q71" s="504" t="s">
        <v>1780</v>
      </c>
      <c r="R71" s="504" t="s">
        <v>1779</v>
      </c>
      <c r="S71" s="494" t="s">
        <v>2103</v>
      </c>
      <c r="T71" s="12" t="s">
        <v>2843</v>
      </c>
      <c r="U71" s="12" t="s">
        <v>2808</v>
      </c>
      <c r="V71" s="8" t="s">
        <v>2058</v>
      </c>
      <c r="W71" s="9" t="s">
        <v>2822</v>
      </c>
      <c r="X71" s="9" t="s">
        <v>2835</v>
      </c>
      <c r="Y71" s="9" t="s">
        <v>2709</v>
      </c>
      <c r="Z71" s="9" t="s">
        <v>2801</v>
      </c>
      <c r="AA71" s="13"/>
      <c r="AB71" s="13"/>
      <c r="AC71" s="13"/>
      <c r="AD71" s="9"/>
      <c r="AE71" s="9"/>
      <c r="AF71" s="13"/>
      <c r="AG71" s="13"/>
      <c r="AH71" s="98"/>
    </row>
    <row r="72" spans="1:34" x14ac:dyDescent="0.2">
      <c r="A72" s="173" t="s">
        <v>1778</v>
      </c>
      <c r="B72" s="166" t="s">
        <v>5292</v>
      </c>
      <c r="C72" s="503" t="s">
        <v>1777</v>
      </c>
      <c r="D72" s="503" t="s">
        <v>1776</v>
      </c>
      <c r="E72" s="504" t="s">
        <v>305</v>
      </c>
      <c r="F72" s="504" t="s">
        <v>1775</v>
      </c>
      <c r="G72" s="504" t="s">
        <v>1774</v>
      </c>
      <c r="H72" s="504" t="s">
        <v>1773</v>
      </c>
      <c r="I72" s="504" t="s">
        <v>1772</v>
      </c>
      <c r="J72" s="504" t="s">
        <v>1771</v>
      </c>
      <c r="K72" s="504" t="s">
        <v>1770</v>
      </c>
      <c r="L72" s="504" t="s">
        <v>1769</v>
      </c>
      <c r="M72" s="504" t="s">
        <v>1768</v>
      </c>
      <c r="N72" s="504" t="s">
        <v>1767</v>
      </c>
      <c r="O72" s="504" t="s">
        <v>1766</v>
      </c>
      <c r="P72" s="504" t="s">
        <v>1765</v>
      </c>
      <c r="Q72" s="504" t="s">
        <v>1764</v>
      </c>
      <c r="R72" s="504" t="s">
        <v>1763</v>
      </c>
      <c r="S72" s="494" t="s">
        <v>2104</v>
      </c>
      <c r="T72" s="12" t="s">
        <v>2843</v>
      </c>
      <c r="U72" s="12" t="s">
        <v>2808</v>
      </c>
      <c r="V72" s="8" t="s">
        <v>2058</v>
      </c>
      <c r="W72" s="9" t="s">
        <v>2822</v>
      </c>
      <c r="X72" s="9" t="s">
        <v>2837</v>
      </c>
      <c r="Y72" s="9" t="s">
        <v>2709</v>
      </c>
      <c r="Z72" s="9" t="s">
        <v>2801</v>
      </c>
      <c r="AA72" s="13"/>
      <c r="AB72" s="13"/>
      <c r="AC72" s="13"/>
      <c r="AD72" s="9"/>
      <c r="AE72" s="9"/>
      <c r="AF72" s="13"/>
      <c r="AG72" s="13"/>
      <c r="AH72" s="98"/>
    </row>
    <row r="73" spans="1:34" x14ac:dyDescent="0.2">
      <c r="A73" s="171" t="s">
        <v>1330</v>
      </c>
      <c r="B73" s="166"/>
      <c r="C73" s="287"/>
      <c r="D73" s="287"/>
      <c r="E73" s="287"/>
      <c r="F73" s="287"/>
      <c r="G73" s="287"/>
      <c r="H73" s="287"/>
      <c r="I73" s="287"/>
      <c r="J73" s="287"/>
      <c r="K73" s="287"/>
      <c r="L73" s="287"/>
      <c r="M73" s="287"/>
      <c r="N73" s="287"/>
      <c r="O73" s="287"/>
      <c r="P73" s="287"/>
      <c r="Q73" s="287"/>
      <c r="R73" s="287"/>
      <c r="S73" s="287"/>
      <c r="T73" s="12"/>
      <c r="U73" s="12"/>
      <c r="V73" s="8"/>
      <c r="W73" s="9"/>
      <c r="X73" s="9"/>
      <c r="Y73" s="9"/>
      <c r="Z73" s="9"/>
      <c r="AA73" s="13"/>
      <c r="AB73" s="13"/>
      <c r="AC73" s="13"/>
      <c r="AD73" s="9"/>
      <c r="AE73" s="9"/>
      <c r="AF73" s="13"/>
      <c r="AG73" s="13"/>
      <c r="AH73" s="98"/>
    </row>
    <row r="74" spans="1:34" x14ac:dyDescent="0.2">
      <c r="A74" s="173" t="s">
        <v>1641</v>
      </c>
      <c r="B74" s="166" t="s">
        <v>5293</v>
      </c>
      <c r="C74" s="503" t="s">
        <v>1762</v>
      </c>
      <c r="D74" s="503" t="s">
        <v>1761</v>
      </c>
      <c r="E74" s="504" t="s">
        <v>303</v>
      </c>
      <c r="F74" s="504" t="s">
        <v>302</v>
      </c>
      <c r="G74" s="504" t="s">
        <v>1760</v>
      </c>
      <c r="H74" s="504" t="s">
        <v>1759</v>
      </c>
      <c r="I74" s="504" t="s">
        <v>1758</v>
      </c>
      <c r="J74" s="504" t="s">
        <v>1757</v>
      </c>
      <c r="K74" s="504" t="s">
        <v>1756</v>
      </c>
      <c r="L74" s="504" t="s">
        <v>1755</v>
      </c>
      <c r="M74" s="504" t="s">
        <v>1754</v>
      </c>
      <c r="N74" s="504" t="s">
        <v>1753</v>
      </c>
      <c r="O74" s="504" t="s">
        <v>1752</v>
      </c>
      <c r="P74" s="504" t="s">
        <v>1751</v>
      </c>
      <c r="Q74" s="504" t="s">
        <v>1750</v>
      </c>
      <c r="R74" s="504" t="s">
        <v>1749</v>
      </c>
      <c r="S74" s="494" t="s">
        <v>2105</v>
      </c>
      <c r="T74" s="12" t="s">
        <v>2843</v>
      </c>
      <c r="U74" s="12" t="s">
        <v>2808</v>
      </c>
      <c r="V74" s="8" t="s">
        <v>2058</v>
      </c>
      <c r="W74" s="9" t="s">
        <v>2822</v>
      </c>
      <c r="X74" s="9" t="s">
        <v>2838</v>
      </c>
      <c r="Y74" s="9" t="s">
        <v>2709</v>
      </c>
      <c r="Z74" s="9" t="s">
        <v>2801</v>
      </c>
      <c r="AA74" s="13"/>
      <c r="AB74" s="13"/>
      <c r="AC74" s="13"/>
      <c r="AD74" s="9"/>
      <c r="AE74" s="9"/>
      <c r="AF74" s="13"/>
      <c r="AG74" s="13"/>
      <c r="AH74" s="98"/>
    </row>
    <row r="75" spans="1:34" x14ac:dyDescent="0.2">
      <c r="A75" s="173" t="s">
        <v>1748</v>
      </c>
      <c r="B75" s="166" t="s">
        <v>5294</v>
      </c>
      <c r="C75" s="503" t="s">
        <v>1644</v>
      </c>
      <c r="D75" s="503" t="s">
        <v>1747</v>
      </c>
      <c r="E75" s="504" t="s">
        <v>1746</v>
      </c>
      <c r="F75" s="504" t="s">
        <v>1745</v>
      </c>
      <c r="G75" s="504" t="s">
        <v>1744</v>
      </c>
      <c r="H75" s="504" t="s">
        <v>1743</v>
      </c>
      <c r="I75" s="504" t="s">
        <v>1742</v>
      </c>
      <c r="J75" s="504" t="s">
        <v>1741</v>
      </c>
      <c r="K75" s="504" t="s">
        <v>1740</v>
      </c>
      <c r="L75" s="504" t="s">
        <v>1739</v>
      </c>
      <c r="M75" s="504" t="s">
        <v>1738</v>
      </c>
      <c r="N75" s="504" t="s">
        <v>1737</v>
      </c>
      <c r="O75" s="504" t="s">
        <v>1736</v>
      </c>
      <c r="P75" s="504" t="s">
        <v>1735</v>
      </c>
      <c r="Q75" s="504" t="s">
        <v>1734</v>
      </c>
      <c r="R75" s="504" t="s">
        <v>1733</v>
      </c>
      <c r="S75" s="494" t="s">
        <v>2106</v>
      </c>
      <c r="T75" s="12" t="s">
        <v>2843</v>
      </c>
      <c r="U75" s="12" t="s">
        <v>2808</v>
      </c>
      <c r="V75" s="8" t="s">
        <v>2058</v>
      </c>
      <c r="W75" s="9" t="s">
        <v>2822</v>
      </c>
      <c r="X75" s="9" t="s">
        <v>2839</v>
      </c>
      <c r="Y75" s="9" t="s">
        <v>2709</v>
      </c>
      <c r="Z75" s="9" t="s">
        <v>2801</v>
      </c>
      <c r="AA75" s="13"/>
      <c r="AB75" s="13"/>
      <c r="AC75" s="13"/>
      <c r="AD75" s="9"/>
      <c r="AE75" s="9"/>
      <c r="AF75" s="13"/>
      <c r="AG75" s="13"/>
      <c r="AH75" s="98"/>
    </row>
    <row r="76" spans="1:34" x14ac:dyDescent="0.2">
      <c r="A76" s="224" t="s">
        <v>1732</v>
      </c>
      <c r="B76" s="166"/>
      <c r="C76" s="287"/>
      <c r="D76" s="287"/>
      <c r="E76" s="287"/>
      <c r="F76" s="287"/>
      <c r="G76" s="287"/>
      <c r="H76" s="287"/>
      <c r="I76" s="287"/>
      <c r="J76" s="287"/>
      <c r="K76" s="287"/>
      <c r="L76" s="287"/>
      <c r="M76" s="287"/>
      <c r="N76" s="287"/>
      <c r="O76" s="287"/>
      <c r="P76" s="287"/>
      <c r="Q76" s="287"/>
      <c r="R76" s="287"/>
      <c r="S76" s="287"/>
      <c r="T76" s="16"/>
      <c r="U76" s="12"/>
      <c r="V76" s="9"/>
      <c r="W76" s="9"/>
      <c r="X76" s="9"/>
      <c r="Y76" s="9"/>
      <c r="Z76" s="9"/>
      <c r="AA76" s="9"/>
      <c r="AB76" s="9"/>
      <c r="AC76" s="9"/>
      <c r="AD76" s="9"/>
      <c r="AE76" s="9"/>
      <c r="AF76" s="13"/>
      <c r="AG76" s="13"/>
      <c r="AH76" s="98"/>
    </row>
    <row r="77" spans="1:34" x14ac:dyDescent="0.2">
      <c r="A77" s="171" t="s">
        <v>2698</v>
      </c>
      <c r="B77" s="166" t="s">
        <v>5295</v>
      </c>
      <c r="C77" s="503" t="s">
        <v>1731</v>
      </c>
      <c r="D77" s="503" t="s">
        <v>1730</v>
      </c>
      <c r="E77" s="504" t="s">
        <v>300</v>
      </c>
      <c r="F77" s="504" t="s">
        <v>299</v>
      </c>
      <c r="G77" s="504" t="s">
        <v>1729</v>
      </c>
      <c r="H77" s="504" t="s">
        <v>1728</v>
      </c>
      <c r="I77" s="504" t="s">
        <v>1727</v>
      </c>
      <c r="J77" s="504" t="s">
        <v>1726</v>
      </c>
      <c r="K77" s="504" t="s">
        <v>1725</v>
      </c>
      <c r="L77" s="504" t="s">
        <v>1724</v>
      </c>
      <c r="M77" s="504" t="s">
        <v>1723</v>
      </c>
      <c r="N77" s="504" t="s">
        <v>1722</v>
      </c>
      <c r="O77" s="504" t="s">
        <v>1721</v>
      </c>
      <c r="P77" s="504" t="s">
        <v>1720</v>
      </c>
      <c r="Q77" s="504" t="s">
        <v>1719</v>
      </c>
      <c r="R77" s="504" t="s">
        <v>1718</v>
      </c>
      <c r="S77" s="494" t="s">
        <v>2107</v>
      </c>
      <c r="T77" s="16"/>
      <c r="U77" s="12"/>
      <c r="V77" s="8" t="s">
        <v>5018</v>
      </c>
      <c r="W77" s="9" t="s">
        <v>3044</v>
      </c>
      <c r="X77" s="8"/>
      <c r="Y77" s="8"/>
      <c r="Z77" s="8"/>
      <c r="AA77" s="8"/>
      <c r="AB77" s="8"/>
      <c r="AC77" s="8"/>
      <c r="AD77" s="8"/>
      <c r="AE77" s="9"/>
      <c r="AF77" s="13"/>
      <c r="AG77" s="13"/>
      <c r="AH77" s="98"/>
    </row>
    <row r="78" spans="1:34" x14ac:dyDescent="0.2">
      <c r="C78" s="81" t="s">
        <v>2903</v>
      </c>
      <c r="D78" s="81" t="s">
        <v>2904</v>
      </c>
      <c r="E78" s="81" t="s">
        <v>2905</v>
      </c>
      <c r="F78" s="81" t="s">
        <v>2908</v>
      </c>
      <c r="G78" s="81" t="s">
        <v>2909</v>
      </c>
      <c r="H78" s="81" t="s">
        <v>2910</v>
      </c>
      <c r="I78" s="81" t="s">
        <v>2911</v>
      </c>
      <c r="J78" s="81" t="s">
        <v>2912</v>
      </c>
      <c r="K78" s="81" t="s">
        <v>2913</v>
      </c>
      <c r="L78" s="81" t="s">
        <v>2914</v>
      </c>
      <c r="M78" s="81" t="s">
        <v>2915</v>
      </c>
      <c r="N78" s="81" t="s">
        <v>2916</v>
      </c>
      <c r="O78" s="81" t="s">
        <v>2906</v>
      </c>
      <c r="P78" s="81" t="s">
        <v>2918</v>
      </c>
      <c r="Q78" s="81" t="s">
        <v>2919</v>
      </c>
      <c r="R78" s="81" t="s">
        <v>2917</v>
      </c>
      <c r="S78" s="83" t="s">
        <v>2902</v>
      </c>
      <c r="U78" s="12"/>
      <c r="V78" s="98"/>
      <c r="X78" s="98"/>
      <c r="Y78" s="98"/>
      <c r="Z78" s="98"/>
      <c r="AA78" s="98"/>
      <c r="AB78" s="98"/>
      <c r="AC78" s="98"/>
      <c r="AD78" s="98"/>
      <c r="AE78" s="98"/>
      <c r="AF78" s="98"/>
    </row>
    <row r="79" spans="1:34" x14ac:dyDescent="0.2">
      <c r="A79" s="17" t="s">
        <v>5809</v>
      </c>
      <c r="B79" s="45"/>
      <c r="C79" s="533"/>
      <c r="D79" s="533"/>
      <c r="E79" s="533"/>
      <c r="F79" s="46"/>
      <c r="G79" s="46"/>
      <c r="H79" s="46"/>
      <c r="I79" s="46"/>
      <c r="J79" s="46"/>
      <c r="K79" s="46"/>
      <c r="L79" s="46"/>
      <c r="M79" s="46"/>
      <c r="N79" s="46"/>
      <c r="O79" s="46"/>
      <c r="P79" s="46"/>
      <c r="Q79" s="16"/>
      <c r="R79" s="46"/>
      <c r="S79" s="16"/>
      <c r="T79" s="16"/>
      <c r="U79" s="16"/>
      <c r="V79" s="16"/>
    </row>
    <row r="80" spans="1:34" x14ac:dyDescent="0.2">
      <c r="A80" s="10" t="s">
        <v>48</v>
      </c>
      <c r="B80" s="36"/>
      <c r="C80" s="533"/>
      <c r="D80" s="533"/>
      <c r="E80" s="533"/>
      <c r="F80" s="16"/>
      <c r="G80" s="16"/>
      <c r="H80" s="16"/>
      <c r="I80" s="16"/>
      <c r="J80" s="16"/>
      <c r="K80" s="16"/>
      <c r="L80" s="16"/>
      <c r="M80" s="16"/>
      <c r="N80" s="16"/>
      <c r="O80" s="16"/>
      <c r="P80" s="16"/>
      <c r="Q80" s="16"/>
      <c r="R80" s="16"/>
      <c r="S80" s="16"/>
    </row>
    <row r="81" spans="1:30" x14ac:dyDescent="0.2">
      <c r="A81" s="16" t="s">
        <v>2954</v>
      </c>
      <c r="B81" s="44"/>
      <c r="C81" s="16"/>
      <c r="D81" s="16"/>
      <c r="E81" s="16"/>
      <c r="F81" s="16"/>
      <c r="G81" s="16"/>
      <c r="H81" s="16"/>
      <c r="I81" s="16"/>
      <c r="J81" s="16"/>
      <c r="K81" s="16"/>
      <c r="L81" s="16"/>
      <c r="M81" s="16"/>
      <c r="N81" s="16"/>
      <c r="O81" s="16"/>
      <c r="P81" s="16"/>
      <c r="Q81" s="16"/>
      <c r="R81" s="16"/>
      <c r="S81" s="16"/>
    </row>
    <row r="82" spans="1:30" x14ac:dyDescent="0.2">
      <c r="A82" s="14" t="s">
        <v>3255</v>
      </c>
      <c r="B82" s="170" t="s">
        <v>238</v>
      </c>
      <c r="C82" s="166" t="s">
        <v>5739</v>
      </c>
      <c r="D82" s="534" t="s">
        <v>5148</v>
      </c>
      <c r="F82" s="122"/>
      <c r="G82" s="122"/>
      <c r="H82" s="122"/>
      <c r="I82" s="122"/>
      <c r="J82" s="122"/>
      <c r="K82" s="122"/>
      <c r="L82" s="122"/>
      <c r="M82" s="122"/>
      <c r="N82" s="122"/>
      <c r="O82" s="122"/>
      <c r="P82" s="122"/>
      <c r="Q82" s="122"/>
      <c r="R82" s="122"/>
      <c r="S82" s="122"/>
    </row>
    <row r="84" spans="1:30" x14ac:dyDescent="0.2">
      <c r="A84" s="170" t="s">
        <v>5161</v>
      </c>
      <c r="B84" s="166" t="s">
        <v>5760</v>
      </c>
      <c r="C84" s="416" t="s">
        <v>1717</v>
      </c>
      <c r="D84" s="416" t="s">
        <v>1716</v>
      </c>
      <c r="E84" s="416" t="s">
        <v>1715</v>
      </c>
      <c r="F84" s="416" t="s">
        <v>1714</v>
      </c>
      <c r="G84" s="416" t="s">
        <v>1713</v>
      </c>
      <c r="H84" s="416" t="s">
        <v>1712</v>
      </c>
      <c r="I84" s="416" t="s">
        <v>1711</v>
      </c>
      <c r="J84" s="416" t="s">
        <v>1710</v>
      </c>
      <c r="K84" s="416" t="s">
        <v>1709</v>
      </c>
      <c r="L84" s="416" t="s">
        <v>1708</v>
      </c>
      <c r="M84" s="416" t="s">
        <v>1707</v>
      </c>
      <c r="N84" s="416" t="s">
        <v>1706</v>
      </c>
      <c r="O84" s="287"/>
      <c r="P84" s="287"/>
      <c r="Q84" s="287"/>
      <c r="R84" s="287"/>
      <c r="S84" s="443" t="s">
        <v>2108</v>
      </c>
      <c r="T84" s="12" t="s">
        <v>2808</v>
      </c>
      <c r="U84" s="14" t="s">
        <v>2843</v>
      </c>
      <c r="V84" s="8" t="s">
        <v>2058</v>
      </c>
      <c r="W84" s="9" t="s">
        <v>2709</v>
      </c>
      <c r="X84" s="8" t="s">
        <v>2752</v>
      </c>
      <c r="Z84" s="14" t="s">
        <v>3247</v>
      </c>
      <c r="AA84" s="13"/>
      <c r="AB84" s="13"/>
      <c r="AC84" s="13"/>
      <c r="AD84" s="520"/>
    </row>
    <row r="85" spans="1:30" x14ac:dyDescent="0.2">
      <c r="A85" s="520"/>
      <c r="B85" s="520"/>
      <c r="C85" s="520"/>
      <c r="D85" s="520"/>
      <c r="E85" s="520"/>
      <c r="F85" s="520"/>
      <c r="G85" s="520"/>
      <c r="H85" s="520"/>
      <c r="I85" s="520"/>
      <c r="J85" s="520"/>
      <c r="K85" s="520"/>
      <c r="L85" s="520"/>
      <c r="M85" s="520"/>
      <c r="N85" s="520"/>
      <c r="O85" s="520"/>
      <c r="P85" s="520"/>
      <c r="Q85" s="520"/>
      <c r="R85" s="520"/>
      <c r="S85" s="520"/>
      <c r="T85" s="520"/>
      <c r="U85" s="520"/>
      <c r="V85" s="520"/>
      <c r="W85" s="520"/>
      <c r="X85" s="520"/>
      <c r="Y85" s="520"/>
      <c r="Z85" s="520"/>
      <c r="AA85" s="520"/>
      <c r="AB85" s="520"/>
      <c r="AC85" s="520"/>
      <c r="AD85" s="520"/>
    </row>
    <row r="86" spans="1:30" x14ac:dyDescent="0.2">
      <c r="A86" s="17" t="s">
        <v>5810</v>
      </c>
      <c r="B86" s="45"/>
      <c r="C86" s="10"/>
      <c r="D86" s="10"/>
      <c r="E86" s="10"/>
      <c r="F86" s="10"/>
      <c r="G86" s="10"/>
      <c r="H86" s="10"/>
      <c r="I86" s="10"/>
      <c r="J86" s="10"/>
      <c r="K86" s="10"/>
      <c r="L86" s="10"/>
      <c r="M86" s="10"/>
      <c r="N86" s="10"/>
      <c r="O86" s="10"/>
      <c r="P86" s="10"/>
      <c r="Q86" s="10"/>
      <c r="R86" s="10"/>
      <c r="S86" s="10"/>
      <c r="T86" s="16"/>
      <c r="U86" s="16"/>
      <c r="V86" s="16"/>
      <c r="W86" s="16"/>
      <c r="X86" s="13"/>
      <c r="Y86" s="16"/>
      <c r="Z86" s="13"/>
      <c r="AA86" s="13"/>
      <c r="AB86" s="13"/>
      <c r="AC86" s="13"/>
      <c r="AD86" s="520"/>
    </row>
    <row r="87" spans="1:30" x14ac:dyDescent="0.2">
      <c r="A87" s="10" t="s">
        <v>48</v>
      </c>
      <c r="B87" s="36"/>
      <c r="C87" s="10"/>
      <c r="D87" s="10"/>
      <c r="E87" s="10"/>
      <c r="F87" s="10"/>
      <c r="G87" s="10"/>
      <c r="H87" s="10"/>
      <c r="I87" s="10"/>
      <c r="J87" s="10"/>
      <c r="K87" s="10"/>
      <c r="L87" s="10"/>
      <c r="M87" s="10"/>
      <c r="N87" s="10"/>
      <c r="O87" s="10"/>
      <c r="P87" s="10"/>
      <c r="Q87" s="10"/>
      <c r="R87" s="10"/>
      <c r="S87" s="10"/>
      <c r="T87" s="16"/>
      <c r="U87" s="16"/>
      <c r="V87" s="16"/>
      <c r="W87" s="16"/>
      <c r="X87" s="13"/>
      <c r="Y87" s="16"/>
      <c r="Z87" s="13"/>
      <c r="AA87" s="13"/>
      <c r="AB87" s="13"/>
      <c r="AC87" s="13"/>
      <c r="AD87" s="520"/>
    </row>
    <row r="88" spans="1:30" x14ac:dyDescent="0.2">
      <c r="A88" s="16" t="s">
        <v>2954</v>
      </c>
      <c r="B88" s="44"/>
      <c r="C88" s="10"/>
      <c r="D88" s="10"/>
      <c r="E88" s="10"/>
      <c r="F88" s="10"/>
      <c r="G88" s="10"/>
      <c r="H88" s="10"/>
      <c r="I88" s="10"/>
      <c r="J88" s="10"/>
      <c r="K88" s="10"/>
      <c r="L88" s="10"/>
      <c r="M88" s="10"/>
      <c r="N88" s="10"/>
      <c r="O88" s="10"/>
      <c r="P88" s="10"/>
      <c r="Q88" s="10"/>
      <c r="R88" s="10"/>
      <c r="S88" s="10"/>
      <c r="T88" s="16"/>
      <c r="U88" s="16"/>
      <c r="V88" s="16"/>
      <c r="W88" s="16"/>
      <c r="X88" s="13"/>
      <c r="Y88" s="16"/>
      <c r="Z88" s="13"/>
      <c r="AA88" s="13"/>
      <c r="AB88" s="13"/>
      <c r="AC88" s="13"/>
      <c r="AD88" s="520"/>
    </row>
    <row r="89" spans="1:30" x14ac:dyDescent="0.2">
      <c r="A89" s="16"/>
      <c r="B89" s="44"/>
      <c r="C89" s="10"/>
      <c r="D89" s="10"/>
      <c r="E89" s="10"/>
      <c r="F89" s="10"/>
      <c r="G89" s="10"/>
      <c r="H89" s="10"/>
      <c r="I89" s="10"/>
      <c r="J89" s="10"/>
      <c r="K89" s="10"/>
      <c r="L89" s="10"/>
      <c r="M89" s="10"/>
      <c r="N89" s="10"/>
      <c r="O89" s="10"/>
      <c r="P89" s="10"/>
      <c r="Q89" s="10"/>
      <c r="R89" s="10"/>
      <c r="S89" s="10"/>
      <c r="T89" s="16"/>
      <c r="U89" s="16"/>
      <c r="V89" s="16"/>
      <c r="W89" s="16"/>
      <c r="X89" s="13"/>
      <c r="Y89" s="16"/>
      <c r="Z89" s="13"/>
      <c r="AA89" s="13"/>
      <c r="AB89" s="13"/>
      <c r="AC89" s="13"/>
      <c r="AD89" s="520"/>
    </row>
    <row r="90" spans="1:30" x14ac:dyDescent="0.2">
      <c r="A90" s="170" t="s">
        <v>5163</v>
      </c>
      <c r="B90" s="166" t="s">
        <v>5761</v>
      </c>
      <c r="C90" s="416" t="s">
        <v>1693</v>
      </c>
      <c r="D90" s="416" t="s">
        <v>1692</v>
      </c>
      <c r="E90" s="416" t="s">
        <v>1691</v>
      </c>
      <c r="F90" s="416" t="s">
        <v>1690</v>
      </c>
      <c r="G90" s="416" t="s">
        <v>1689</v>
      </c>
      <c r="H90" s="416" t="s">
        <v>1688</v>
      </c>
      <c r="I90" s="416" t="s">
        <v>1687</v>
      </c>
      <c r="J90" s="416" t="s">
        <v>1686</v>
      </c>
      <c r="K90" s="416" t="s">
        <v>1685</v>
      </c>
      <c r="L90" s="416" t="s">
        <v>1684</v>
      </c>
      <c r="M90" s="416" t="s">
        <v>1683</v>
      </c>
      <c r="N90" s="416" t="s">
        <v>1682</v>
      </c>
      <c r="O90" s="287"/>
      <c r="P90" s="287"/>
      <c r="Q90" s="287"/>
      <c r="R90" s="287"/>
      <c r="S90" s="443" t="s">
        <v>4663</v>
      </c>
      <c r="T90" s="12" t="s">
        <v>2808</v>
      </c>
      <c r="U90" s="12" t="s">
        <v>2843</v>
      </c>
      <c r="V90" s="8" t="s">
        <v>2058</v>
      </c>
      <c r="W90" s="9" t="s">
        <v>2709</v>
      </c>
      <c r="X90" s="9" t="s">
        <v>2752</v>
      </c>
      <c r="Y90" s="12" t="s">
        <v>3267</v>
      </c>
      <c r="Z90" s="12" t="s">
        <v>3246</v>
      </c>
      <c r="AA90" s="13"/>
      <c r="AB90" s="13"/>
      <c r="AC90" s="13"/>
      <c r="AD90" s="520"/>
    </row>
    <row r="91" spans="1:30" x14ac:dyDescent="0.2">
      <c r="A91" s="170" t="s">
        <v>5164</v>
      </c>
      <c r="B91" s="166" t="s">
        <v>5762</v>
      </c>
      <c r="C91" s="416" t="s">
        <v>1681</v>
      </c>
      <c r="D91" s="416" t="s">
        <v>1680</v>
      </c>
      <c r="E91" s="416" t="s">
        <v>1679</v>
      </c>
      <c r="F91" s="416" t="s">
        <v>1678</v>
      </c>
      <c r="G91" s="416" t="s">
        <v>1677</v>
      </c>
      <c r="H91" s="416" t="s">
        <v>1676</v>
      </c>
      <c r="I91" s="416" t="s">
        <v>1675</v>
      </c>
      <c r="J91" s="416" t="s">
        <v>1674</v>
      </c>
      <c r="K91" s="416" t="s">
        <v>1673</v>
      </c>
      <c r="L91" s="416" t="s">
        <v>1672</v>
      </c>
      <c r="M91" s="416" t="s">
        <v>1671</v>
      </c>
      <c r="N91" s="416" t="s">
        <v>1670</v>
      </c>
      <c r="O91" s="287"/>
      <c r="P91" s="287"/>
      <c r="Q91" s="287"/>
      <c r="R91" s="287"/>
      <c r="S91" s="443" t="s">
        <v>4664</v>
      </c>
      <c r="T91" s="12" t="s">
        <v>2808</v>
      </c>
      <c r="U91" s="12" t="s">
        <v>2843</v>
      </c>
      <c r="V91" s="8" t="s">
        <v>2058</v>
      </c>
      <c r="W91" s="9" t="s">
        <v>2709</v>
      </c>
      <c r="X91" s="9" t="s">
        <v>2752</v>
      </c>
      <c r="Y91" s="12" t="s">
        <v>3267</v>
      </c>
      <c r="Z91" s="12" t="s">
        <v>4631</v>
      </c>
      <c r="AA91" s="13"/>
      <c r="AB91" s="13"/>
      <c r="AC91" s="13"/>
      <c r="AD91" s="520"/>
    </row>
    <row r="92" spans="1:30" x14ac:dyDescent="0.2">
      <c r="C92" s="520"/>
      <c r="D92" s="520"/>
      <c r="E92" s="520"/>
      <c r="F92" s="520"/>
      <c r="G92" s="520"/>
      <c r="H92" s="520"/>
      <c r="I92" s="520"/>
      <c r="J92" s="520"/>
      <c r="K92" s="520"/>
      <c r="L92" s="520"/>
      <c r="M92" s="520"/>
      <c r="N92" s="520"/>
      <c r="O92" s="520"/>
      <c r="P92" s="520"/>
      <c r="Q92" s="520"/>
      <c r="R92" s="520"/>
      <c r="S92" s="520"/>
      <c r="T92" s="520"/>
      <c r="U92" s="520"/>
      <c r="V92" s="520"/>
      <c r="W92" s="520"/>
      <c r="X92" s="520"/>
      <c r="AD92" s="520"/>
    </row>
    <row r="93" spans="1:30" x14ac:dyDescent="0.2">
      <c r="A93" s="17" t="s">
        <v>5811</v>
      </c>
      <c r="B93" s="45"/>
      <c r="C93" s="533"/>
      <c r="D93" s="533"/>
      <c r="E93" s="533"/>
      <c r="F93" s="533"/>
      <c r="G93" s="533"/>
      <c r="H93" s="533"/>
      <c r="I93" s="533"/>
      <c r="J93" s="533"/>
      <c r="K93" s="533"/>
      <c r="L93" s="533"/>
      <c r="M93" s="533"/>
      <c r="N93" s="533"/>
      <c r="O93" s="533"/>
      <c r="P93" s="533"/>
      <c r="Q93" s="533"/>
      <c r="R93" s="533"/>
      <c r="S93" s="533"/>
      <c r="T93" s="14"/>
      <c r="U93" s="14"/>
      <c r="V93" s="12"/>
      <c r="W93" s="14"/>
      <c r="Z93" s="8"/>
      <c r="AA93" s="8"/>
      <c r="AB93" s="13"/>
      <c r="AC93" s="13"/>
      <c r="AD93" s="520"/>
    </row>
    <row r="94" spans="1:30" x14ac:dyDescent="0.2">
      <c r="A94" s="10" t="s">
        <v>48</v>
      </c>
      <c r="B94" s="36"/>
      <c r="C94" s="533"/>
      <c r="D94" s="533"/>
      <c r="E94" s="533"/>
      <c r="F94" s="533"/>
      <c r="G94" s="533"/>
      <c r="H94" s="533"/>
      <c r="I94" s="533"/>
      <c r="J94" s="533"/>
      <c r="K94" s="533"/>
      <c r="L94" s="533"/>
      <c r="M94" s="533"/>
      <c r="N94" s="533"/>
      <c r="O94" s="533"/>
      <c r="P94" s="533"/>
      <c r="Q94" s="533"/>
      <c r="R94" s="533"/>
      <c r="S94" s="533"/>
      <c r="T94" s="14"/>
      <c r="U94" s="14"/>
      <c r="V94" s="12"/>
      <c r="W94" s="14"/>
      <c r="Z94" s="8"/>
      <c r="AA94" s="8"/>
      <c r="AB94" s="13"/>
      <c r="AC94" s="13"/>
      <c r="AD94" s="520"/>
    </row>
    <row r="95" spans="1:30" x14ac:dyDescent="0.2">
      <c r="A95" s="16" t="s">
        <v>2954</v>
      </c>
      <c r="B95" s="44"/>
      <c r="C95" s="533"/>
      <c r="D95" s="533"/>
      <c r="E95" s="533"/>
      <c r="F95" s="533"/>
      <c r="G95" s="533"/>
      <c r="H95" s="533"/>
      <c r="I95" s="533"/>
      <c r="J95" s="533"/>
      <c r="K95" s="533"/>
      <c r="L95" s="533"/>
      <c r="M95" s="533"/>
      <c r="N95" s="533"/>
      <c r="O95" s="533"/>
      <c r="P95" s="533"/>
      <c r="Q95" s="533"/>
      <c r="R95" s="533"/>
      <c r="S95" s="533"/>
      <c r="T95" s="14"/>
      <c r="U95" s="14"/>
      <c r="V95" s="12"/>
      <c r="W95" s="14"/>
      <c r="Z95" s="8"/>
      <c r="AA95" s="8"/>
      <c r="AB95" s="13"/>
      <c r="AC95" s="13"/>
      <c r="AD95" s="520"/>
    </row>
    <row r="96" spans="1:30" x14ac:dyDescent="0.2">
      <c r="A96" s="16"/>
      <c r="B96" s="44"/>
      <c r="C96" s="533"/>
      <c r="D96" s="533"/>
      <c r="E96" s="533"/>
      <c r="F96" s="533"/>
      <c r="G96" s="533"/>
      <c r="H96" s="533"/>
      <c r="I96" s="533"/>
      <c r="J96" s="533"/>
      <c r="K96" s="533"/>
      <c r="L96" s="533"/>
      <c r="M96" s="533"/>
      <c r="N96" s="533"/>
      <c r="O96" s="533"/>
      <c r="P96" s="533"/>
      <c r="Q96" s="533"/>
      <c r="R96" s="533"/>
      <c r="S96" s="533"/>
      <c r="T96" s="14"/>
      <c r="U96" s="14"/>
      <c r="V96" s="12"/>
      <c r="W96" s="14"/>
      <c r="Z96" s="8"/>
      <c r="AA96" s="8"/>
      <c r="AB96" s="13"/>
      <c r="AC96" s="13"/>
      <c r="AD96" s="520"/>
    </row>
    <row r="97" spans="1:30" x14ac:dyDescent="0.2">
      <c r="A97" s="16" t="s">
        <v>5207</v>
      </c>
      <c r="B97" s="44"/>
      <c r="C97" s="533"/>
      <c r="D97" s="533"/>
      <c r="E97" s="533"/>
      <c r="F97" s="533"/>
      <c r="G97" s="533"/>
      <c r="H97" s="533"/>
      <c r="I97" s="533"/>
      <c r="J97" s="533"/>
      <c r="K97" s="533"/>
      <c r="L97" s="533"/>
      <c r="M97" s="533"/>
      <c r="N97" s="533"/>
      <c r="O97" s="533"/>
      <c r="P97" s="533"/>
      <c r="Q97" s="533"/>
      <c r="R97" s="533"/>
      <c r="S97" s="533"/>
      <c r="T97" s="14"/>
      <c r="U97" s="14"/>
      <c r="V97" s="12"/>
      <c r="W97" s="14"/>
      <c r="Z97" s="8"/>
      <c r="AA97" s="8"/>
      <c r="AB97" s="13"/>
      <c r="AC97" s="13"/>
      <c r="AD97" s="520"/>
    </row>
    <row r="98" spans="1:30" x14ac:dyDescent="0.2">
      <c r="A98" s="14" t="s">
        <v>3255</v>
      </c>
      <c r="B98" s="175" t="s">
        <v>5160</v>
      </c>
      <c r="C98" s="166" t="s">
        <v>5740</v>
      </c>
      <c r="D98" s="534" t="s">
        <v>5148</v>
      </c>
      <c r="F98" s="533"/>
      <c r="G98" s="533"/>
      <c r="H98" s="533"/>
      <c r="I98" s="533"/>
      <c r="J98" s="533"/>
      <c r="K98" s="533"/>
      <c r="L98" s="533"/>
      <c r="M98" s="533"/>
      <c r="N98" s="533"/>
      <c r="O98" s="533"/>
      <c r="P98" s="533"/>
      <c r="Q98" s="533"/>
      <c r="R98" s="533"/>
      <c r="S98" s="533"/>
      <c r="T98" s="14"/>
      <c r="U98" s="14"/>
      <c r="V98" s="12"/>
      <c r="W98" s="14"/>
      <c r="Z98" s="8"/>
      <c r="AA98" s="8"/>
      <c r="AB98" s="13"/>
      <c r="AC98" s="13"/>
      <c r="AD98" s="520"/>
    </row>
    <row r="99" spans="1:30" x14ac:dyDescent="0.2">
      <c r="A99" s="56"/>
      <c r="B99" s="77"/>
      <c r="C99" s="533"/>
      <c r="D99" s="533"/>
      <c r="F99" s="533"/>
      <c r="G99" s="533"/>
      <c r="H99" s="533"/>
      <c r="I99" s="533"/>
      <c r="J99" s="533"/>
      <c r="K99" s="533"/>
      <c r="L99" s="533"/>
      <c r="M99" s="533"/>
      <c r="N99" s="533"/>
      <c r="O99" s="533"/>
      <c r="P99" s="533"/>
      <c r="Q99" s="533"/>
      <c r="R99" s="533"/>
      <c r="S99" s="533"/>
      <c r="T99" s="14"/>
      <c r="U99" s="14"/>
      <c r="V99" s="12"/>
      <c r="W99" s="14"/>
      <c r="Z99" s="8"/>
      <c r="AA99" s="8"/>
      <c r="AB99" s="13"/>
      <c r="AC99" s="13"/>
      <c r="AD99" s="520"/>
    </row>
    <row r="100" spans="1:30" x14ac:dyDescent="0.2">
      <c r="A100" s="170" t="s">
        <v>5162</v>
      </c>
      <c r="B100" s="166" t="s">
        <v>5763</v>
      </c>
      <c r="C100" s="416" t="s">
        <v>1705</v>
      </c>
      <c r="D100" s="416" t="s">
        <v>1704</v>
      </c>
      <c r="E100" s="416" t="s">
        <v>1703</v>
      </c>
      <c r="F100" s="416" t="s">
        <v>1702</v>
      </c>
      <c r="G100" s="416" t="s">
        <v>1701</v>
      </c>
      <c r="H100" s="416" t="s">
        <v>1700</v>
      </c>
      <c r="I100" s="416" t="s">
        <v>1699</v>
      </c>
      <c r="J100" s="416" t="s">
        <v>1698</v>
      </c>
      <c r="K100" s="416" t="s">
        <v>1697</v>
      </c>
      <c r="L100" s="416" t="s">
        <v>1696</v>
      </c>
      <c r="M100" s="416" t="s">
        <v>1695</v>
      </c>
      <c r="N100" s="416" t="s">
        <v>1694</v>
      </c>
      <c r="O100" s="287"/>
      <c r="P100" s="287"/>
      <c r="Q100" s="287"/>
      <c r="R100" s="287"/>
      <c r="S100" s="443" t="s">
        <v>2109</v>
      </c>
      <c r="T100" s="12" t="s">
        <v>2808</v>
      </c>
      <c r="U100" s="14" t="s">
        <v>2843</v>
      </c>
      <c r="V100" s="8" t="s">
        <v>2058</v>
      </c>
      <c r="W100" s="9" t="s">
        <v>2709</v>
      </c>
      <c r="X100" s="8" t="s">
        <v>2752</v>
      </c>
      <c r="Y100" s="14" t="s">
        <v>3014</v>
      </c>
      <c r="Z100" s="13"/>
      <c r="AA100" s="13"/>
      <c r="AB100" s="13"/>
      <c r="AC100" s="13"/>
      <c r="AD100" s="520"/>
    </row>
    <row r="101" spans="1:30" x14ac:dyDescent="0.2">
      <c r="C101" s="81" t="s">
        <v>5812</v>
      </c>
      <c r="D101" s="81" t="s">
        <v>5813</v>
      </c>
      <c r="E101" s="81" t="s">
        <v>5814</v>
      </c>
      <c r="F101" s="81" t="s">
        <v>5815</v>
      </c>
      <c r="G101" s="81" t="s">
        <v>5816</v>
      </c>
      <c r="H101" s="81" t="s">
        <v>5817</v>
      </c>
      <c r="I101" s="81" t="s">
        <v>5818</v>
      </c>
      <c r="J101" s="81" t="s">
        <v>5819</v>
      </c>
      <c r="K101" s="81" t="s">
        <v>5820</v>
      </c>
      <c r="L101" s="81" t="s">
        <v>5821</v>
      </c>
      <c r="M101" s="81" t="s">
        <v>5822</v>
      </c>
      <c r="N101" s="81" t="s">
        <v>5823</v>
      </c>
      <c r="O101" s="81" t="s">
        <v>2906</v>
      </c>
      <c r="P101" s="81" t="s">
        <v>2918</v>
      </c>
      <c r="Q101" s="81" t="s">
        <v>2919</v>
      </c>
      <c r="R101" s="81" t="s">
        <v>2917</v>
      </c>
      <c r="S101" s="83" t="s">
        <v>5824</v>
      </c>
      <c r="T101" s="98"/>
    </row>
  </sheetData>
  <mergeCells count="4">
    <mergeCell ref="C10:R10"/>
    <mergeCell ref="S10:S12"/>
    <mergeCell ref="C11:N11"/>
    <mergeCell ref="O11:R11"/>
  </mergeCells>
  <pageMargins left="0.15748031496062992" right="0.15748031496062992" top="0.27559055118110237" bottom="0.31496062992125984" header="0.15748031496062992" footer="0.15748031496062992"/>
  <pageSetup paperSize="8" scale="33" orientation="landscape" cellComments="asDisplayed" r:id="rId1"/>
  <headerFooter alignWithMargins="0">
    <oddHeader>&amp;A</oddHeader>
    <oddFooter>&amp;L&amp;F&amp;CPage &amp;P&amp;R&amp;D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1"/>
  <sheetViews>
    <sheetView zoomScale="85" zoomScaleNormal="85" workbookViewId="0"/>
  </sheetViews>
  <sheetFormatPr defaultRowHeight="15" x14ac:dyDescent="0.25"/>
  <cols>
    <col min="1" max="1" width="11.85546875" style="484" customWidth="1"/>
    <col min="2" max="2" width="32.140625" style="484" customWidth="1"/>
    <col min="3" max="3" width="9.85546875" style="484" bestFit="1" customWidth="1"/>
    <col min="4" max="4" width="30.42578125" style="484" customWidth="1"/>
    <col min="5" max="5" width="14" style="484" customWidth="1"/>
    <col min="6" max="6" width="47.42578125" style="484" customWidth="1"/>
    <col min="7" max="7" width="14.7109375" style="484" customWidth="1"/>
    <col min="8" max="8" width="20" style="484" bestFit="1" customWidth="1"/>
    <col min="9" max="9" width="13.7109375" style="484" customWidth="1"/>
    <col min="10" max="10" width="21.85546875" style="484" bestFit="1" customWidth="1"/>
    <col min="11" max="16384" width="9.140625" style="484"/>
  </cols>
  <sheetData>
    <row r="1" spans="1:10" ht="32.25" customHeight="1" x14ac:dyDescent="0.25">
      <c r="A1" s="486" t="s">
        <v>5211</v>
      </c>
      <c r="B1" s="486" t="s">
        <v>4539</v>
      </c>
      <c r="C1" s="485" t="s">
        <v>5209</v>
      </c>
      <c r="D1" s="485" t="s">
        <v>4539</v>
      </c>
      <c r="E1" s="485" t="s">
        <v>5248</v>
      </c>
      <c r="F1" s="485" t="s">
        <v>5247</v>
      </c>
      <c r="G1" s="485" t="s">
        <v>5250</v>
      </c>
      <c r="H1" s="485" t="s">
        <v>5251</v>
      </c>
      <c r="I1" s="485" t="s">
        <v>5249</v>
      </c>
      <c r="J1" s="485" t="s">
        <v>5252</v>
      </c>
    </row>
    <row r="2" spans="1:10" x14ac:dyDescent="0.25">
      <c r="A2" s="488" t="s">
        <v>5212</v>
      </c>
      <c r="B2" s="488" t="s">
        <v>5213</v>
      </c>
      <c r="C2" s="488" t="s">
        <v>5015</v>
      </c>
      <c r="D2" s="488" t="s">
        <v>4537</v>
      </c>
      <c r="E2" s="488" t="s">
        <v>4546</v>
      </c>
      <c r="F2" s="488" t="s">
        <v>4537</v>
      </c>
      <c r="G2" s="488" t="s">
        <v>4730</v>
      </c>
      <c r="H2" s="488" t="s">
        <v>4537</v>
      </c>
      <c r="I2" s="488" t="s">
        <v>4730</v>
      </c>
      <c r="J2" s="488" t="s">
        <v>4537</v>
      </c>
    </row>
    <row r="3" spans="1:10" x14ac:dyDescent="0.25">
      <c r="A3" s="488" t="s">
        <v>5212</v>
      </c>
      <c r="B3" s="488" t="s">
        <v>5213</v>
      </c>
      <c r="C3" s="488" t="s">
        <v>5015</v>
      </c>
      <c r="D3" s="488" t="s">
        <v>4537</v>
      </c>
      <c r="E3" s="488" t="s">
        <v>4547</v>
      </c>
      <c r="F3" s="488" t="s">
        <v>4537</v>
      </c>
      <c r="G3" s="488" t="s">
        <v>4731</v>
      </c>
      <c r="H3" s="488" t="s">
        <v>4537</v>
      </c>
      <c r="I3" s="488" t="s">
        <v>4731</v>
      </c>
      <c r="J3" s="488" t="s">
        <v>4537</v>
      </c>
    </row>
    <row r="4" spans="1:10" x14ac:dyDescent="0.25">
      <c r="A4" s="488" t="s">
        <v>5212</v>
      </c>
      <c r="B4" s="488" t="s">
        <v>5213</v>
      </c>
      <c r="C4" s="488" t="s">
        <v>5015</v>
      </c>
      <c r="D4" s="488" t="s">
        <v>4537</v>
      </c>
      <c r="E4" s="488" t="s">
        <v>4548</v>
      </c>
      <c r="F4" s="488" t="s">
        <v>4537</v>
      </c>
      <c r="G4" s="488" t="s">
        <v>4732</v>
      </c>
      <c r="H4" s="488" t="s">
        <v>4537</v>
      </c>
      <c r="I4" s="488" t="s">
        <v>4732</v>
      </c>
      <c r="J4" s="488" t="s">
        <v>4537</v>
      </c>
    </row>
    <row r="5" spans="1:10" x14ac:dyDescent="0.25">
      <c r="A5" s="488" t="s">
        <v>5212</v>
      </c>
      <c r="B5" s="488" t="s">
        <v>5213</v>
      </c>
      <c r="C5" s="488" t="s">
        <v>5015</v>
      </c>
      <c r="D5" s="488" t="s">
        <v>4537</v>
      </c>
      <c r="E5" s="488" t="s">
        <v>4549</v>
      </c>
      <c r="F5" s="488" t="s">
        <v>4537</v>
      </c>
      <c r="G5" s="488" t="s">
        <v>4733</v>
      </c>
      <c r="H5" s="488" t="s">
        <v>4537</v>
      </c>
      <c r="I5" s="488" t="s">
        <v>4733</v>
      </c>
      <c r="J5" s="488" t="s">
        <v>4537</v>
      </c>
    </row>
    <row r="6" spans="1:10" x14ac:dyDescent="0.25">
      <c r="A6" s="488" t="s">
        <v>5212</v>
      </c>
      <c r="B6" s="488" t="s">
        <v>5213</v>
      </c>
      <c r="C6" s="488" t="s">
        <v>4590</v>
      </c>
      <c r="D6" s="488" t="s">
        <v>2312</v>
      </c>
      <c r="E6" s="488" t="s">
        <v>3276</v>
      </c>
      <c r="F6" s="488" t="s">
        <v>2312</v>
      </c>
      <c r="G6" s="488" t="s">
        <v>4734</v>
      </c>
      <c r="H6" s="488" t="s">
        <v>2312</v>
      </c>
      <c r="I6" s="488" t="s">
        <v>4734</v>
      </c>
      <c r="J6" s="488" t="s">
        <v>2312</v>
      </c>
    </row>
    <row r="7" spans="1:10" x14ac:dyDescent="0.25">
      <c r="A7" s="488" t="s">
        <v>5212</v>
      </c>
      <c r="B7" s="488" t="s">
        <v>5213</v>
      </c>
      <c r="C7" s="488" t="s">
        <v>4590</v>
      </c>
      <c r="D7" s="488" t="s">
        <v>2312</v>
      </c>
      <c r="E7" s="488" t="s">
        <v>3277</v>
      </c>
      <c r="F7" s="488" t="s">
        <v>2312</v>
      </c>
      <c r="G7" s="488" t="s">
        <v>4735</v>
      </c>
      <c r="H7" s="488" t="s">
        <v>2312</v>
      </c>
      <c r="I7" s="488" t="s">
        <v>4735</v>
      </c>
      <c r="J7" s="488" t="s">
        <v>2312</v>
      </c>
    </row>
    <row r="8" spans="1:10" x14ac:dyDescent="0.25">
      <c r="A8" s="488" t="s">
        <v>5214</v>
      </c>
      <c r="B8" s="488" t="s">
        <v>5215</v>
      </c>
      <c r="C8" s="488" t="s">
        <v>5014</v>
      </c>
      <c r="D8" s="488" t="s">
        <v>206</v>
      </c>
      <c r="E8" s="488" t="s">
        <v>3282</v>
      </c>
      <c r="F8" s="488" t="s">
        <v>206</v>
      </c>
      <c r="G8" s="488" t="s">
        <v>4736</v>
      </c>
      <c r="H8" s="488" t="s">
        <v>206</v>
      </c>
      <c r="I8" s="488" t="s">
        <v>4736</v>
      </c>
      <c r="J8" s="488" t="s">
        <v>206</v>
      </c>
    </row>
    <row r="9" spans="1:10" x14ac:dyDescent="0.25">
      <c r="A9" s="488" t="s">
        <v>5214</v>
      </c>
      <c r="B9" s="488" t="s">
        <v>5215</v>
      </c>
      <c r="C9" s="488" t="s">
        <v>5014</v>
      </c>
      <c r="D9" s="488" t="s">
        <v>206</v>
      </c>
      <c r="E9" s="488" t="s">
        <v>3283</v>
      </c>
      <c r="F9" s="488" t="s">
        <v>206</v>
      </c>
      <c r="G9" s="488" t="s">
        <v>4737</v>
      </c>
      <c r="H9" s="488" t="s">
        <v>206</v>
      </c>
      <c r="I9" s="488" t="s">
        <v>4737</v>
      </c>
      <c r="J9" s="488" t="s">
        <v>206</v>
      </c>
    </row>
    <row r="10" spans="1:10" x14ac:dyDescent="0.25">
      <c r="A10" s="488" t="s">
        <v>5214</v>
      </c>
      <c r="B10" s="488" t="s">
        <v>5215</v>
      </c>
      <c r="C10" s="488" t="s">
        <v>5014</v>
      </c>
      <c r="D10" s="488" t="s">
        <v>206</v>
      </c>
      <c r="E10" s="488" t="s">
        <v>3284</v>
      </c>
      <c r="F10" s="488" t="s">
        <v>206</v>
      </c>
      <c r="G10" s="488" t="s">
        <v>4738</v>
      </c>
      <c r="H10" s="488" t="s">
        <v>206</v>
      </c>
      <c r="I10" s="488" t="s">
        <v>4738</v>
      </c>
      <c r="J10" s="488" t="s">
        <v>206</v>
      </c>
    </row>
    <row r="11" spans="1:10" x14ac:dyDescent="0.25">
      <c r="A11" s="488" t="s">
        <v>5214</v>
      </c>
      <c r="B11" s="488" t="s">
        <v>5215</v>
      </c>
      <c r="C11" s="488" t="s">
        <v>5014</v>
      </c>
      <c r="D11" s="488" t="s">
        <v>206</v>
      </c>
      <c r="E11" s="488" t="s">
        <v>3285</v>
      </c>
      <c r="F11" s="488" t="s">
        <v>206</v>
      </c>
      <c r="G11" s="488" t="s">
        <v>4739</v>
      </c>
      <c r="H11" s="488" t="s">
        <v>206</v>
      </c>
      <c r="I11" s="488" t="s">
        <v>4739</v>
      </c>
      <c r="J11" s="488" t="s">
        <v>206</v>
      </c>
    </row>
    <row r="12" spans="1:10" x14ac:dyDescent="0.25">
      <c r="A12" s="488" t="s">
        <v>5214</v>
      </c>
      <c r="B12" s="488" t="s">
        <v>5215</v>
      </c>
      <c r="C12" s="488" t="s">
        <v>4630</v>
      </c>
      <c r="D12" s="488" t="s">
        <v>227</v>
      </c>
      <c r="E12" s="488" t="s">
        <v>3286</v>
      </c>
      <c r="F12" s="488" t="s">
        <v>227</v>
      </c>
      <c r="G12" s="488" t="s">
        <v>4740</v>
      </c>
      <c r="H12" s="488" t="s">
        <v>5826</v>
      </c>
      <c r="I12" s="488" t="s">
        <v>4740</v>
      </c>
      <c r="J12" s="488" t="s">
        <v>5826</v>
      </c>
    </row>
    <row r="13" spans="1:10" x14ac:dyDescent="0.25">
      <c r="A13" s="488" t="s">
        <v>5214</v>
      </c>
      <c r="B13" s="488" t="s">
        <v>5215</v>
      </c>
      <c r="C13" s="488" t="s">
        <v>4630</v>
      </c>
      <c r="D13" s="488" t="s">
        <v>227</v>
      </c>
      <c r="E13" s="488" t="s">
        <v>3286</v>
      </c>
      <c r="F13" s="488" t="s">
        <v>227</v>
      </c>
      <c r="G13" s="488" t="s">
        <v>5059</v>
      </c>
      <c r="H13" s="488" t="s">
        <v>5827</v>
      </c>
      <c r="I13" s="488" t="s">
        <v>5059</v>
      </c>
      <c r="J13" s="488" t="s">
        <v>5827</v>
      </c>
    </row>
    <row r="14" spans="1:10" x14ac:dyDescent="0.25">
      <c r="A14" s="488" t="s">
        <v>5214</v>
      </c>
      <c r="B14" s="488" t="s">
        <v>5215</v>
      </c>
      <c r="C14" s="488" t="s">
        <v>4630</v>
      </c>
      <c r="D14" s="488" t="s">
        <v>227</v>
      </c>
      <c r="E14" s="488" t="s">
        <v>3286</v>
      </c>
      <c r="F14" s="488" t="s">
        <v>227</v>
      </c>
      <c r="G14" s="488" t="s">
        <v>5060</v>
      </c>
      <c r="H14" s="488" t="s">
        <v>5828</v>
      </c>
      <c r="I14" s="488" t="s">
        <v>5060</v>
      </c>
      <c r="J14" s="488" t="s">
        <v>5828</v>
      </c>
    </row>
    <row r="15" spans="1:10" x14ac:dyDescent="0.25">
      <c r="A15" s="488" t="s">
        <v>5214</v>
      </c>
      <c r="B15" s="488" t="s">
        <v>5215</v>
      </c>
      <c r="C15" s="488" t="s">
        <v>4630</v>
      </c>
      <c r="D15" s="488" t="s">
        <v>227</v>
      </c>
      <c r="E15" s="488" t="s">
        <v>3286</v>
      </c>
      <c r="F15" s="488" t="s">
        <v>227</v>
      </c>
      <c r="G15" s="488" t="s">
        <v>5061</v>
      </c>
      <c r="H15" s="488" t="s">
        <v>5829</v>
      </c>
      <c r="I15" s="488" t="s">
        <v>5061</v>
      </c>
      <c r="J15" s="488" t="s">
        <v>5829</v>
      </c>
    </row>
    <row r="16" spans="1:10" x14ac:dyDescent="0.25">
      <c r="A16" s="488" t="s">
        <v>5216</v>
      </c>
      <c r="B16" s="488" t="s">
        <v>5217</v>
      </c>
      <c r="C16" s="488" t="s">
        <v>4659</v>
      </c>
      <c r="D16" s="488" t="s">
        <v>5006</v>
      </c>
      <c r="E16" s="488" t="s">
        <v>3278</v>
      </c>
      <c r="F16" s="488" t="s">
        <v>5006</v>
      </c>
      <c r="G16" s="488" t="s">
        <v>4741</v>
      </c>
      <c r="H16" s="488" t="s">
        <v>5826</v>
      </c>
      <c r="I16" s="488" t="s">
        <v>4741</v>
      </c>
      <c r="J16" s="488" t="s">
        <v>5826</v>
      </c>
    </row>
    <row r="17" spans="1:10" x14ac:dyDescent="0.25">
      <c r="A17" s="488" t="s">
        <v>5216</v>
      </c>
      <c r="B17" s="488" t="s">
        <v>5217</v>
      </c>
      <c r="C17" s="488" t="s">
        <v>4659</v>
      </c>
      <c r="D17" s="488" t="s">
        <v>5006</v>
      </c>
      <c r="E17" s="488" t="s">
        <v>3278</v>
      </c>
      <c r="F17" s="488" t="s">
        <v>5006</v>
      </c>
      <c r="G17" s="488" t="s">
        <v>4742</v>
      </c>
      <c r="H17" s="488" t="s">
        <v>5827</v>
      </c>
      <c r="I17" s="488" t="s">
        <v>4742</v>
      </c>
      <c r="J17" s="488" t="s">
        <v>5827</v>
      </c>
    </row>
    <row r="18" spans="1:10" x14ac:dyDescent="0.25">
      <c r="A18" s="488" t="s">
        <v>5216</v>
      </c>
      <c r="B18" s="488" t="s">
        <v>5217</v>
      </c>
      <c r="C18" s="488" t="s">
        <v>4659</v>
      </c>
      <c r="D18" s="488" t="s">
        <v>5006</v>
      </c>
      <c r="E18" s="488" t="s">
        <v>3279</v>
      </c>
      <c r="F18" s="488" t="s">
        <v>5006</v>
      </c>
      <c r="G18" s="488" t="s">
        <v>4743</v>
      </c>
      <c r="H18" s="488" t="s">
        <v>5826</v>
      </c>
      <c r="I18" s="488" t="s">
        <v>4743</v>
      </c>
      <c r="J18" s="488" t="s">
        <v>5826</v>
      </c>
    </row>
    <row r="19" spans="1:10" x14ac:dyDescent="0.25">
      <c r="A19" s="488" t="s">
        <v>5216</v>
      </c>
      <c r="B19" s="488" t="s">
        <v>5217</v>
      </c>
      <c r="C19" s="488" t="s">
        <v>4659</v>
      </c>
      <c r="D19" s="488" t="s">
        <v>5006</v>
      </c>
      <c r="E19" s="488" t="s">
        <v>3279</v>
      </c>
      <c r="F19" s="488" t="s">
        <v>5006</v>
      </c>
      <c r="G19" s="488" t="s">
        <v>4744</v>
      </c>
      <c r="H19" s="488" t="s">
        <v>5827</v>
      </c>
      <c r="I19" s="488" t="s">
        <v>4744</v>
      </c>
      <c r="J19" s="488" t="s">
        <v>5827</v>
      </c>
    </row>
    <row r="20" spans="1:10" x14ac:dyDescent="0.25">
      <c r="A20" s="488" t="s">
        <v>5218</v>
      </c>
      <c r="B20" s="488" t="s">
        <v>5219</v>
      </c>
      <c r="C20" s="488" t="s">
        <v>5234</v>
      </c>
      <c r="D20" s="488" t="s">
        <v>113</v>
      </c>
      <c r="E20" s="488" t="s">
        <v>3280</v>
      </c>
      <c r="F20" s="488" t="s">
        <v>113</v>
      </c>
      <c r="G20" s="488" t="s">
        <v>4745</v>
      </c>
      <c r="H20" s="488" t="s">
        <v>5826</v>
      </c>
      <c r="I20" s="488" t="s">
        <v>4745</v>
      </c>
      <c r="J20" s="488" t="s">
        <v>5826</v>
      </c>
    </row>
    <row r="21" spans="1:10" x14ac:dyDescent="0.25">
      <c r="A21" s="488" t="s">
        <v>5218</v>
      </c>
      <c r="B21" s="488" t="s">
        <v>5219</v>
      </c>
      <c r="C21" s="488" t="s">
        <v>5234</v>
      </c>
      <c r="D21" s="488" t="s">
        <v>113</v>
      </c>
      <c r="E21" s="488" t="s">
        <v>3280</v>
      </c>
      <c r="F21" s="488" t="s">
        <v>113</v>
      </c>
      <c r="G21" s="488" t="s">
        <v>4746</v>
      </c>
      <c r="H21" s="488" t="s">
        <v>5827</v>
      </c>
      <c r="I21" s="488" t="s">
        <v>4746</v>
      </c>
      <c r="J21" s="488" t="s">
        <v>5827</v>
      </c>
    </row>
    <row r="22" spans="1:10" x14ac:dyDescent="0.25">
      <c r="A22" s="488" t="s">
        <v>5218</v>
      </c>
      <c r="B22" s="488" t="s">
        <v>5219</v>
      </c>
      <c r="C22" s="488" t="s">
        <v>5234</v>
      </c>
      <c r="D22" s="488" t="s">
        <v>113</v>
      </c>
      <c r="E22" s="488" t="s">
        <v>3281</v>
      </c>
      <c r="F22" s="488" t="s">
        <v>113</v>
      </c>
      <c r="G22" s="488" t="s">
        <v>4747</v>
      </c>
      <c r="H22" s="488" t="s">
        <v>5826</v>
      </c>
      <c r="I22" s="488" t="s">
        <v>4747</v>
      </c>
      <c r="J22" s="488" t="s">
        <v>5826</v>
      </c>
    </row>
    <row r="23" spans="1:10" x14ac:dyDescent="0.25">
      <c r="A23" s="488" t="s">
        <v>5218</v>
      </c>
      <c r="B23" s="488" t="s">
        <v>5219</v>
      </c>
      <c r="C23" s="488" t="s">
        <v>5234</v>
      </c>
      <c r="D23" s="488" t="s">
        <v>113</v>
      </c>
      <c r="E23" s="488" t="s">
        <v>3281</v>
      </c>
      <c r="F23" s="488" t="s">
        <v>113</v>
      </c>
      <c r="G23" s="488" t="s">
        <v>4748</v>
      </c>
      <c r="H23" s="488" t="s">
        <v>5827</v>
      </c>
      <c r="I23" s="488" t="s">
        <v>4748</v>
      </c>
      <c r="J23" s="488" t="s">
        <v>5827</v>
      </c>
    </row>
    <row r="24" spans="1:10" x14ac:dyDescent="0.25">
      <c r="A24" s="488" t="s">
        <v>5220</v>
      </c>
      <c r="B24" s="488" t="s">
        <v>4540</v>
      </c>
      <c r="C24" s="488" t="s">
        <v>5065</v>
      </c>
      <c r="D24" s="488" t="s">
        <v>4540</v>
      </c>
      <c r="E24" s="488" t="s">
        <v>3345</v>
      </c>
      <c r="F24" s="488" t="s">
        <v>4540</v>
      </c>
      <c r="G24" s="488" t="s">
        <v>4749</v>
      </c>
      <c r="H24" s="488" t="s">
        <v>5826</v>
      </c>
      <c r="I24" s="488" t="s">
        <v>4749</v>
      </c>
      <c r="J24" s="488" t="s">
        <v>5826</v>
      </c>
    </row>
    <row r="25" spans="1:10" x14ac:dyDescent="0.25">
      <c r="A25" s="488" t="s">
        <v>5220</v>
      </c>
      <c r="B25" s="488" t="s">
        <v>4540</v>
      </c>
      <c r="C25" s="488" t="s">
        <v>5065</v>
      </c>
      <c r="D25" s="488" t="s">
        <v>4540</v>
      </c>
      <c r="E25" s="488" t="s">
        <v>3345</v>
      </c>
      <c r="F25" s="488" t="s">
        <v>4540</v>
      </c>
      <c r="G25" s="488" t="s">
        <v>4750</v>
      </c>
      <c r="H25" s="488" t="s">
        <v>5827</v>
      </c>
      <c r="I25" s="488" t="s">
        <v>4750</v>
      </c>
      <c r="J25" s="488" t="s">
        <v>5827</v>
      </c>
    </row>
    <row r="26" spans="1:10" x14ac:dyDescent="0.25">
      <c r="A26" s="488" t="s">
        <v>5220</v>
      </c>
      <c r="B26" s="488" t="s">
        <v>4540</v>
      </c>
      <c r="C26" s="521" t="s">
        <v>5065</v>
      </c>
      <c r="D26" s="488" t="s">
        <v>4540</v>
      </c>
      <c r="E26" s="521" t="s">
        <v>3345</v>
      </c>
      <c r="F26" s="488" t="s">
        <v>4540</v>
      </c>
      <c r="G26" s="521" t="s">
        <v>4751</v>
      </c>
      <c r="H26" s="488" t="s">
        <v>5828</v>
      </c>
      <c r="I26" s="521" t="s">
        <v>4751</v>
      </c>
      <c r="J26" s="488" t="s">
        <v>5828</v>
      </c>
    </row>
    <row r="27" spans="1:10" x14ac:dyDescent="0.25">
      <c r="A27" s="488" t="s">
        <v>5220</v>
      </c>
      <c r="B27" s="488" t="s">
        <v>4540</v>
      </c>
      <c r="C27" s="521" t="s">
        <v>5065</v>
      </c>
      <c r="D27" s="488" t="s">
        <v>4540</v>
      </c>
      <c r="E27" s="521" t="s">
        <v>3345</v>
      </c>
      <c r="F27" s="488" t="s">
        <v>4540</v>
      </c>
      <c r="G27" s="521" t="s">
        <v>4752</v>
      </c>
      <c r="H27" s="488" t="s">
        <v>5829</v>
      </c>
      <c r="I27" s="521" t="s">
        <v>4752</v>
      </c>
      <c r="J27" s="488" t="s">
        <v>5829</v>
      </c>
    </row>
    <row r="28" spans="1:10" x14ac:dyDescent="0.25">
      <c r="A28" s="488" t="s">
        <v>5220</v>
      </c>
      <c r="B28" s="488" t="s">
        <v>4540</v>
      </c>
      <c r="C28" s="521" t="s">
        <v>5065</v>
      </c>
      <c r="D28" s="488" t="s">
        <v>4540</v>
      </c>
      <c r="E28" s="521" t="s">
        <v>3345</v>
      </c>
      <c r="F28" s="488" t="s">
        <v>4540</v>
      </c>
      <c r="G28" s="521" t="s">
        <v>5808</v>
      </c>
      <c r="H28" s="521" t="s">
        <v>5830</v>
      </c>
      <c r="I28" s="521" t="s">
        <v>5808</v>
      </c>
      <c r="J28" s="521" t="s">
        <v>5830</v>
      </c>
    </row>
    <row r="29" spans="1:10" x14ac:dyDescent="0.25">
      <c r="A29" s="488" t="s">
        <v>5220</v>
      </c>
      <c r="B29" s="488" t="s">
        <v>4540</v>
      </c>
      <c r="C29" s="521" t="s">
        <v>5065</v>
      </c>
      <c r="D29" s="488" t="s">
        <v>4540</v>
      </c>
      <c r="E29" s="521" t="s">
        <v>3346</v>
      </c>
      <c r="F29" s="488" t="s">
        <v>4540</v>
      </c>
      <c r="G29" s="521" t="s">
        <v>4753</v>
      </c>
      <c r="H29" s="488" t="s">
        <v>4540</v>
      </c>
      <c r="I29" s="521" t="s">
        <v>4753</v>
      </c>
      <c r="J29" s="488" t="s">
        <v>4540</v>
      </c>
    </row>
    <row r="30" spans="1:10" x14ac:dyDescent="0.25">
      <c r="A30" s="488" t="s">
        <v>5221</v>
      </c>
      <c r="B30" s="488" t="s">
        <v>4541</v>
      </c>
      <c r="C30" s="488" t="s">
        <v>5235</v>
      </c>
      <c r="D30" s="488" t="s">
        <v>4541</v>
      </c>
      <c r="E30" s="488" t="s">
        <v>3347</v>
      </c>
      <c r="F30" s="488" t="s">
        <v>4541</v>
      </c>
      <c r="G30" s="488" t="s">
        <v>4754</v>
      </c>
      <c r="H30" s="488" t="s">
        <v>5826</v>
      </c>
      <c r="I30" s="488" t="s">
        <v>4754</v>
      </c>
      <c r="J30" s="488" t="s">
        <v>5826</v>
      </c>
    </row>
    <row r="31" spans="1:10" x14ac:dyDescent="0.25">
      <c r="A31" s="488" t="s">
        <v>5221</v>
      </c>
      <c r="B31" s="488" t="s">
        <v>4541</v>
      </c>
      <c r="C31" s="488" t="s">
        <v>5235</v>
      </c>
      <c r="D31" s="488" t="s">
        <v>4541</v>
      </c>
      <c r="E31" s="488" t="s">
        <v>3347</v>
      </c>
      <c r="F31" s="488" t="s">
        <v>4541</v>
      </c>
      <c r="G31" s="488" t="s">
        <v>4755</v>
      </c>
      <c r="H31" s="488" t="s">
        <v>5827</v>
      </c>
      <c r="I31" s="488" t="s">
        <v>4755</v>
      </c>
      <c r="J31" s="488" t="s">
        <v>5827</v>
      </c>
    </row>
    <row r="32" spans="1:10" x14ac:dyDescent="0.25">
      <c r="A32" s="488" t="s">
        <v>5221</v>
      </c>
      <c r="B32" s="488" t="s">
        <v>4541</v>
      </c>
      <c r="C32" s="488" t="s">
        <v>5235</v>
      </c>
      <c r="D32" s="488" t="s">
        <v>4541</v>
      </c>
      <c r="E32" s="488" t="s">
        <v>3347</v>
      </c>
      <c r="F32" s="488" t="s">
        <v>4541</v>
      </c>
      <c r="G32" s="488" t="s">
        <v>5809</v>
      </c>
      <c r="H32" s="488" t="s">
        <v>5828</v>
      </c>
      <c r="I32" s="488" t="s">
        <v>5809</v>
      </c>
      <c r="J32" s="488" t="s">
        <v>5828</v>
      </c>
    </row>
    <row r="33" spans="1:10" x14ac:dyDescent="0.25">
      <c r="A33" s="488" t="s">
        <v>5221</v>
      </c>
      <c r="B33" s="488" t="s">
        <v>4541</v>
      </c>
      <c r="C33" s="521" t="s">
        <v>5235</v>
      </c>
      <c r="D33" s="488" t="s">
        <v>4541</v>
      </c>
      <c r="E33" s="521" t="s">
        <v>3347</v>
      </c>
      <c r="F33" s="488" t="s">
        <v>4541</v>
      </c>
      <c r="G33" s="521" t="s">
        <v>5810</v>
      </c>
      <c r="H33" s="488" t="s">
        <v>5829</v>
      </c>
      <c r="I33" s="521" t="s">
        <v>5810</v>
      </c>
      <c r="J33" s="488" t="s">
        <v>5829</v>
      </c>
    </row>
    <row r="34" spans="1:10" x14ac:dyDescent="0.25">
      <c r="A34" s="488" t="s">
        <v>5221</v>
      </c>
      <c r="B34" s="488" t="s">
        <v>4541</v>
      </c>
      <c r="C34" s="521" t="s">
        <v>5235</v>
      </c>
      <c r="D34" s="488" t="s">
        <v>4541</v>
      </c>
      <c r="E34" s="521" t="s">
        <v>3347</v>
      </c>
      <c r="F34" s="488" t="s">
        <v>4541</v>
      </c>
      <c r="G34" s="521" t="s">
        <v>5811</v>
      </c>
      <c r="H34" s="488" t="s">
        <v>5830</v>
      </c>
      <c r="I34" s="521" t="s">
        <v>5811</v>
      </c>
      <c r="J34" s="488" t="s">
        <v>5830</v>
      </c>
    </row>
    <row r="35" spans="1:10" x14ac:dyDescent="0.25">
      <c r="A35" s="488" t="s">
        <v>5221</v>
      </c>
      <c r="B35" s="488" t="s">
        <v>4541</v>
      </c>
      <c r="C35" s="521" t="s">
        <v>5235</v>
      </c>
      <c r="D35" s="488" t="s">
        <v>4541</v>
      </c>
      <c r="E35" s="521" t="s">
        <v>3348</v>
      </c>
      <c r="F35" s="488" t="s">
        <v>4541</v>
      </c>
      <c r="G35" s="521" t="s">
        <v>4756</v>
      </c>
      <c r="H35" s="488" t="s">
        <v>4541</v>
      </c>
      <c r="I35" s="521" t="s">
        <v>4756</v>
      </c>
      <c r="J35" s="488" t="s">
        <v>4541</v>
      </c>
    </row>
    <row r="36" spans="1:10" x14ac:dyDescent="0.25">
      <c r="A36" s="488" t="s">
        <v>5222</v>
      </c>
      <c r="B36" s="488" t="s">
        <v>4542</v>
      </c>
      <c r="C36" s="488" t="s">
        <v>4713</v>
      </c>
      <c r="D36" s="488" t="s">
        <v>4542</v>
      </c>
      <c r="E36" s="488" t="s">
        <v>3287</v>
      </c>
      <c r="F36" s="488" t="s">
        <v>4542</v>
      </c>
      <c r="G36" s="488" t="s">
        <v>4757</v>
      </c>
      <c r="H36" s="488" t="s">
        <v>4542</v>
      </c>
      <c r="I36" s="488" t="s">
        <v>4757</v>
      </c>
      <c r="J36" s="488" t="s">
        <v>4542</v>
      </c>
    </row>
    <row r="37" spans="1:10" x14ac:dyDescent="0.25">
      <c r="A37" s="488" t="s">
        <v>5222</v>
      </c>
      <c r="B37" s="488" t="s">
        <v>4542</v>
      </c>
      <c r="C37" s="488" t="s">
        <v>4713</v>
      </c>
      <c r="D37" s="488" t="s">
        <v>4542</v>
      </c>
      <c r="E37" s="488" t="s">
        <v>3288</v>
      </c>
      <c r="F37" s="488" t="s">
        <v>4542</v>
      </c>
      <c r="G37" s="488" t="s">
        <v>4758</v>
      </c>
      <c r="H37" s="488" t="s">
        <v>4542</v>
      </c>
      <c r="I37" s="488" t="s">
        <v>4758</v>
      </c>
      <c r="J37" s="488" t="s">
        <v>4542</v>
      </c>
    </row>
    <row r="38" spans="1:10" x14ac:dyDescent="0.25">
      <c r="A38" s="488" t="s">
        <v>5222</v>
      </c>
      <c r="B38" s="488" t="s">
        <v>4542</v>
      </c>
      <c r="C38" s="488" t="s">
        <v>4713</v>
      </c>
      <c r="D38" s="488" t="s">
        <v>4542</v>
      </c>
      <c r="E38" s="488" t="s">
        <v>3289</v>
      </c>
      <c r="F38" s="488" t="s">
        <v>4542</v>
      </c>
      <c r="G38" s="488" t="s">
        <v>4759</v>
      </c>
      <c r="H38" s="488" t="s">
        <v>5826</v>
      </c>
      <c r="I38" s="488" t="s">
        <v>4759</v>
      </c>
      <c r="J38" s="488" t="s">
        <v>5826</v>
      </c>
    </row>
    <row r="39" spans="1:10" x14ac:dyDescent="0.25">
      <c r="A39" s="488" t="s">
        <v>5222</v>
      </c>
      <c r="B39" s="488" t="s">
        <v>4542</v>
      </c>
      <c r="C39" s="488" t="s">
        <v>4713</v>
      </c>
      <c r="D39" s="488" t="s">
        <v>4542</v>
      </c>
      <c r="E39" s="488" t="s">
        <v>3289</v>
      </c>
      <c r="F39" s="488" t="s">
        <v>4542</v>
      </c>
      <c r="G39" s="488" t="s">
        <v>4760</v>
      </c>
      <c r="H39" s="488" t="s">
        <v>5827</v>
      </c>
      <c r="I39" s="488" t="s">
        <v>4760</v>
      </c>
      <c r="J39" s="488" t="s">
        <v>5827</v>
      </c>
    </row>
    <row r="40" spans="1:10" x14ac:dyDescent="0.25">
      <c r="A40" s="488" t="s">
        <v>5222</v>
      </c>
      <c r="B40" s="488" t="s">
        <v>4542</v>
      </c>
      <c r="C40" s="488" t="s">
        <v>4713</v>
      </c>
      <c r="D40" s="488" t="s">
        <v>4542</v>
      </c>
      <c r="E40" s="488" t="s">
        <v>3289</v>
      </c>
      <c r="F40" s="488" t="s">
        <v>4542</v>
      </c>
      <c r="G40" s="488" t="s">
        <v>4761</v>
      </c>
      <c r="H40" s="488" t="s">
        <v>5828</v>
      </c>
      <c r="I40" s="488" t="s">
        <v>4761</v>
      </c>
      <c r="J40" s="488" t="s">
        <v>5828</v>
      </c>
    </row>
    <row r="41" spans="1:10" x14ac:dyDescent="0.25">
      <c r="A41" s="488" t="s">
        <v>5222</v>
      </c>
      <c r="B41" s="488" t="s">
        <v>4542</v>
      </c>
      <c r="C41" s="488" t="s">
        <v>4713</v>
      </c>
      <c r="D41" s="488" t="s">
        <v>4542</v>
      </c>
      <c r="E41" s="488" t="s">
        <v>3289</v>
      </c>
      <c r="F41" s="488" t="s">
        <v>4542</v>
      </c>
      <c r="G41" s="488" t="s">
        <v>4762</v>
      </c>
      <c r="H41" s="488" t="s">
        <v>5829</v>
      </c>
      <c r="I41" s="488" t="s">
        <v>4762</v>
      </c>
      <c r="J41" s="488" t="s">
        <v>5829</v>
      </c>
    </row>
    <row r="42" spans="1:10" x14ac:dyDescent="0.25">
      <c r="A42" s="488" t="s">
        <v>5222</v>
      </c>
      <c r="B42" s="488" t="s">
        <v>4542</v>
      </c>
      <c r="C42" s="488" t="s">
        <v>4713</v>
      </c>
      <c r="D42" s="488" t="s">
        <v>4542</v>
      </c>
      <c r="E42" s="488" t="s">
        <v>3289</v>
      </c>
      <c r="F42" s="488" t="s">
        <v>4542</v>
      </c>
      <c r="G42" s="488" t="s">
        <v>4763</v>
      </c>
      <c r="H42" s="488" t="s">
        <v>5830</v>
      </c>
      <c r="I42" s="488" t="s">
        <v>4763</v>
      </c>
      <c r="J42" s="488" t="s">
        <v>5830</v>
      </c>
    </row>
    <row r="43" spans="1:10" x14ac:dyDescent="0.25">
      <c r="A43" s="488" t="s">
        <v>5222</v>
      </c>
      <c r="B43" s="488" t="s">
        <v>4542</v>
      </c>
      <c r="C43" s="521" t="s">
        <v>4713</v>
      </c>
      <c r="D43" s="488" t="s">
        <v>4542</v>
      </c>
      <c r="E43" s="521" t="s">
        <v>3289</v>
      </c>
      <c r="F43" s="488" t="s">
        <v>4542</v>
      </c>
      <c r="G43" s="521" t="s">
        <v>4764</v>
      </c>
      <c r="H43" s="488" t="s">
        <v>5831</v>
      </c>
      <c r="I43" s="521" t="s">
        <v>4764</v>
      </c>
      <c r="J43" s="488" t="s">
        <v>5831</v>
      </c>
    </row>
    <row r="44" spans="1:10" x14ac:dyDescent="0.25">
      <c r="A44" s="488" t="s">
        <v>5222</v>
      </c>
      <c r="B44" s="488" t="s">
        <v>4542</v>
      </c>
      <c r="C44" s="521" t="s">
        <v>4713</v>
      </c>
      <c r="D44" s="488" t="s">
        <v>4542</v>
      </c>
      <c r="E44" s="521" t="s">
        <v>3289</v>
      </c>
      <c r="F44" s="488" t="s">
        <v>4542</v>
      </c>
      <c r="G44" s="521" t="s">
        <v>4765</v>
      </c>
      <c r="H44" s="488" t="s">
        <v>5832</v>
      </c>
      <c r="I44" s="521" t="s">
        <v>4765</v>
      </c>
      <c r="J44" s="488" t="s">
        <v>5832</v>
      </c>
    </row>
    <row r="45" spans="1:10" x14ac:dyDescent="0.25">
      <c r="A45" s="488" t="s">
        <v>5222</v>
      </c>
      <c r="B45" s="488" t="s">
        <v>4542</v>
      </c>
      <c r="C45" s="521" t="s">
        <v>4713</v>
      </c>
      <c r="D45" s="488" t="s">
        <v>4542</v>
      </c>
      <c r="E45" s="521" t="s">
        <v>3296</v>
      </c>
      <c r="F45" s="488" t="s">
        <v>4542</v>
      </c>
      <c r="G45" s="521" t="s">
        <v>4766</v>
      </c>
      <c r="H45" s="488" t="s">
        <v>5826</v>
      </c>
      <c r="I45" s="521" t="s">
        <v>4766</v>
      </c>
      <c r="J45" s="488" t="s">
        <v>5826</v>
      </c>
    </row>
    <row r="46" spans="1:10" x14ac:dyDescent="0.25">
      <c r="A46" s="488" t="s">
        <v>5222</v>
      </c>
      <c r="B46" s="488" t="s">
        <v>4542</v>
      </c>
      <c r="C46" s="521" t="s">
        <v>4713</v>
      </c>
      <c r="D46" s="488" t="s">
        <v>4542</v>
      </c>
      <c r="E46" s="521" t="s">
        <v>3296</v>
      </c>
      <c r="F46" s="488" t="s">
        <v>4542</v>
      </c>
      <c r="G46" s="521" t="s">
        <v>3290</v>
      </c>
      <c r="H46" s="488" t="s">
        <v>5835</v>
      </c>
      <c r="I46" s="521" t="s">
        <v>3290</v>
      </c>
      <c r="J46" s="488" t="s">
        <v>5835</v>
      </c>
    </row>
    <row r="47" spans="1:10" x14ac:dyDescent="0.25">
      <c r="A47" s="488" t="s">
        <v>5222</v>
      </c>
      <c r="B47" s="488" t="s">
        <v>4542</v>
      </c>
      <c r="C47" s="521" t="s">
        <v>4713</v>
      </c>
      <c r="D47" s="488" t="s">
        <v>4542</v>
      </c>
      <c r="E47" s="521" t="s">
        <v>3296</v>
      </c>
      <c r="F47" s="488" t="s">
        <v>4542</v>
      </c>
      <c r="G47" s="521" t="s">
        <v>3291</v>
      </c>
      <c r="H47" s="488" t="s">
        <v>5839</v>
      </c>
      <c r="I47" s="521" t="s">
        <v>3291</v>
      </c>
      <c r="J47" s="488" t="s">
        <v>5839</v>
      </c>
    </row>
    <row r="48" spans="1:10" x14ac:dyDescent="0.25">
      <c r="A48" s="488" t="s">
        <v>5222</v>
      </c>
      <c r="B48" s="488" t="s">
        <v>4542</v>
      </c>
      <c r="C48" s="521" t="s">
        <v>4713</v>
      </c>
      <c r="D48" s="488" t="s">
        <v>4542</v>
      </c>
      <c r="E48" s="521" t="s">
        <v>3296</v>
      </c>
      <c r="F48" s="488" t="s">
        <v>4542</v>
      </c>
      <c r="G48" s="521" t="s">
        <v>3292</v>
      </c>
      <c r="H48" s="488" t="s">
        <v>5847</v>
      </c>
      <c r="I48" s="521" t="s">
        <v>3292</v>
      </c>
      <c r="J48" s="488" t="s">
        <v>5847</v>
      </c>
    </row>
    <row r="49" spans="1:10" x14ac:dyDescent="0.25">
      <c r="A49" s="488" t="s">
        <v>5222</v>
      </c>
      <c r="B49" s="488" t="s">
        <v>4542</v>
      </c>
      <c r="C49" s="488" t="s">
        <v>4713</v>
      </c>
      <c r="D49" s="488" t="s">
        <v>4542</v>
      </c>
      <c r="E49" s="488" t="s">
        <v>3296</v>
      </c>
      <c r="F49" s="488" t="s">
        <v>4542</v>
      </c>
      <c r="G49" s="488" t="s">
        <v>3293</v>
      </c>
      <c r="H49" s="488" t="s">
        <v>5848</v>
      </c>
      <c r="I49" s="488" t="s">
        <v>3293</v>
      </c>
      <c r="J49" s="488" t="s">
        <v>5848</v>
      </c>
    </row>
    <row r="50" spans="1:10" x14ac:dyDescent="0.25">
      <c r="A50" s="488" t="s">
        <v>5222</v>
      </c>
      <c r="B50" s="488" t="s">
        <v>4542</v>
      </c>
      <c r="C50" s="521" t="s">
        <v>4713</v>
      </c>
      <c r="D50" s="488" t="s">
        <v>4542</v>
      </c>
      <c r="E50" s="521" t="s">
        <v>3296</v>
      </c>
      <c r="F50" s="488" t="s">
        <v>4542</v>
      </c>
      <c r="G50" s="521" t="s">
        <v>3294</v>
      </c>
      <c r="H50" s="488" t="s">
        <v>5849</v>
      </c>
      <c r="I50" s="521" t="s">
        <v>3294</v>
      </c>
      <c r="J50" s="488" t="s">
        <v>5849</v>
      </c>
    </row>
    <row r="51" spans="1:10" x14ac:dyDescent="0.25">
      <c r="A51" s="488" t="s">
        <v>5222</v>
      </c>
      <c r="B51" s="488" t="s">
        <v>4542</v>
      </c>
      <c r="C51" s="521" t="s">
        <v>4713</v>
      </c>
      <c r="D51" s="488" t="s">
        <v>4542</v>
      </c>
      <c r="E51" s="521" t="s">
        <v>3296</v>
      </c>
      <c r="F51" s="488" t="s">
        <v>4542</v>
      </c>
      <c r="G51" s="521" t="s">
        <v>3295</v>
      </c>
      <c r="H51" s="488" t="s">
        <v>5850</v>
      </c>
      <c r="I51" s="521" t="s">
        <v>3295</v>
      </c>
      <c r="J51" s="488" t="s">
        <v>5850</v>
      </c>
    </row>
    <row r="52" spans="1:10" x14ac:dyDescent="0.25">
      <c r="A52" s="488" t="s">
        <v>5223</v>
      </c>
      <c r="B52" s="488" t="s">
        <v>5224</v>
      </c>
      <c r="C52" s="488" t="s">
        <v>5236</v>
      </c>
      <c r="D52" s="488" t="s">
        <v>414</v>
      </c>
      <c r="E52" s="488" t="s">
        <v>3297</v>
      </c>
      <c r="F52" s="488" t="s">
        <v>414</v>
      </c>
      <c r="G52" s="488" t="s">
        <v>4767</v>
      </c>
      <c r="H52" s="488" t="s">
        <v>5826</v>
      </c>
      <c r="I52" s="488" t="s">
        <v>4767</v>
      </c>
      <c r="J52" s="488" t="s">
        <v>5826</v>
      </c>
    </row>
    <row r="53" spans="1:10" x14ac:dyDescent="0.25">
      <c r="A53" s="488" t="s">
        <v>5223</v>
      </c>
      <c r="B53" s="488" t="s">
        <v>5224</v>
      </c>
      <c r="C53" s="488" t="s">
        <v>5236</v>
      </c>
      <c r="D53" s="488" t="s">
        <v>414</v>
      </c>
      <c r="E53" s="488" t="s">
        <v>3297</v>
      </c>
      <c r="F53" s="488" t="s">
        <v>414</v>
      </c>
      <c r="G53" s="488" t="s">
        <v>4768</v>
      </c>
      <c r="H53" s="488" t="s">
        <v>5827</v>
      </c>
      <c r="I53" s="488" t="s">
        <v>4768</v>
      </c>
      <c r="J53" s="488" t="s">
        <v>5827</v>
      </c>
    </row>
    <row r="54" spans="1:10" x14ac:dyDescent="0.25">
      <c r="A54" s="488" t="s">
        <v>5223</v>
      </c>
      <c r="B54" s="488" t="s">
        <v>5224</v>
      </c>
      <c r="C54" s="488" t="s">
        <v>5236</v>
      </c>
      <c r="D54" s="488" t="s">
        <v>414</v>
      </c>
      <c r="E54" s="488" t="s">
        <v>3297</v>
      </c>
      <c r="F54" s="488" t="s">
        <v>414</v>
      </c>
      <c r="G54" s="488" t="s">
        <v>4769</v>
      </c>
      <c r="H54" s="488" t="s">
        <v>5828</v>
      </c>
      <c r="I54" s="488" t="s">
        <v>4769</v>
      </c>
      <c r="J54" s="488" t="s">
        <v>5828</v>
      </c>
    </row>
    <row r="55" spans="1:10" x14ac:dyDescent="0.25">
      <c r="A55" s="488" t="s">
        <v>5223</v>
      </c>
      <c r="B55" s="488" t="s">
        <v>5224</v>
      </c>
      <c r="C55" s="488" t="s">
        <v>5236</v>
      </c>
      <c r="D55" s="488" t="s">
        <v>414</v>
      </c>
      <c r="E55" s="488" t="s">
        <v>3298</v>
      </c>
      <c r="F55" s="488" t="s">
        <v>414</v>
      </c>
      <c r="G55" s="488" t="s">
        <v>4770</v>
      </c>
      <c r="H55" s="488" t="s">
        <v>5826</v>
      </c>
      <c r="I55" s="488" t="s">
        <v>4770</v>
      </c>
      <c r="J55" s="488" t="s">
        <v>5826</v>
      </c>
    </row>
    <row r="56" spans="1:10" x14ac:dyDescent="0.25">
      <c r="A56" s="488" t="s">
        <v>5223</v>
      </c>
      <c r="B56" s="488" t="s">
        <v>5224</v>
      </c>
      <c r="C56" s="488" t="s">
        <v>5236</v>
      </c>
      <c r="D56" s="488" t="s">
        <v>414</v>
      </c>
      <c r="E56" s="488" t="s">
        <v>3298</v>
      </c>
      <c r="F56" s="488" t="s">
        <v>414</v>
      </c>
      <c r="G56" s="488" t="s">
        <v>4771</v>
      </c>
      <c r="H56" s="488" t="s">
        <v>5827</v>
      </c>
      <c r="I56" s="488" t="s">
        <v>4771</v>
      </c>
      <c r="J56" s="488" t="s">
        <v>5827</v>
      </c>
    </row>
    <row r="57" spans="1:10" x14ac:dyDescent="0.25">
      <c r="A57" s="488" t="s">
        <v>5223</v>
      </c>
      <c r="B57" s="488" t="s">
        <v>5224</v>
      </c>
      <c r="C57" s="488" t="s">
        <v>5236</v>
      </c>
      <c r="D57" s="488" t="s">
        <v>414</v>
      </c>
      <c r="E57" s="488" t="s">
        <v>3298</v>
      </c>
      <c r="F57" s="488" t="s">
        <v>414</v>
      </c>
      <c r="G57" s="488" t="s">
        <v>4772</v>
      </c>
      <c r="H57" s="488" t="s">
        <v>5828</v>
      </c>
      <c r="I57" s="488" t="s">
        <v>4772</v>
      </c>
      <c r="J57" s="488" t="s">
        <v>5828</v>
      </c>
    </row>
    <row r="58" spans="1:10" x14ac:dyDescent="0.25">
      <c r="A58" s="488" t="s">
        <v>5223</v>
      </c>
      <c r="B58" s="488" t="s">
        <v>5224</v>
      </c>
      <c r="C58" s="488" t="s">
        <v>5236</v>
      </c>
      <c r="D58" s="488" t="s">
        <v>414</v>
      </c>
      <c r="E58" s="488" t="s">
        <v>4607</v>
      </c>
      <c r="F58" s="488" t="s">
        <v>414</v>
      </c>
      <c r="G58" s="488" t="s">
        <v>4773</v>
      </c>
      <c r="H58" s="488" t="s">
        <v>5826</v>
      </c>
      <c r="I58" s="488" t="s">
        <v>4773</v>
      </c>
      <c r="J58" s="488" t="s">
        <v>5826</v>
      </c>
    </row>
    <row r="59" spans="1:10" x14ac:dyDescent="0.25">
      <c r="A59" s="488" t="s">
        <v>5223</v>
      </c>
      <c r="B59" s="488" t="s">
        <v>5224</v>
      </c>
      <c r="C59" s="488" t="s">
        <v>5236</v>
      </c>
      <c r="D59" s="488" t="s">
        <v>414</v>
      </c>
      <c r="E59" s="488" t="s">
        <v>4607</v>
      </c>
      <c r="F59" s="488" t="s">
        <v>414</v>
      </c>
      <c r="G59" s="488" t="s">
        <v>4774</v>
      </c>
      <c r="H59" s="488" t="s">
        <v>5827</v>
      </c>
      <c r="I59" s="488" t="s">
        <v>4774</v>
      </c>
      <c r="J59" s="488" t="s">
        <v>5827</v>
      </c>
    </row>
    <row r="60" spans="1:10" x14ac:dyDescent="0.25">
      <c r="A60" s="488" t="s">
        <v>5223</v>
      </c>
      <c r="B60" s="488" t="s">
        <v>5224</v>
      </c>
      <c r="C60" s="488" t="s">
        <v>5236</v>
      </c>
      <c r="D60" s="488" t="s">
        <v>414</v>
      </c>
      <c r="E60" s="488" t="s">
        <v>4607</v>
      </c>
      <c r="F60" s="488" t="s">
        <v>414</v>
      </c>
      <c r="G60" s="488" t="s">
        <v>4775</v>
      </c>
      <c r="H60" s="488" t="s">
        <v>5828</v>
      </c>
      <c r="I60" s="488" t="s">
        <v>4775</v>
      </c>
      <c r="J60" s="488" t="s">
        <v>5828</v>
      </c>
    </row>
    <row r="61" spans="1:10" x14ac:dyDescent="0.25">
      <c r="A61" s="488" t="s">
        <v>5223</v>
      </c>
      <c r="B61" s="488" t="s">
        <v>5224</v>
      </c>
      <c r="C61" s="488" t="s">
        <v>5236</v>
      </c>
      <c r="D61" s="488" t="s">
        <v>414</v>
      </c>
      <c r="E61" s="488" t="s">
        <v>4608</v>
      </c>
      <c r="F61" s="488" t="s">
        <v>414</v>
      </c>
      <c r="G61" s="488" t="s">
        <v>4776</v>
      </c>
      <c r="H61" s="488" t="s">
        <v>5826</v>
      </c>
      <c r="I61" s="488" t="s">
        <v>4776</v>
      </c>
      <c r="J61" s="488" t="s">
        <v>5826</v>
      </c>
    </row>
    <row r="62" spans="1:10" x14ac:dyDescent="0.25">
      <c r="A62" s="488" t="s">
        <v>5223</v>
      </c>
      <c r="B62" s="488" t="s">
        <v>5224</v>
      </c>
      <c r="C62" s="488" t="s">
        <v>5236</v>
      </c>
      <c r="D62" s="488" t="s">
        <v>414</v>
      </c>
      <c r="E62" s="488" t="s">
        <v>4608</v>
      </c>
      <c r="F62" s="488" t="s">
        <v>414</v>
      </c>
      <c r="G62" s="488" t="s">
        <v>4777</v>
      </c>
      <c r="H62" s="488" t="s">
        <v>5827</v>
      </c>
      <c r="I62" s="488" t="s">
        <v>4777</v>
      </c>
      <c r="J62" s="488" t="s">
        <v>5827</v>
      </c>
    </row>
    <row r="63" spans="1:10" x14ac:dyDescent="0.25">
      <c r="A63" s="488" t="s">
        <v>5223</v>
      </c>
      <c r="B63" s="488" t="s">
        <v>5224</v>
      </c>
      <c r="C63" s="488" t="s">
        <v>5236</v>
      </c>
      <c r="D63" s="488" t="s">
        <v>414</v>
      </c>
      <c r="E63" s="488" t="s">
        <v>4608</v>
      </c>
      <c r="F63" s="488" t="s">
        <v>414</v>
      </c>
      <c r="G63" s="488" t="s">
        <v>4778</v>
      </c>
      <c r="H63" s="488" t="s">
        <v>5828</v>
      </c>
      <c r="I63" s="488" t="s">
        <v>4778</v>
      </c>
      <c r="J63" s="488" t="s">
        <v>5828</v>
      </c>
    </row>
    <row r="64" spans="1:10" x14ac:dyDescent="0.25">
      <c r="A64" s="488" t="s">
        <v>5223</v>
      </c>
      <c r="B64" s="488" t="s">
        <v>5224</v>
      </c>
      <c r="C64" s="488" t="s">
        <v>5236</v>
      </c>
      <c r="D64" s="488" t="s">
        <v>414</v>
      </c>
      <c r="E64" s="488" t="s">
        <v>4669</v>
      </c>
      <c r="F64" s="488" t="s">
        <v>414</v>
      </c>
      <c r="G64" s="488" t="s">
        <v>4779</v>
      </c>
      <c r="H64" s="488" t="s">
        <v>5826</v>
      </c>
      <c r="I64" s="488" t="s">
        <v>4779</v>
      </c>
      <c r="J64" s="488" t="s">
        <v>5826</v>
      </c>
    </row>
    <row r="65" spans="1:10" x14ac:dyDescent="0.25">
      <c r="A65" s="488" t="s">
        <v>5223</v>
      </c>
      <c r="B65" s="488" t="s">
        <v>5224</v>
      </c>
      <c r="C65" s="488" t="s">
        <v>5236</v>
      </c>
      <c r="D65" s="488" t="s">
        <v>414</v>
      </c>
      <c r="E65" s="488" t="s">
        <v>4669</v>
      </c>
      <c r="F65" s="488" t="s">
        <v>414</v>
      </c>
      <c r="G65" s="488" t="s">
        <v>4780</v>
      </c>
      <c r="H65" s="488" t="s">
        <v>5827</v>
      </c>
      <c r="I65" s="488" t="s">
        <v>4780</v>
      </c>
      <c r="J65" s="488" t="s">
        <v>5827</v>
      </c>
    </row>
    <row r="66" spans="1:10" x14ac:dyDescent="0.25">
      <c r="A66" s="488" t="s">
        <v>5223</v>
      </c>
      <c r="B66" s="488" t="s">
        <v>5224</v>
      </c>
      <c r="C66" s="488" t="s">
        <v>5236</v>
      </c>
      <c r="D66" s="488" t="s">
        <v>414</v>
      </c>
      <c r="E66" s="488" t="s">
        <v>4669</v>
      </c>
      <c r="F66" s="488" t="s">
        <v>414</v>
      </c>
      <c r="G66" s="488" t="s">
        <v>4781</v>
      </c>
      <c r="H66" s="488" t="s">
        <v>5828</v>
      </c>
      <c r="I66" s="488" t="s">
        <v>4781</v>
      </c>
      <c r="J66" s="488" t="s">
        <v>5828</v>
      </c>
    </row>
    <row r="67" spans="1:10" x14ac:dyDescent="0.25">
      <c r="A67" s="488" t="s">
        <v>5223</v>
      </c>
      <c r="B67" s="488" t="s">
        <v>5224</v>
      </c>
      <c r="C67" s="488" t="s">
        <v>5236</v>
      </c>
      <c r="D67" s="488" t="s">
        <v>414</v>
      </c>
      <c r="E67" s="488" t="s">
        <v>4670</v>
      </c>
      <c r="F67" s="488" t="s">
        <v>414</v>
      </c>
      <c r="G67" s="488" t="s">
        <v>4782</v>
      </c>
      <c r="H67" s="488" t="s">
        <v>5826</v>
      </c>
      <c r="I67" s="488" t="s">
        <v>4782</v>
      </c>
      <c r="J67" s="488" t="s">
        <v>5826</v>
      </c>
    </row>
    <row r="68" spans="1:10" x14ac:dyDescent="0.25">
      <c r="A68" s="488" t="s">
        <v>5223</v>
      </c>
      <c r="B68" s="488" t="s">
        <v>5224</v>
      </c>
      <c r="C68" s="488" t="s">
        <v>5236</v>
      </c>
      <c r="D68" s="488" t="s">
        <v>414</v>
      </c>
      <c r="E68" s="488" t="s">
        <v>4670</v>
      </c>
      <c r="F68" s="488" t="s">
        <v>414</v>
      </c>
      <c r="G68" s="488" t="s">
        <v>4783</v>
      </c>
      <c r="H68" s="488" t="s">
        <v>5827</v>
      </c>
      <c r="I68" s="488" t="s">
        <v>4783</v>
      </c>
      <c r="J68" s="488" t="s">
        <v>5827</v>
      </c>
    </row>
    <row r="69" spans="1:10" x14ac:dyDescent="0.25">
      <c r="A69" s="488" t="s">
        <v>5223</v>
      </c>
      <c r="B69" s="488" t="s">
        <v>5224</v>
      </c>
      <c r="C69" s="488" t="s">
        <v>5236</v>
      </c>
      <c r="D69" s="488" t="s">
        <v>414</v>
      </c>
      <c r="E69" s="488" t="s">
        <v>4670</v>
      </c>
      <c r="F69" s="488" t="s">
        <v>414</v>
      </c>
      <c r="G69" s="488" t="s">
        <v>4784</v>
      </c>
      <c r="H69" s="488" t="s">
        <v>5828</v>
      </c>
      <c r="I69" s="488" t="s">
        <v>4784</v>
      </c>
      <c r="J69" s="488" t="s">
        <v>5828</v>
      </c>
    </row>
    <row r="70" spans="1:10" x14ac:dyDescent="0.25">
      <c r="A70" s="488" t="s">
        <v>5223</v>
      </c>
      <c r="B70" s="488" t="s">
        <v>5224</v>
      </c>
      <c r="C70" s="488" t="s">
        <v>4591</v>
      </c>
      <c r="D70" s="488" t="s">
        <v>425</v>
      </c>
      <c r="E70" s="488" t="s">
        <v>3299</v>
      </c>
      <c r="F70" s="488" t="s">
        <v>425</v>
      </c>
      <c r="G70" s="488" t="s">
        <v>4785</v>
      </c>
      <c r="H70" s="488" t="s">
        <v>5826</v>
      </c>
      <c r="I70" s="488" t="s">
        <v>4785</v>
      </c>
      <c r="J70" s="488" t="s">
        <v>5826</v>
      </c>
    </row>
    <row r="71" spans="1:10" x14ac:dyDescent="0.25">
      <c r="A71" s="488" t="s">
        <v>5223</v>
      </c>
      <c r="B71" s="488" t="s">
        <v>5224</v>
      </c>
      <c r="C71" s="488" t="s">
        <v>4591</v>
      </c>
      <c r="D71" s="488" t="s">
        <v>425</v>
      </c>
      <c r="E71" s="488" t="s">
        <v>3299</v>
      </c>
      <c r="F71" s="488" t="s">
        <v>425</v>
      </c>
      <c r="G71" s="488" t="s">
        <v>4787</v>
      </c>
      <c r="H71" s="488" t="s">
        <v>5827</v>
      </c>
      <c r="I71" s="488" t="s">
        <v>4787</v>
      </c>
      <c r="J71" s="488" t="s">
        <v>5827</v>
      </c>
    </row>
    <row r="72" spans="1:10" x14ac:dyDescent="0.25">
      <c r="A72" s="488" t="s">
        <v>5223</v>
      </c>
      <c r="B72" s="488" t="s">
        <v>5224</v>
      </c>
      <c r="C72" s="488" t="s">
        <v>4591</v>
      </c>
      <c r="D72" s="488" t="s">
        <v>425</v>
      </c>
      <c r="E72" s="488" t="s">
        <v>3299</v>
      </c>
      <c r="F72" s="488" t="s">
        <v>425</v>
      </c>
      <c r="G72" s="488" t="s">
        <v>4789</v>
      </c>
      <c r="H72" s="488" t="s">
        <v>5828</v>
      </c>
      <c r="I72" s="488" t="s">
        <v>4789</v>
      </c>
      <c r="J72" s="488" t="s">
        <v>5828</v>
      </c>
    </row>
    <row r="73" spans="1:10" x14ac:dyDescent="0.25">
      <c r="A73" s="488" t="s">
        <v>5223</v>
      </c>
      <c r="B73" s="488" t="s">
        <v>5224</v>
      </c>
      <c r="C73" s="488" t="s">
        <v>4591</v>
      </c>
      <c r="D73" s="488" t="s">
        <v>425</v>
      </c>
      <c r="E73" s="488" t="s">
        <v>3300</v>
      </c>
      <c r="F73" s="488" t="s">
        <v>425</v>
      </c>
      <c r="G73" s="488" t="s">
        <v>4786</v>
      </c>
      <c r="H73" s="488" t="s">
        <v>5826</v>
      </c>
      <c r="I73" s="488" t="s">
        <v>4786</v>
      </c>
      <c r="J73" s="488" t="s">
        <v>5826</v>
      </c>
    </row>
    <row r="74" spans="1:10" x14ac:dyDescent="0.25">
      <c r="A74" s="488" t="s">
        <v>5223</v>
      </c>
      <c r="B74" s="488" t="s">
        <v>5224</v>
      </c>
      <c r="C74" s="488" t="s">
        <v>4591</v>
      </c>
      <c r="D74" s="488" t="s">
        <v>425</v>
      </c>
      <c r="E74" s="488" t="s">
        <v>3300</v>
      </c>
      <c r="F74" s="488" t="s">
        <v>425</v>
      </c>
      <c r="G74" s="488" t="s">
        <v>4788</v>
      </c>
      <c r="H74" s="488" t="s">
        <v>5827</v>
      </c>
      <c r="I74" s="488" t="s">
        <v>4788</v>
      </c>
      <c r="J74" s="488" t="s">
        <v>5827</v>
      </c>
    </row>
    <row r="75" spans="1:10" x14ac:dyDescent="0.25">
      <c r="A75" s="488" t="s">
        <v>5223</v>
      </c>
      <c r="B75" s="488" t="s">
        <v>5224</v>
      </c>
      <c r="C75" s="488" t="s">
        <v>4591</v>
      </c>
      <c r="D75" s="488" t="s">
        <v>425</v>
      </c>
      <c r="E75" s="488" t="s">
        <v>3300</v>
      </c>
      <c r="F75" s="488" t="s">
        <v>425</v>
      </c>
      <c r="G75" s="488" t="s">
        <v>4790</v>
      </c>
      <c r="H75" s="488" t="s">
        <v>5828</v>
      </c>
      <c r="I75" s="488" t="s">
        <v>4790</v>
      </c>
      <c r="J75" s="488" t="s">
        <v>5828</v>
      </c>
    </row>
    <row r="76" spans="1:10" x14ac:dyDescent="0.25">
      <c r="A76" s="488" t="s">
        <v>5223</v>
      </c>
      <c r="B76" s="488" t="s">
        <v>5227</v>
      </c>
      <c r="C76" s="488" t="s">
        <v>4591</v>
      </c>
      <c r="D76" s="488" t="s">
        <v>425</v>
      </c>
      <c r="E76" s="521" t="s">
        <v>5855</v>
      </c>
      <c r="F76" s="488" t="s">
        <v>425</v>
      </c>
      <c r="G76" s="521" t="s">
        <v>5859</v>
      </c>
      <c r="H76" s="488" t="s">
        <v>5826</v>
      </c>
      <c r="I76" s="521" t="s">
        <v>5859</v>
      </c>
      <c r="J76" s="488" t="s">
        <v>5826</v>
      </c>
    </row>
    <row r="77" spans="1:10" x14ac:dyDescent="0.25">
      <c r="A77" s="488" t="s">
        <v>5223</v>
      </c>
      <c r="B77" s="488" t="s">
        <v>5928</v>
      </c>
      <c r="C77" s="488" t="s">
        <v>4591</v>
      </c>
      <c r="D77" s="488" t="s">
        <v>425</v>
      </c>
      <c r="E77" s="521" t="s">
        <v>5855</v>
      </c>
      <c r="F77" s="488" t="s">
        <v>425</v>
      </c>
      <c r="G77" s="521" t="s">
        <v>5863</v>
      </c>
      <c r="H77" s="488" t="s">
        <v>5827</v>
      </c>
      <c r="I77" s="521" t="s">
        <v>5863</v>
      </c>
      <c r="J77" s="488" t="s">
        <v>5827</v>
      </c>
    </row>
    <row r="78" spans="1:10" x14ac:dyDescent="0.25">
      <c r="A78" s="488" t="s">
        <v>5223</v>
      </c>
      <c r="B78" s="488" t="s">
        <v>5929</v>
      </c>
      <c r="C78" s="488" t="s">
        <v>4591</v>
      </c>
      <c r="D78" s="488" t="s">
        <v>425</v>
      </c>
      <c r="E78" s="521" t="s">
        <v>5856</v>
      </c>
      <c r="F78" s="488" t="s">
        <v>425</v>
      </c>
      <c r="G78" s="521" t="s">
        <v>5860</v>
      </c>
      <c r="H78" s="488" t="s">
        <v>5826</v>
      </c>
      <c r="I78" s="521" t="s">
        <v>5860</v>
      </c>
      <c r="J78" s="488" t="s">
        <v>5826</v>
      </c>
    </row>
    <row r="79" spans="1:10" x14ac:dyDescent="0.25">
      <c r="A79" s="488" t="s">
        <v>5223</v>
      </c>
      <c r="B79" s="488" t="s">
        <v>5930</v>
      </c>
      <c r="C79" s="488" t="s">
        <v>4591</v>
      </c>
      <c r="D79" s="488" t="s">
        <v>425</v>
      </c>
      <c r="E79" s="521" t="s">
        <v>5856</v>
      </c>
      <c r="F79" s="488" t="s">
        <v>425</v>
      </c>
      <c r="G79" s="521" t="s">
        <v>5864</v>
      </c>
      <c r="H79" s="488" t="s">
        <v>5827</v>
      </c>
      <c r="I79" s="521" t="s">
        <v>5864</v>
      </c>
      <c r="J79" s="488" t="s">
        <v>5827</v>
      </c>
    </row>
    <row r="80" spans="1:10" x14ac:dyDescent="0.25">
      <c r="A80" s="488" t="s">
        <v>5223</v>
      </c>
      <c r="B80" s="488" t="s">
        <v>5931</v>
      </c>
      <c r="C80" s="488" t="s">
        <v>4591</v>
      </c>
      <c r="D80" s="488" t="s">
        <v>425</v>
      </c>
      <c r="E80" s="521" t="s">
        <v>5857</v>
      </c>
      <c r="F80" s="488" t="s">
        <v>425</v>
      </c>
      <c r="G80" s="521" t="s">
        <v>5861</v>
      </c>
      <c r="H80" s="488" t="s">
        <v>5826</v>
      </c>
      <c r="I80" s="521" t="s">
        <v>5861</v>
      </c>
      <c r="J80" s="488" t="s">
        <v>5826</v>
      </c>
    </row>
    <row r="81" spans="1:10" x14ac:dyDescent="0.25">
      <c r="A81" s="488" t="s">
        <v>5223</v>
      </c>
      <c r="B81" s="488" t="s">
        <v>5932</v>
      </c>
      <c r="C81" s="488" t="s">
        <v>4591</v>
      </c>
      <c r="D81" s="488" t="s">
        <v>425</v>
      </c>
      <c r="E81" s="521" t="s">
        <v>5857</v>
      </c>
      <c r="F81" s="488" t="s">
        <v>425</v>
      </c>
      <c r="G81" s="521" t="s">
        <v>5865</v>
      </c>
      <c r="H81" s="488" t="s">
        <v>5827</v>
      </c>
      <c r="I81" s="521" t="s">
        <v>5865</v>
      </c>
      <c r="J81" s="488" t="s">
        <v>5827</v>
      </c>
    </row>
    <row r="82" spans="1:10" x14ac:dyDescent="0.25">
      <c r="A82" s="488" t="s">
        <v>5223</v>
      </c>
      <c r="B82" s="488" t="s">
        <v>5933</v>
      </c>
      <c r="C82" s="488" t="s">
        <v>4591</v>
      </c>
      <c r="D82" s="488" t="s">
        <v>425</v>
      </c>
      <c r="E82" s="521" t="s">
        <v>5858</v>
      </c>
      <c r="F82" s="488" t="s">
        <v>425</v>
      </c>
      <c r="G82" s="521" t="s">
        <v>5862</v>
      </c>
      <c r="H82" s="488" t="s">
        <v>5826</v>
      </c>
      <c r="I82" s="521" t="s">
        <v>5862</v>
      </c>
      <c r="J82" s="488" t="s">
        <v>5826</v>
      </c>
    </row>
    <row r="83" spans="1:10" x14ac:dyDescent="0.25">
      <c r="A83" s="488" t="s">
        <v>5223</v>
      </c>
      <c r="B83" s="488" t="s">
        <v>5934</v>
      </c>
      <c r="C83" s="488" t="s">
        <v>4591</v>
      </c>
      <c r="D83" s="488" t="s">
        <v>425</v>
      </c>
      <c r="E83" s="521" t="s">
        <v>5858</v>
      </c>
      <c r="F83" s="488" t="s">
        <v>425</v>
      </c>
      <c r="G83" s="521" t="s">
        <v>5866</v>
      </c>
      <c r="H83" s="488" t="s">
        <v>5827</v>
      </c>
      <c r="I83" s="521" t="s">
        <v>5866</v>
      </c>
      <c r="J83" s="488" t="s">
        <v>5827</v>
      </c>
    </row>
    <row r="84" spans="1:10" x14ac:dyDescent="0.25">
      <c r="A84" s="488" t="s">
        <v>5223</v>
      </c>
      <c r="B84" s="488" t="s">
        <v>5224</v>
      </c>
      <c r="C84" s="488" t="s">
        <v>5237</v>
      </c>
      <c r="D84" s="488" t="s">
        <v>436</v>
      </c>
      <c r="E84" s="488" t="s">
        <v>3301</v>
      </c>
      <c r="F84" s="488" t="s">
        <v>436</v>
      </c>
      <c r="G84" s="488" t="s">
        <v>4791</v>
      </c>
      <c r="H84" s="488" t="s">
        <v>5826</v>
      </c>
      <c r="I84" s="488" t="s">
        <v>4791</v>
      </c>
      <c r="J84" s="488" t="s">
        <v>5826</v>
      </c>
    </row>
    <row r="85" spans="1:10" x14ac:dyDescent="0.25">
      <c r="A85" s="488" t="s">
        <v>5223</v>
      </c>
      <c r="B85" s="488" t="s">
        <v>5224</v>
      </c>
      <c r="C85" s="488" t="s">
        <v>5237</v>
      </c>
      <c r="D85" s="488" t="s">
        <v>436</v>
      </c>
      <c r="E85" s="488" t="s">
        <v>3301</v>
      </c>
      <c r="F85" s="488" t="s">
        <v>436</v>
      </c>
      <c r="G85" s="488" t="s">
        <v>4792</v>
      </c>
      <c r="H85" s="488" t="s">
        <v>5827</v>
      </c>
      <c r="I85" s="488" t="s">
        <v>4792</v>
      </c>
      <c r="J85" s="488" t="s">
        <v>5827</v>
      </c>
    </row>
    <row r="86" spans="1:10" x14ac:dyDescent="0.25">
      <c r="A86" s="488" t="s">
        <v>5223</v>
      </c>
      <c r="B86" s="488" t="s">
        <v>5224</v>
      </c>
      <c r="C86" s="488" t="s">
        <v>5237</v>
      </c>
      <c r="D86" s="488" t="s">
        <v>436</v>
      </c>
      <c r="E86" s="488" t="s">
        <v>3301</v>
      </c>
      <c r="F86" s="488" t="s">
        <v>436</v>
      </c>
      <c r="G86" s="488" t="s">
        <v>4793</v>
      </c>
      <c r="H86" s="488" t="s">
        <v>5828</v>
      </c>
      <c r="I86" s="488" t="s">
        <v>4793</v>
      </c>
      <c r="J86" s="488" t="s">
        <v>5828</v>
      </c>
    </row>
    <row r="87" spans="1:10" x14ac:dyDescent="0.25">
      <c r="A87" s="488" t="s">
        <v>5223</v>
      </c>
      <c r="B87" s="488" t="s">
        <v>5224</v>
      </c>
      <c r="C87" s="488" t="s">
        <v>5237</v>
      </c>
      <c r="D87" s="488" t="s">
        <v>436</v>
      </c>
      <c r="E87" s="488" t="s">
        <v>3302</v>
      </c>
      <c r="F87" s="488" t="s">
        <v>436</v>
      </c>
      <c r="G87" s="488" t="s">
        <v>4794</v>
      </c>
      <c r="H87" s="488" t="s">
        <v>5826</v>
      </c>
      <c r="I87" s="488" t="s">
        <v>4794</v>
      </c>
      <c r="J87" s="488" t="s">
        <v>5826</v>
      </c>
    </row>
    <row r="88" spans="1:10" x14ac:dyDescent="0.25">
      <c r="A88" s="488" t="s">
        <v>5223</v>
      </c>
      <c r="B88" s="488" t="s">
        <v>5224</v>
      </c>
      <c r="C88" s="488" t="s">
        <v>5237</v>
      </c>
      <c r="D88" s="488" t="s">
        <v>436</v>
      </c>
      <c r="E88" s="488" t="s">
        <v>3302</v>
      </c>
      <c r="F88" s="488" t="s">
        <v>436</v>
      </c>
      <c r="G88" s="488" t="s">
        <v>4795</v>
      </c>
      <c r="H88" s="488" t="s">
        <v>5827</v>
      </c>
      <c r="I88" s="488" t="s">
        <v>4795</v>
      </c>
      <c r="J88" s="488" t="s">
        <v>5827</v>
      </c>
    </row>
    <row r="89" spans="1:10" x14ac:dyDescent="0.25">
      <c r="A89" s="488" t="s">
        <v>5223</v>
      </c>
      <c r="B89" s="488" t="s">
        <v>5224</v>
      </c>
      <c r="C89" s="488" t="s">
        <v>5237</v>
      </c>
      <c r="D89" s="488" t="s">
        <v>436</v>
      </c>
      <c r="E89" s="488" t="s">
        <v>3302</v>
      </c>
      <c r="F89" s="488" t="s">
        <v>436</v>
      </c>
      <c r="G89" s="488" t="s">
        <v>4796</v>
      </c>
      <c r="H89" s="488" t="s">
        <v>5828</v>
      </c>
      <c r="I89" s="488" t="s">
        <v>4796</v>
      </c>
      <c r="J89" s="488" t="s">
        <v>5828</v>
      </c>
    </row>
    <row r="90" spans="1:10" x14ac:dyDescent="0.25">
      <c r="A90" s="488" t="s">
        <v>5223</v>
      </c>
      <c r="B90" s="488" t="s">
        <v>5224</v>
      </c>
      <c r="C90" s="488" t="s">
        <v>5237</v>
      </c>
      <c r="D90" s="488" t="s">
        <v>436</v>
      </c>
      <c r="E90" s="521" t="s">
        <v>5935</v>
      </c>
      <c r="F90" s="488" t="s">
        <v>436</v>
      </c>
      <c r="G90" s="521" t="s">
        <v>5867</v>
      </c>
      <c r="H90" s="488" t="s">
        <v>5826</v>
      </c>
      <c r="I90" s="521" t="s">
        <v>5867</v>
      </c>
      <c r="J90" s="488" t="s">
        <v>5826</v>
      </c>
    </row>
    <row r="91" spans="1:10" x14ac:dyDescent="0.25">
      <c r="A91" s="488" t="s">
        <v>5223</v>
      </c>
      <c r="B91" s="488" t="s">
        <v>5224</v>
      </c>
      <c r="C91" s="488" t="s">
        <v>5237</v>
      </c>
      <c r="D91" s="488" t="s">
        <v>436</v>
      </c>
      <c r="E91" s="521" t="s">
        <v>5935</v>
      </c>
      <c r="F91" s="488" t="s">
        <v>436</v>
      </c>
      <c r="G91" s="521" t="s">
        <v>5869</v>
      </c>
      <c r="H91" s="488" t="s">
        <v>5827</v>
      </c>
      <c r="I91" s="521" t="s">
        <v>5869</v>
      </c>
      <c r="J91" s="488" t="s">
        <v>5827</v>
      </c>
    </row>
    <row r="92" spans="1:10" x14ac:dyDescent="0.25">
      <c r="A92" s="488" t="s">
        <v>5223</v>
      </c>
      <c r="B92" s="488" t="s">
        <v>5224</v>
      </c>
      <c r="C92" s="488" t="s">
        <v>5237</v>
      </c>
      <c r="D92" s="488" t="s">
        <v>436</v>
      </c>
      <c r="E92" s="521" t="s">
        <v>5936</v>
      </c>
      <c r="F92" s="488" t="s">
        <v>436</v>
      </c>
      <c r="G92" s="521" t="s">
        <v>5868</v>
      </c>
      <c r="H92" s="488" t="s">
        <v>5826</v>
      </c>
      <c r="I92" s="521" t="s">
        <v>5868</v>
      </c>
      <c r="J92" s="488" t="s">
        <v>5826</v>
      </c>
    </row>
    <row r="93" spans="1:10" x14ac:dyDescent="0.25">
      <c r="A93" s="488" t="s">
        <v>5223</v>
      </c>
      <c r="B93" s="488" t="s">
        <v>5224</v>
      </c>
      <c r="C93" s="488" t="s">
        <v>5237</v>
      </c>
      <c r="D93" s="488" t="s">
        <v>436</v>
      </c>
      <c r="E93" s="521" t="s">
        <v>5936</v>
      </c>
      <c r="F93" s="488" t="s">
        <v>436</v>
      </c>
      <c r="G93" s="521" t="s">
        <v>5870</v>
      </c>
      <c r="H93" s="488" t="s">
        <v>5827</v>
      </c>
      <c r="I93" s="521" t="s">
        <v>5870</v>
      </c>
      <c r="J93" s="488" t="s">
        <v>5827</v>
      </c>
    </row>
    <row r="94" spans="1:10" x14ac:dyDescent="0.25">
      <c r="A94" s="488" t="s">
        <v>5223</v>
      </c>
      <c r="B94" s="488" t="s">
        <v>5224</v>
      </c>
      <c r="C94" s="488" t="s">
        <v>5237</v>
      </c>
      <c r="D94" s="488" t="s">
        <v>436</v>
      </c>
      <c r="E94" s="521" t="s">
        <v>5937</v>
      </c>
      <c r="F94" s="488" t="s">
        <v>436</v>
      </c>
      <c r="G94" s="521" t="s">
        <v>5871</v>
      </c>
      <c r="H94" s="488" t="s">
        <v>5826</v>
      </c>
      <c r="I94" s="521" t="s">
        <v>5871</v>
      </c>
      <c r="J94" s="488" t="s">
        <v>5826</v>
      </c>
    </row>
    <row r="95" spans="1:10" x14ac:dyDescent="0.25">
      <c r="A95" s="488" t="s">
        <v>5223</v>
      </c>
      <c r="B95" s="488" t="s">
        <v>5224</v>
      </c>
      <c r="C95" s="488" t="s">
        <v>5237</v>
      </c>
      <c r="D95" s="488" t="s">
        <v>436</v>
      </c>
      <c r="E95" s="521" t="s">
        <v>5937</v>
      </c>
      <c r="F95" s="488" t="s">
        <v>436</v>
      </c>
      <c r="G95" s="521" t="s">
        <v>5873</v>
      </c>
      <c r="H95" s="488" t="s">
        <v>5827</v>
      </c>
      <c r="I95" s="521" t="s">
        <v>5873</v>
      </c>
      <c r="J95" s="488" t="s">
        <v>5827</v>
      </c>
    </row>
    <row r="96" spans="1:10" x14ac:dyDescent="0.25">
      <c r="A96" s="488" t="s">
        <v>5223</v>
      </c>
      <c r="B96" s="488" t="s">
        <v>5224</v>
      </c>
      <c r="C96" s="488" t="s">
        <v>5237</v>
      </c>
      <c r="D96" s="488" t="s">
        <v>436</v>
      </c>
      <c r="E96" s="521" t="s">
        <v>5938</v>
      </c>
      <c r="F96" s="488" t="s">
        <v>436</v>
      </c>
      <c r="G96" s="521" t="s">
        <v>5872</v>
      </c>
      <c r="H96" s="488" t="s">
        <v>5826</v>
      </c>
      <c r="I96" s="521" t="s">
        <v>5872</v>
      </c>
      <c r="J96" s="488" t="s">
        <v>5826</v>
      </c>
    </row>
    <row r="97" spans="1:10" x14ac:dyDescent="0.25">
      <c r="A97" s="488" t="s">
        <v>5223</v>
      </c>
      <c r="B97" s="488" t="s">
        <v>5224</v>
      </c>
      <c r="C97" s="488" t="s">
        <v>5237</v>
      </c>
      <c r="D97" s="488" t="s">
        <v>436</v>
      </c>
      <c r="E97" s="521" t="s">
        <v>5938</v>
      </c>
      <c r="F97" s="488" t="s">
        <v>436</v>
      </c>
      <c r="G97" s="521" t="s">
        <v>5874</v>
      </c>
      <c r="H97" s="488" t="s">
        <v>5827</v>
      </c>
      <c r="I97" s="521" t="s">
        <v>5874</v>
      </c>
      <c r="J97" s="488" t="s">
        <v>5827</v>
      </c>
    </row>
    <row r="98" spans="1:10" x14ac:dyDescent="0.25">
      <c r="A98" s="488" t="s">
        <v>5225</v>
      </c>
      <c r="B98" s="488" t="s">
        <v>5224</v>
      </c>
      <c r="C98" s="488" t="s">
        <v>4720</v>
      </c>
      <c r="D98" s="488" t="s">
        <v>501</v>
      </c>
      <c r="E98" s="488" t="s">
        <v>3303</v>
      </c>
      <c r="F98" s="488" t="s">
        <v>501</v>
      </c>
      <c r="G98" s="488" t="s">
        <v>4799</v>
      </c>
      <c r="H98" s="488" t="s">
        <v>5826</v>
      </c>
      <c r="I98" s="488" t="s">
        <v>4799</v>
      </c>
      <c r="J98" s="488" t="s">
        <v>5826</v>
      </c>
    </row>
    <row r="99" spans="1:10" x14ac:dyDescent="0.25">
      <c r="A99" s="488" t="s">
        <v>5225</v>
      </c>
      <c r="B99" s="488" t="s">
        <v>5224</v>
      </c>
      <c r="C99" s="488" t="s">
        <v>4720</v>
      </c>
      <c r="D99" s="488" t="s">
        <v>501</v>
      </c>
      <c r="E99" s="488" t="s">
        <v>3303</v>
      </c>
      <c r="F99" s="488" t="s">
        <v>501</v>
      </c>
      <c r="G99" s="488" t="s">
        <v>4801</v>
      </c>
      <c r="H99" s="488" t="s">
        <v>5827</v>
      </c>
      <c r="I99" s="488" t="s">
        <v>4801</v>
      </c>
      <c r="J99" s="488" t="s">
        <v>5827</v>
      </c>
    </row>
    <row r="100" spans="1:10" x14ac:dyDescent="0.25">
      <c r="A100" s="488" t="s">
        <v>5225</v>
      </c>
      <c r="B100" s="488" t="s">
        <v>5224</v>
      </c>
      <c r="C100" s="488" t="s">
        <v>4720</v>
      </c>
      <c r="D100" s="488" t="s">
        <v>501</v>
      </c>
      <c r="E100" s="488" t="s">
        <v>3303</v>
      </c>
      <c r="F100" s="488" t="s">
        <v>501</v>
      </c>
      <c r="G100" s="488" t="s">
        <v>4797</v>
      </c>
      <c r="H100" s="488" t="s">
        <v>5828</v>
      </c>
      <c r="I100" s="488" t="s">
        <v>4797</v>
      </c>
      <c r="J100" s="488" t="s">
        <v>5828</v>
      </c>
    </row>
    <row r="101" spans="1:10" x14ac:dyDescent="0.25">
      <c r="A101" s="488" t="s">
        <v>5225</v>
      </c>
      <c r="B101" s="488" t="s">
        <v>5224</v>
      </c>
      <c r="C101" s="488" t="s">
        <v>4720</v>
      </c>
      <c r="D101" s="488" t="s">
        <v>501</v>
      </c>
      <c r="E101" s="488" t="s">
        <v>3304</v>
      </c>
      <c r="F101" s="488" t="s">
        <v>501</v>
      </c>
      <c r="G101" s="488" t="s">
        <v>4800</v>
      </c>
      <c r="H101" s="488" t="s">
        <v>5826</v>
      </c>
      <c r="I101" s="488" t="s">
        <v>4800</v>
      </c>
      <c r="J101" s="488" t="s">
        <v>5826</v>
      </c>
    </row>
    <row r="102" spans="1:10" x14ac:dyDescent="0.25">
      <c r="A102" s="488" t="s">
        <v>5225</v>
      </c>
      <c r="B102" s="488" t="s">
        <v>5224</v>
      </c>
      <c r="C102" s="488" t="s">
        <v>4720</v>
      </c>
      <c r="D102" s="488" t="s">
        <v>501</v>
      </c>
      <c r="E102" s="488" t="s">
        <v>3304</v>
      </c>
      <c r="F102" s="488" t="s">
        <v>501</v>
      </c>
      <c r="G102" s="488" t="s">
        <v>4802</v>
      </c>
      <c r="H102" s="488" t="s">
        <v>5827</v>
      </c>
      <c r="I102" s="488" t="s">
        <v>4802</v>
      </c>
      <c r="J102" s="488" t="s">
        <v>5827</v>
      </c>
    </row>
    <row r="103" spans="1:10" x14ac:dyDescent="0.25">
      <c r="A103" s="488" t="s">
        <v>5225</v>
      </c>
      <c r="B103" s="488" t="s">
        <v>5224</v>
      </c>
      <c r="C103" s="488" t="s">
        <v>4720</v>
      </c>
      <c r="D103" s="488" t="s">
        <v>501</v>
      </c>
      <c r="E103" s="488" t="s">
        <v>3304</v>
      </c>
      <c r="F103" s="488" t="s">
        <v>501</v>
      </c>
      <c r="G103" s="488" t="s">
        <v>4798</v>
      </c>
      <c r="H103" s="488" t="s">
        <v>5828</v>
      </c>
      <c r="I103" s="488" t="s">
        <v>4798</v>
      </c>
      <c r="J103" s="488" t="s">
        <v>5828</v>
      </c>
    </row>
    <row r="104" spans="1:10" x14ac:dyDescent="0.25">
      <c r="A104" s="488" t="s">
        <v>5225</v>
      </c>
      <c r="B104" s="488" t="s">
        <v>5224</v>
      </c>
      <c r="C104" s="488" t="s">
        <v>4720</v>
      </c>
      <c r="D104" s="488" t="s">
        <v>501</v>
      </c>
      <c r="E104" s="488" t="s">
        <v>4611</v>
      </c>
      <c r="F104" s="488" t="s">
        <v>501</v>
      </c>
      <c r="G104" s="488" t="s">
        <v>4805</v>
      </c>
      <c r="H104" s="488" t="s">
        <v>5826</v>
      </c>
      <c r="I104" s="488" t="s">
        <v>4805</v>
      </c>
      <c r="J104" s="488" t="s">
        <v>5826</v>
      </c>
    </row>
    <row r="105" spans="1:10" x14ac:dyDescent="0.25">
      <c r="A105" s="488" t="s">
        <v>5225</v>
      </c>
      <c r="B105" s="488" t="s">
        <v>5224</v>
      </c>
      <c r="C105" s="488" t="s">
        <v>4720</v>
      </c>
      <c r="D105" s="488" t="s">
        <v>501</v>
      </c>
      <c r="E105" s="488" t="s">
        <v>4611</v>
      </c>
      <c r="F105" s="488" t="s">
        <v>501</v>
      </c>
      <c r="G105" s="488" t="s">
        <v>4807</v>
      </c>
      <c r="H105" s="488" t="s">
        <v>5827</v>
      </c>
      <c r="I105" s="488" t="s">
        <v>4807</v>
      </c>
      <c r="J105" s="488" t="s">
        <v>5827</v>
      </c>
    </row>
    <row r="106" spans="1:10" x14ac:dyDescent="0.25">
      <c r="A106" s="488" t="s">
        <v>5225</v>
      </c>
      <c r="B106" s="488" t="s">
        <v>5224</v>
      </c>
      <c r="C106" s="488" t="s">
        <v>4720</v>
      </c>
      <c r="D106" s="488" t="s">
        <v>501</v>
      </c>
      <c r="E106" s="488" t="s">
        <v>4611</v>
      </c>
      <c r="F106" s="488" t="s">
        <v>501</v>
      </c>
      <c r="G106" s="488" t="s">
        <v>4803</v>
      </c>
      <c r="H106" s="488" t="s">
        <v>5828</v>
      </c>
      <c r="I106" s="488" t="s">
        <v>4803</v>
      </c>
      <c r="J106" s="488" t="s">
        <v>5828</v>
      </c>
    </row>
    <row r="107" spans="1:10" x14ac:dyDescent="0.25">
      <c r="A107" s="488" t="s">
        <v>5225</v>
      </c>
      <c r="B107" s="488" t="s">
        <v>5224</v>
      </c>
      <c r="C107" s="488" t="s">
        <v>4720</v>
      </c>
      <c r="D107" s="488" t="s">
        <v>501</v>
      </c>
      <c r="E107" s="488" t="s">
        <v>4612</v>
      </c>
      <c r="F107" s="488" t="s">
        <v>501</v>
      </c>
      <c r="G107" s="488" t="s">
        <v>4806</v>
      </c>
      <c r="H107" s="488" t="s">
        <v>5826</v>
      </c>
      <c r="I107" s="488" t="s">
        <v>4806</v>
      </c>
      <c r="J107" s="488" t="s">
        <v>5826</v>
      </c>
    </row>
    <row r="108" spans="1:10" x14ac:dyDescent="0.25">
      <c r="A108" s="488" t="s">
        <v>5225</v>
      </c>
      <c r="B108" s="488" t="s">
        <v>5224</v>
      </c>
      <c r="C108" s="488" t="s">
        <v>4720</v>
      </c>
      <c r="D108" s="488" t="s">
        <v>501</v>
      </c>
      <c r="E108" s="488" t="s">
        <v>4612</v>
      </c>
      <c r="F108" s="488" t="s">
        <v>501</v>
      </c>
      <c r="G108" s="488" t="s">
        <v>4808</v>
      </c>
      <c r="H108" s="488" t="s">
        <v>5827</v>
      </c>
      <c r="I108" s="488" t="s">
        <v>4808</v>
      </c>
      <c r="J108" s="488" t="s">
        <v>5827</v>
      </c>
    </row>
    <row r="109" spans="1:10" x14ac:dyDescent="0.25">
      <c r="A109" s="488" t="s">
        <v>5225</v>
      </c>
      <c r="B109" s="488" t="s">
        <v>5224</v>
      </c>
      <c r="C109" s="488" t="s">
        <v>4720</v>
      </c>
      <c r="D109" s="488" t="s">
        <v>501</v>
      </c>
      <c r="E109" s="488" t="s">
        <v>4612</v>
      </c>
      <c r="F109" s="488" t="s">
        <v>501</v>
      </c>
      <c r="G109" s="488" t="s">
        <v>4804</v>
      </c>
      <c r="H109" s="488" t="s">
        <v>5828</v>
      </c>
      <c r="I109" s="488" t="s">
        <v>4804</v>
      </c>
      <c r="J109" s="488" t="s">
        <v>5828</v>
      </c>
    </row>
    <row r="110" spans="1:10" x14ac:dyDescent="0.25">
      <c r="A110" s="488" t="s">
        <v>5225</v>
      </c>
      <c r="B110" s="488" t="s">
        <v>5224</v>
      </c>
      <c r="C110" s="488" t="s">
        <v>4720</v>
      </c>
      <c r="D110" s="488" t="s">
        <v>501</v>
      </c>
      <c r="E110" s="488" t="s">
        <v>4671</v>
      </c>
      <c r="F110" s="488" t="s">
        <v>501</v>
      </c>
      <c r="G110" s="488" t="s">
        <v>4811</v>
      </c>
      <c r="H110" s="488" t="s">
        <v>5826</v>
      </c>
      <c r="I110" s="488" t="s">
        <v>4811</v>
      </c>
      <c r="J110" s="488" t="s">
        <v>5826</v>
      </c>
    </row>
    <row r="111" spans="1:10" x14ac:dyDescent="0.25">
      <c r="A111" s="488" t="s">
        <v>5225</v>
      </c>
      <c r="B111" s="488" t="s">
        <v>5224</v>
      </c>
      <c r="C111" s="488" t="s">
        <v>4720</v>
      </c>
      <c r="D111" s="488" t="s">
        <v>501</v>
      </c>
      <c r="E111" s="488" t="s">
        <v>4671</v>
      </c>
      <c r="F111" s="488" t="s">
        <v>501</v>
      </c>
      <c r="G111" s="488" t="s">
        <v>4813</v>
      </c>
      <c r="H111" s="488" t="s">
        <v>5827</v>
      </c>
      <c r="I111" s="488" t="s">
        <v>4813</v>
      </c>
      <c r="J111" s="488" t="s">
        <v>5827</v>
      </c>
    </row>
    <row r="112" spans="1:10" x14ac:dyDescent="0.25">
      <c r="A112" s="488" t="s">
        <v>5225</v>
      </c>
      <c r="B112" s="488" t="s">
        <v>5224</v>
      </c>
      <c r="C112" s="488" t="s">
        <v>4720</v>
      </c>
      <c r="D112" s="488" t="s">
        <v>501</v>
      </c>
      <c r="E112" s="488" t="s">
        <v>4671</v>
      </c>
      <c r="F112" s="488" t="s">
        <v>501</v>
      </c>
      <c r="G112" s="488" t="s">
        <v>4809</v>
      </c>
      <c r="H112" s="488" t="s">
        <v>5828</v>
      </c>
      <c r="I112" s="488" t="s">
        <v>4809</v>
      </c>
      <c r="J112" s="488" t="s">
        <v>5828</v>
      </c>
    </row>
    <row r="113" spans="1:10" x14ac:dyDescent="0.25">
      <c r="A113" s="488" t="s">
        <v>5225</v>
      </c>
      <c r="B113" s="488" t="s">
        <v>5224</v>
      </c>
      <c r="C113" s="488" t="s">
        <v>4720</v>
      </c>
      <c r="D113" s="488" t="s">
        <v>501</v>
      </c>
      <c r="E113" s="488" t="s">
        <v>4672</v>
      </c>
      <c r="F113" s="488" t="s">
        <v>501</v>
      </c>
      <c r="G113" s="488" t="s">
        <v>4812</v>
      </c>
      <c r="H113" s="488" t="s">
        <v>5826</v>
      </c>
      <c r="I113" s="488" t="s">
        <v>4812</v>
      </c>
      <c r="J113" s="488" t="s">
        <v>5826</v>
      </c>
    </row>
    <row r="114" spans="1:10" x14ac:dyDescent="0.25">
      <c r="A114" s="488" t="s">
        <v>5225</v>
      </c>
      <c r="B114" s="488" t="s">
        <v>5224</v>
      </c>
      <c r="C114" s="488" t="s">
        <v>4720</v>
      </c>
      <c r="D114" s="488" t="s">
        <v>501</v>
      </c>
      <c r="E114" s="488" t="s">
        <v>4672</v>
      </c>
      <c r="F114" s="488" t="s">
        <v>501</v>
      </c>
      <c r="G114" s="488" t="s">
        <v>4814</v>
      </c>
      <c r="H114" s="488" t="s">
        <v>5827</v>
      </c>
      <c r="I114" s="488" t="s">
        <v>4814</v>
      </c>
      <c r="J114" s="488" t="s">
        <v>5827</v>
      </c>
    </row>
    <row r="115" spans="1:10" x14ac:dyDescent="0.25">
      <c r="A115" s="488" t="s">
        <v>5225</v>
      </c>
      <c r="B115" s="488" t="s">
        <v>5224</v>
      </c>
      <c r="C115" s="488" t="s">
        <v>4720</v>
      </c>
      <c r="D115" s="488" t="s">
        <v>501</v>
      </c>
      <c r="E115" s="488" t="s">
        <v>4672</v>
      </c>
      <c r="F115" s="488" t="s">
        <v>501</v>
      </c>
      <c r="G115" s="488" t="s">
        <v>4810</v>
      </c>
      <c r="H115" s="488" t="s">
        <v>5828</v>
      </c>
      <c r="I115" s="488" t="s">
        <v>4810</v>
      </c>
      <c r="J115" s="488" t="s">
        <v>5828</v>
      </c>
    </row>
    <row r="116" spans="1:10" x14ac:dyDescent="0.25">
      <c r="A116" s="488" t="s">
        <v>5225</v>
      </c>
      <c r="B116" s="488" t="s">
        <v>5224</v>
      </c>
      <c r="C116" s="488" t="s">
        <v>5134</v>
      </c>
      <c r="D116" s="488" t="s">
        <v>2388</v>
      </c>
      <c r="E116" s="488" t="s">
        <v>3306</v>
      </c>
      <c r="F116" s="488" t="s">
        <v>2388</v>
      </c>
      <c r="G116" s="488" t="s">
        <v>4817</v>
      </c>
      <c r="H116" s="488" t="s">
        <v>5826</v>
      </c>
      <c r="I116" s="488" t="s">
        <v>4817</v>
      </c>
      <c r="J116" s="488" t="s">
        <v>5826</v>
      </c>
    </row>
    <row r="117" spans="1:10" x14ac:dyDescent="0.25">
      <c r="A117" s="488" t="s">
        <v>5225</v>
      </c>
      <c r="B117" s="488" t="s">
        <v>5224</v>
      </c>
      <c r="C117" s="488" t="s">
        <v>5134</v>
      </c>
      <c r="D117" s="488" t="s">
        <v>2388</v>
      </c>
      <c r="E117" s="488" t="s">
        <v>3306</v>
      </c>
      <c r="F117" s="488" t="s">
        <v>2388</v>
      </c>
      <c r="G117" s="488" t="s">
        <v>4815</v>
      </c>
      <c r="H117" s="488" t="s">
        <v>5827</v>
      </c>
      <c r="I117" s="488" t="s">
        <v>4815</v>
      </c>
      <c r="J117" s="488" t="s">
        <v>5827</v>
      </c>
    </row>
    <row r="118" spans="1:10" x14ac:dyDescent="0.25">
      <c r="A118" s="488" t="s">
        <v>5225</v>
      </c>
      <c r="B118" s="488" t="s">
        <v>5224</v>
      </c>
      <c r="C118" s="488" t="s">
        <v>5134</v>
      </c>
      <c r="D118" s="488" t="s">
        <v>2388</v>
      </c>
      <c r="E118" s="488" t="s">
        <v>3305</v>
      </c>
      <c r="F118" s="488" t="s">
        <v>2388</v>
      </c>
      <c r="G118" s="488" t="s">
        <v>4818</v>
      </c>
      <c r="H118" s="488" t="s">
        <v>5826</v>
      </c>
      <c r="I118" s="488" t="s">
        <v>4818</v>
      </c>
      <c r="J118" s="488" t="s">
        <v>5826</v>
      </c>
    </row>
    <row r="119" spans="1:10" x14ac:dyDescent="0.25">
      <c r="A119" s="488" t="s">
        <v>5225</v>
      </c>
      <c r="B119" s="488" t="s">
        <v>5224</v>
      </c>
      <c r="C119" s="488" t="s">
        <v>5134</v>
      </c>
      <c r="D119" s="488" t="s">
        <v>2388</v>
      </c>
      <c r="E119" s="488" t="s">
        <v>3305</v>
      </c>
      <c r="F119" s="488" t="s">
        <v>2388</v>
      </c>
      <c r="G119" s="488" t="s">
        <v>4816</v>
      </c>
      <c r="H119" s="488" t="s">
        <v>5827</v>
      </c>
      <c r="I119" s="488" t="s">
        <v>4816</v>
      </c>
      <c r="J119" s="488" t="s">
        <v>5827</v>
      </c>
    </row>
    <row r="120" spans="1:10" x14ac:dyDescent="0.25">
      <c r="A120" s="488" t="s">
        <v>5225</v>
      </c>
      <c r="B120" s="488" t="s">
        <v>5224</v>
      </c>
      <c r="C120" s="488" t="s">
        <v>5134</v>
      </c>
      <c r="D120" s="488" t="s">
        <v>2388</v>
      </c>
      <c r="E120" s="488" t="s">
        <v>4616</v>
      </c>
      <c r="F120" s="488" t="s">
        <v>2388</v>
      </c>
      <c r="G120" s="488" t="s">
        <v>4822</v>
      </c>
      <c r="H120" s="488" t="s">
        <v>5826</v>
      </c>
      <c r="I120" s="488" t="s">
        <v>4822</v>
      </c>
      <c r="J120" s="488" t="s">
        <v>5826</v>
      </c>
    </row>
    <row r="121" spans="1:10" x14ac:dyDescent="0.25">
      <c r="A121" s="488" t="s">
        <v>5225</v>
      </c>
      <c r="B121" s="488" t="s">
        <v>5224</v>
      </c>
      <c r="C121" s="488" t="s">
        <v>5134</v>
      </c>
      <c r="D121" s="488" t="s">
        <v>2388</v>
      </c>
      <c r="E121" s="488" t="s">
        <v>4616</v>
      </c>
      <c r="F121" s="488" t="s">
        <v>2388</v>
      </c>
      <c r="G121" s="488" t="s">
        <v>4819</v>
      </c>
      <c r="H121" s="488" t="s">
        <v>5827</v>
      </c>
      <c r="I121" s="488" t="s">
        <v>4819</v>
      </c>
      <c r="J121" s="488" t="s">
        <v>5827</v>
      </c>
    </row>
    <row r="122" spans="1:10" x14ac:dyDescent="0.25">
      <c r="A122" s="488" t="s">
        <v>5225</v>
      </c>
      <c r="B122" s="488" t="s">
        <v>5224</v>
      </c>
      <c r="C122" s="488" t="s">
        <v>5134</v>
      </c>
      <c r="D122" s="488" t="s">
        <v>2388</v>
      </c>
      <c r="E122" s="488" t="s">
        <v>4617</v>
      </c>
      <c r="F122" s="488" t="s">
        <v>2388</v>
      </c>
      <c r="G122" s="488" t="s">
        <v>4821</v>
      </c>
      <c r="H122" s="488" t="s">
        <v>5826</v>
      </c>
      <c r="I122" s="488" t="s">
        <v>4821</v>
      </c>
      <c r="J122" s="488" t="s">
        <v>5826</v>
      </c>
    </row>
    <row r="123" spans="1:10" x14ac:dyDescent="0.25">
      <c r="A123" s="488" t="s">
        <v>5225</v>
      </c>
      <c r="B123" s="488" t="s">
        <v>5224</v>
      </c>
      <c r="C123" s="488" t="s">
        <v>5134</v>
      </c>
      <c r="D123" s="488" t="s">
        <v>2388</v>
      </c>
      <c r="E123" s="488" t="s">
        <v>4617</v>
      </c>
      <c r="F123" s="488" t="s">
        <v>2388</v>
      </c>
      <c r="G123" s="488" t="s">
        <v>4820</v>
      </c>
      <c r="H123" s="488" t="s">
        <v>5827</v>
      </c>
      <c r="I123" s="488" t="s">
        <v>4820</v>
      </c>
      <c r="J123" s="488" t="s">
        <v>5827</v>
      </c>
    </row>
    <row r="124" spans="1:10" x14ac:dyDescent="0.25">
      <c r="A124" s="488" t="s">
        <v>5225</v>
      </c>
      <c r="B124" s="488" t="s">
        <v>5224</v>
      </c>
      <c r="C124" s="488" t="s">
        <v>5134</v>
      </c>
      <c r="D124" s="488" t="s">
        <v>2388</v>
      </c>
      <c r="E124" s="488" t="s">
        <v>4675</v>
      </c>
      <c r="F124" s="488" t="s">
        <v>2388</v>
      </c>
      <c r="G124" s="488" t="s">
        <v>4826</v>
      </c>
      <c r="H124" s="488" t="s">
        <v>5826</v>
      </c>
      <c r="I124" s="488" t="s">
        <v>4826</v>
      </c>
      <c r="J124" s="488" t="s">
        <v>5826</v>
      </c>
    </row>
    <row r="125" spans="1:10" x14ac:dyDescent="0.25">
      <c r="A125" s="488" t="s">
        <v>5225</v>
      </c>
      <c r="B125" s="488" t="s">
        <v>5224</v>
      </c>
      <c r="C125" s="488" t="s">
        <v>5134</v>
      </c>
      <c r="D125" s="488" t="s">
        <v>2388</v>
      </c>
      <c r="E125" s="488" t="s">
        <v>4675</v>
      </c>
      <c r="F125" s="488" t="s">
        <v>2388</v>
      </c>
      <c r="G125" s="488" t="s">
        <v>4823</v>
      </c>
      <c r="H125" s="488" t="s">
        <v>5827</v>
      </c>
      <c r="I125" s="488" t="s">
        <v>4823</v>
      </c>
      <c r="J125" s="488" t="s">
        <v>5827</v>
      </c>
    </row>
    <row r="126" spans="1:10" x14ac:dyDescent="0.25">
      <c r="A126" s="488" t="s">
        <v>5225</v>
      </c>
      <c r="B126" s="488" t="s">
        <v>5224</v>
      </c>
      <c r="C126" s="488" t="s">
        <v>5134</v>
      </c>
      <c r="D126" s="488" t="s">
        <v>2388</v>
      </c>
      <c r="E126" s="488" t="s">
        <v>4676</v>
      </c>
      <c r="F126" s="488" t="s">
        <v>2388</v>
      </c>
      <c r="G126" s="488" t="s">
        <v>4825</v>
      </c>
      <c r="H126" s="488" t="s">
        <v>5826</v>
      </c>
      <c r="I126" s="488" t="s">
        <v>4825</v>
      </c>
      <c r="J126" s="488" t="s">
        <v>5826</v>
      </c>
    </row>
    <row r="127" spans="1:10" x14ac:dyDescent="0.25">
      <c r="A127" s="488" t="s">
        <v>5225</v>
      </c>
      <c r="B127" s="488" t="s">
        <v>5224</v>
      </c>
      <c r="C127" s="488" t="s">
        <v>5134</v>
      </c>
      <c r="D127" s="488" t="s">
        <v>2388</v>
      </c>
      <c r="E127" s="488" t="s">
        <v>4676</v>
      </c>
      <c r="F127" s="488" t="s">
        <v>2388</v>
      </c>
      <c r="G127" s="488" t="s">
        <v>4824</v>
      </c>
      <c r="H127" s="488" t="s">
        <v>5827</v>
      </c>
      <c r="I127" s="488" t="s">
        <v>4824</v>
      </c>
      <c r="J127" s="488" t="s">
        <v>5827</v>
      </c>
    </row>
    <row r="128" spans="1:10" x14ac:dyDescent="0.25">
      <c r="A128" s="488" t="s">
        <v>5225</v>
      </c>
      <c r="B128" s="488" t="s">
        <v>5224</v>
      </c>
      <c r="C128" s="488" t="s">
        <v>5238</v>
      </c>
      <c r="D128" s="488" t="s">
        <v>2389</v>
      </c>
      <c r="E128" s="488" t="s">
        <v>3307</v>
      </c>
      <c r="F128" s="488" t="s">
        <v>2389</v>
      </c>
      <c r="G128" s="488" t="s">
        <v>4832</v>
      </c>
      <c r="H128" s="488" t="s">
        <v>5826</v>
      </c>
      <c r="I128" s="488" t="s">
        <v>4832</v>
      </c>
      <c r="J128" s="488" t="s">
        <v>5826</v>
      </c>
    </row>
    <row r="129" spans="1:10" x14ac:dyDescent="0.25">
      <c r="A129" s="488" t="s">
        <v>5225</v>
      </c>
      <c r="B129" s="488" t="s">
        <v>5224</v>
      </c>
      <c r="C129" s="488" t="s">
        <v>5238</v>
      </c>
      <c r="D129" s="488" t="s">
        <v>2389</v>
      </c>
      <c r="E129" s="488" t="s">
        <v>3307</v>
      </c>
      <c r="F129" s="488" t="s">
        <v>2389</v>
      </c>
      <c r="G129" s="488" t="s">
        <v>4828</v>
      </c>
      <c r="H129" s="488" t="s">
        <v>5827</v>
      </c>
      <c r="I129" s="488" t="s">
        <v>4828</v>
      </c>
      <c r="J129" s="488" t="s">
        <v>5827</v>
      </c>
    </row>
    <row r="130" spans="1:10" x14ac:dyDescent="0.25">
      <c r="A130" s="488" t="s">
        <v>5225</v>
      </c>
      <c r="B130" s="488" t="s">
        <v>5224</v>
      </c>
      <c r="C130" s="488" t="s">
        <v>5238</v>
      </c>
      <c r="D130" s="488" t="s">
        <v>2389</v>
      </c>
      <c r="E130" s="488" t="s">
        <v>3307</v>
      </c>
      <c r="F130" s="488" t="s">
        <v>2389</v>
      </c>
      <c r="G130" s="488" t="s">
        <v>4829</v>
      </c>
      <c r="H130" s="488" t="s">
        <v>5828</v>
      </c>
      <c r="I130" s="488" t="s">
        <v>4829</v>
      </c>
      <c r="J130" s="488" t="s">
        <v>5828</v>
      </c>
    </row>
    <row r="131" spans="1:10" x14ac:dyDescent="0.25">
      <c r="A131" s="488" t="s">
        <v>5225</v>
      </c>
      <c r="B131" s="488" t="s">
        <v>5224</v>
      </c>
      <c r="C131" s="488" t="s">
        <v>5238</v>
      </c>
      <c r="D131" s="488" t="s">
        <v>2389</v>
      </c>
      <c r="E131" s="488" t="s">
        <v>3308</v>
      </c>
      <c r="F131" s="488" t="s">
        <v>2389</v>
      </c>
      <c r="G131" s="488" t="s">
        <v>4831</v>
      </c>
      <c r="H131" s="488" t="s">
        <v>5826</v>
      </c>
      <c r="I131" s="488" t="s">
        <v>4831</v>
      </c>
      <c r="J131" s="488" t="s">
        <v>5826</v>
      </c>
    </row>
    <row r="132" spans="1:10" x14ac:dyDescent="0.25">
      <c r="A132" s="488" t="s">
        <v>5225</v>
      </c>
      <c r="B132" s="488" t="s">
        <v>5224</v>
      </c>
      <c r="C132" s="488" t="s">
        <v>5238</v>
      </c>
      <c r="D132" s="488" t="s">
        <v>2389</v>
      </c>
      <c r="E132" s="488" t="s">
        <v>3308</v>
      </c>
      <c r="F132" s="488" t="s">
        <v>2389</v>
      </c>
      <c r="G132" s="488" t="s">
        <v>4827</v>
      </c>
      <c r="H132" s="488" t="s">
        <v>5827</v>
      </c>
      <c r="I132" s="488" t="s">
        <v>4827</v>
      </c>
      <c r="J132" s="488" t="s">
        <v>5827</v>
      </c>
    </row>
    <row r="133" spans="1:10" x14ac:dyDescent="0.25">
      <c r="A133" s="488" t="s">
        <v>5225</v>
      </c>
      <c r="B133" s="488" t="s">
        <v>5224</v>
      </c>
      <c r="C133" s="488" t="s">
        <v>5238</v>
      </c>
      <c r="D133" s="488" t="s">
        <v>2389</v>
      </c>
      <c r="E133" s="488" t="s">
        <v>3308</v>
      </c>
      <c r="F133" s="488" t="s">
        <v>2389</v>
      </c>
      <c r="G133" s="488" t="s">
        <v>4830</v>
      </c>
      <c r="H133" s="488" t="s">
        <v>5828</v>
      </c>
      <c r="I133" s="488" t="s">
        <v>4830</v>
      </c>
      <c r="J133" s="488" t="s">
        <v>5828</v>
      </c>
    </row>
    <row r="134" spans="1:10" x14ac:dyDescent="0.25">
      <c r="A134" s="488" t="s">
        <v>5225</v>
      </c>
      <c r="B134" s="488" t="s">
        <v>5224</v>
      </c>
      <c r="C134" s="488" t="s">
        <v>5238</v>
      </c>
      <c r="D134" s="488" t="s">
        <v>2389</v>
      </c>
      <c r="E134" s="488" t="s">
        <v>4618</v>
      </c>
      <c r="F134" s="488" t="s">
        <v>2389</v>
      </c>
      <c r="G134" s="488" t="s">
        <v>4835</v>
      </c>
      <c r="H134" s="488" t="s">
        <v>5826</v>
      </c>
      <c r="I134" s="488" t="s">
        <v>4835</v>
      </c>
      <c r="J134" s="488" t="s">
        <v>5826</v>
      </c>
    </row>
    <row r="135" spans="1:10" x14ac:dyDescent="0.25">
      <c r="A135" s="488" t="s">
        <v>5225</v>
      </c>
      <c r="B135" s="488" t="s">
        <v>5224</v>
      </c>
      <c r="C135" s="488" t="s">
        <v>5238</v>
      </c>
      <c r="D135" s="488" t="s">
        <v>2389</v>
      </c>
      <c r="E135" s="488" t="s">
        <v>4618</v>
      </c>
      <c r="F135" s="488" t="s">
        <v>2389</v>
      </c>
      <c r="G135" s="488" t="s">
        <v>4837</v>
      </c>
      <c r="H135" s="488" t="s">
        <v>5827</v>
      </c>
      <c r="I135" s="488" t="s">
        <v>4837</v>
      </c>
      <c r="J135" s="488" t="s">
        <v>5827</v>
      </c>
    </row>
    <row r="136" spans="1:10" x14ac:dyDescent="0.25">
      <c r="A136" s="488" t="s">
        <v>5225</v>
      </c>
      <c r="B136" s="488" t="s">
        <v>5224</v>
      </c>
      <c r="C136" s="488" t="s">
        <v>5238</v>
      </c>
      <c r="D136" s="488" t="s">
        <v>2389</v>
      </c>
      <c r="E136" s="488" t="s">
        <v>4618</v>
      </c>
      <c r="F136" s="488" t="s">
        <v>2389</v>
      </c>
      <c r="G136" s="488" t="s">
        <v>4833</v>
      </c>
      <c r="H136" s="488" t="s">
        <v>5828</v>
      </c>
      <c r="I136" s="488" t="s">
        <v>4833</v>
      </c>
      <c r="J136" s="488" t="s">
        <v>5828</v>
      </c>
    </row>
    <row r="137" spans="1:10" x14ac:dyDescent="0.25">
      <c r="A137" s="488" t="s">
        <v>5225</v>
      </c>
      <c r="B137" s="488" t="s">
        <v>5224</v>
      </c>
      <c r="C137" s="488" t="s">
        <v>5238</v>
      </c>
      <c r="D137" s="488" t="s">
        <v>2389</v>
      </c>
      <c r="E137" s="488" t="s">
        <v>4619</v>
      </c>
      <c r="F137" s="488" t="s">
        <v>2389</v>
      </c>
      <c r="G137" s="488" t="s">
        <v>4836</v>
      </c>
      <c r="H137" s="488" t="s">
        <v>5826</v>
      </c>
      <c r="I137" s="488" t="s">
        <v>4836</v>
      </c>
      <c r="J137" s="488" t="s">
        <v>5826</v>
      </c>
    </row>
    <row r="138" spans="1:10" x14ac:dyDescent="0.25">
      <c r="A138" s="488" t="s">
        <v>5225</v>
      </c>
      <c r="B138" s="488" t="s">
        <v>5224</v>
      </c>
      <c r="C138" s="488" t="s">
        <v>5238</v>
      </c>
      <c r="D138" s="488" t="s">
        <v>2389</v>
      </c>
      <c r="E138" s="488" t="s">
        <v>4619</v>
      </c>
      <c r="F138" s="488" t="s">
        <v>2389</v>
      </c>
      <c r="G138" s="488" t="s">
        <v>4838</v>
      </c>
      <c r="H138" s="488" t="s">
        <v>5827</v>
      </c>
      <c r="I138" s="488" t="s">
        <v>4838</v>
      </c>
      <c r="J138" s="488" t="s">
        <v>5827</v>
      </c>
    </row>
    <row r="139" spans="1:10" x14ac:dyDescent="0.25">
      <c r="A139" s="488" t="s">
        <v>5225</v>
      </c>
      <c r="B139" s="488" t="s">
        <v>5224</v>
      </c>
      <c r="C139" s="488" t="s">
        <v>5238</v>
      </c>
      <c r="D139" s="488" t="s">
        <v>2389</v>
      </c>
      <c r="E139" s="488" t="s">
        <v>4619</v>
      </c>
      <c r="F139" s="488" t="s">
        <v>2389</v>
      </c>
      <c r="G139" s="488" t="s">
        <v>4834</v>
      </c>
      <c r="H139" s="488" t="s">
        <v>5828</v>
      </c>
      <c r="I139" s="488" t="s">
        <v>4834</v>
      </c>
      <c r="J139" s="488" t="s">
        <v>5828</v>
      </c>
    </row>
    <row r="140" spans="1:10" x14ac:dyDescent="0.25">
      <c r="A140" s="488" t="s">
        <v>5225</v>
      </c>
      <c r="B140" s="488" t="s">
        <v>5224</v>
      </c>
      <c r="C140" s="488" t="s">
        <v>5238</v>
      </c>
      <c r="D140" s="488" t="s">
        <v>2389</v>
      </c>
      <c r="E140" s="488" t="s">
        <v>4673</v>
      </c>
      <c r="F140" s="488" t="s">
        <v>2389</v>
      </c>
      <c r="G140" s="488" t="s">
        <v>4841</v>
      </c>
      <c r="H140" s="488" t="s">
        <v>5826</v>
      </c>
      <c r="I140" s="488" t="s">
        <v>4841</v>
      </c>
      <c r="J140" s="488" t="s">
        <v>5826</v>
      </c>
    </row>
    <row r="141" spans="1:10" x14ac:dyDescent="0.25">
      <c r="A141" s="488" t="s">
        <v>5225</v>
      </c>
      <c r="B141" s="488" t="s">
        <v>5224</v>
      </c>
      <c r="C141" s="488" t="s">
        <v>5238</v>
      </c>
      <c r="D141" s="488" t="s">
        <v>2389</v>
      </c>
      <c r="E141" s="488" t="s">
        <v>4673</v>
      </c>
      <c r="F141" s="488" t="s">
        <v>2389</v>
      </c>
      <c r="G141" s="488" t="s">
        <v>4843</v>
      </c>
      <c r="H141" s="488" t="s">
        <v>5827</v>
      </c>
      <c r="I141" s="488" t="s">
        <v>4843</v>
      </c>
      <c r="J141" s="488" t="s">
        <v>5827</v>
      </c>
    </row>
    <row r="142" spans="1:10" x14ac:dyDescent="0.25">
      <c r="A142" s="488" t="s">
        <v>5225</v>
      </c>
      <c r="B142" s="488" t="s">
        <v>5224</v>
      </c>
      <c r="C142" s="488" t="s">
        <v>5238</v>
      </c>
      <c r="D142" s="488" t="s">
        <v>2389</v>
      </c>
      <c r="E142" s="488" t="s">
        <v>4673</v>
      </c>
      <c r="F142" s="488" t="s">
        <v>2389</v>
      </c>
      <c r="G142" s="488" t="s">
        <v>4839</v>
      </c>
      <c r="H142" s="488" t="s">
        <v>5828</v>
      </c>
      <c r="I142" s="488" t="s">
        <v>4839</v>
      </c>
      <c r="J142" s="488" t="s">
        <v>5828</v>
      </c>
    </row>
    <row r="143" spans="1:10" x14ac:dyDescent="0.25">
      <c r="A143" s="488" t="s">
        <v>5225</v>
      </c>
      <c r="B143" s="488" t="s">
        <v>5224</v>
      </c>
      <c r="C143" s="488" t="s">
        <v>5238</v>
      </c>
      <c r="D143" s="488" t="s">
        <v>2389</v>
      </c>
      <c r="E143" s="488" t="s">
        <v>4674</v>
      </c>
      <c r="F143" s="488" t="s">
        <v>2389</v>
      </c>
      <c r="G143" s="488" t="s">
        <v>4842</v>
      </c>
      <c r="H143" s="488" t="s">
        <v>5826</v>
      </c>
      <c r="I143" s="488" t="s">
        <v>4842</v>
      </c>
      <c r="J143" s="488" t="s">
        <v>5826</v>
      </c>
    </row>
    <row r="144" spans="1:10" x14ac:dyDescent="0.25">
      <c r="A144" s="488" t="s">
        <v>5225</v>
      </c>
      <c r="B144" s="488" t="s">
        <v>5224</v>
      </c>
      <c r="C144" s="488" t="s">
        <v>5238</v>
      </c>
      <c r="D144" s="488" t="s">
        <v>2389</v>
      </c>
      <c r="E144" s="488" t="s">
        <v>4674</v>
      </c>
      <c r="F144" s="488" t="s">
        <v>2389</v>
      </c>
      <c r="G144" s="488" t="s">
        <v>4844</v>
      </c>
      <c r="H144" s="488" t="s">
        <v>5827</v>
      </c>
      <c r="I144" s="488" t="s">
        <v>4844</v>
      </c>
      <c r="J144" s="488" t="s">
        <v>5827</v>
      </c>
    </row>
    <row r="145" spans="1:10" x14ac:dyDescent="0.25">
      <c r="A145" s="488" t="s">
        <v>5225</v>
      </c>
      <c r="B145" s="488" t="s">
        <v>5224</v>
      </c>
      <c r="C145" s="488" t="s">
        <v>5238</v>
      </c>
      <c r="D145" s="488" t="s">
        <v>2389</v>
      </c>
      <c r="E145" s="488" t="s">
        <v>4674</v>
      </c>
      <c r="F145" s="488" t="s">
        <v>2389</v>
      </c>
      <c r="G145" s="488" t="s">
        <v>4840</v>
      </c>
      <c r="H145" s="488" t="s">
        <v>5828</v>
      </c>
      <c r="I145" s="488" t="s">
        <v>4840</v>
      </c>
      <c r="J145" s="488" t="s">
        <v>5828</v>
      </c>
    </row>
    <row r="146" spans="1:10" x14ac:dyDescent="0.25">
      <c r="A146" s="488" t="s">
        <v>5225</v>
      </c>
      <c r="B146" s="488" t="s">
        <v>5224</v>
      </c>
      <c r="C146" s="488" t="s">
        <v>4717</v>
      </c>
      <c r="D146" s="488" t="s">
        <v>2390</v>
      </c>
      <c r="E146" s="488" t="s">
        <v>3310</v>
      </c>
      <c r="F146" s="488" t="s">
        <v>2390</v>
      </c>
      <c r="G146" s="488" t="s">
        <v>4847</v>
      </c>
      <c r="H146" s="488" t="s">
        <v>5826</v>
      </c>
      <c r="I146" s="488" t="s">
        <v>4847</v>
      </c>
      <c r="J146" s="488" t="s">
        <v>5826</v>
      </c>
    </row>
    <row r="147" spans="1:10" x14ac:dyDescent="0.25">
      <c r="A147" s="488" t="s">
        <v>5225</v>
      </c>
      <c r="B147" s="488" t="s">
        <v>5224</v>
      </c>
      <c r="C147" s="488" t="s">
        <v>4717</v>
      </c>
      <c r="D147" s="488" t="s">
        <v>2390</v>
      </c>
      <c r="E147" s="488" t="s">
        <v>3310</v>
      </c>
      <c r="F147" s="488" t="s">
        <v>2390</v>
      </c>
      <c r="G147" s="488" t="s">
        <v>4849</v>
      </c>
      <c r="H147" s="488" t="s">
        <v>5827</v>
      </c>
      <c r="I147" s="488" t="s">
        <v>4849</v>
      </c>
      <c r="J147" s="488" t="s">
        <v>5827</v>
      </c>
    </row>
    <row r="148" spans="1:10" x14ac:dyDescent="0.25">
      <c r="A148" s="488" t="s">
        <v>5225</v>
      </c>
      <c r="B148" s="488" t="s">
        <v>5224</v>
      </c>
      <c r="C148" s="488" t="s">
        <v>4717</v>
      </c>
      <c r="D148" s="488" t="s">
        <v>2390</v>
      </c>
      <c r="E148" s="488" t="s">
        <v>3310</v>
      </c>
      <c r="F148" s="488" t="s">
        <v>2390</v>
      </c>
      <c r="G148" s="488" t="s">
        <v>4851</v>
      </c>
      <c r="H148" s="488" t="s">
        <v>5828</v>
      </c>
      <c r="I148" s="488" t="s">
        <v>4851</v>
      </c>
      <c r="J148" s="488" t="s">
        <v>5828</v>
      </c>
    </row>
    <row r="149" spans="1:10" x14ac:dyDescent="0.25">
      <c r="A149" s="488" t="s">
        <v>5225</v>
      </c>
      <c r="B149" s="488" t="s">
        <v>5224</v>
      </c>
      <c r="C149" s="488" t="s">
        <v>4717</v>
      </c>
      <c r="D149" s="488" t="s">
        <v>2390</v>
      </c>
      <c r="E149" s="488" t="s">
        <v>3310</v>
      </c>
      <c r="F149" s="488" t="s">
        <v>2390</v>
      </c>
      <c r="G149" s="488" t="s">
        <v>4853</v>
      </c>
      <c r="H149" s="488" t="s">
        <v>5829</v>
      </c>
      <c r="I149" s="488" t="s">
        <v>4853</v>
      </c>
      <c r="J149" s="488" t="s">
        <v>5829</v>
      </c>
    </row>
    <row r="150" spans="1:10" x14ac:dyDescent="0.25">
      <c r="A150" s="488" t="s">
        <v>5225</v>
      </c>
      <c r="B150" s="488" t="s">
        <v>5224</v>
      </c>
      <c r="C150" s="488" t="s">
        <v>4717</v>
      </c>
      <c r="D150" s="488" t="s">
        <v>2390</v>
      </c>
      <c r="E150" s="488" t="s">
        <v>3310</v>
      </c>
      <c r="F150" s="488" t="s">
        <v>2390</v>
      </c>
      <c r="G150" s="488" t="s">
        <v>4855</v>
      </c>
      <c r="H150" s="488" t="s">
        <v>5830</v>
      </c>
      <c r="I150" s="488" t="s">
        <v>4855</v>
      </c>
      <c r="J150" s="488" t="s">
        <v>5830</v>
      </c>
    </row>
    <row r="151" spans="1:10" x14ac:dyDescent="0.25">
      <c r="A151" s="488" t="s">
        <v>5225</v>
      </c>
      <c r="B151" s="488" t="s">
        <v>5224</v>
      </c>
      <c r="C151" s="488" t="s">
        <v>4717</v>
      </c>
      <c r="D151" s="488" t="s">
        <v>2390</v>
      </c>
      <c r="E151" s="488" t="s">
        <v>3310</v>
      </c>
      <c r="F151" s="488" t="s">
        <v>2390</v>
      </c>
      <c r="G151" s="488" t="s">
        <v>4857</v>
      </c>
      <c r="H151" s="488" t="s">
        <v>5831</v>
      </c>
      <c r="I151" s="488" t="s">
        <v>4857</v>
      </c>
      <c r="J151" s="488" t="s">
        <v>5831</v>
      </c>
    </row>
    <row r="152" spans="1:10" x14ac:dyDescent="0.25">
      <c r="A152" s="488" t="s">
        <v>5225</v>
      </c>
      <c r="B152" s="488" t="s">
        <v>5224</v>
      </c>
      <c r="C152" s="488" t="s">
        <v>4717</v>
      </c>
      <c r="D152" s="488" t="s">
        <v>2390</v>
      </c>
      <c r="E152" s="488" t="s">
        <v>3310</v>
      </c>
      <c r="F152" s="488" t="s">
        <v>2390</v>
      </c>
      <c r="G152" s="488" t="s">
        <v>4859</v>
      </c>
      <c r="H152" s="488" t="s">
        <v>5832</v>
      </c>
      <c r="I152" s="488" t="s">
        <v>4859</v>
      </c>
      <c r="J152" s="488" t="s">
        <v>5832</v>
      </c>
    </row>
    <row r="153" spans="1:10" x14ac:dyDescent="0.25">
      <c r="A153" s="488" t="s">
        <v>5225</v>
      </c>
      <c r="B153" s="488" t="s">
        <v>5224</v>
      </c>
      <c r="C153" s="488" t="s">
        <v>4717</v>
      </c>
      <c r="D153" s="488" t="s">
        <v>2390</v>
      </c>
      <c r="E153" s="488" t="s">
        <v>3310</v>
      </c>
      <c r="F153" s="488" t="s">
        <v>2390</v>
      </c>
      <c r="G153" s="488" t="s">
        <v>4845</v>
      </c>
      <c r="H153" s="488" t="s">
        <v>5833</v>
      </c>
      <c r="I153" s="488" t="s">
        <v>4845</v>
      </c>
      <c r="J153" s="488" t="s">
        <v>5833</v>
      </c>
    </row>
    <row r="154" spans="1:10" x14ac:dyDescent="0.25">
      <c r="A154" s="488" t="s">
        <v>5225</v>
      </c>
      <c r="B154" s="488" t="s">
        <v>5224</v>
      </c>
      <c r="C154" s="488" t="s">
        <v>4717</v>
      </c>
      <c r="D154" s="488" t="s">
        <v>2390</v>
      </c>
      <c r="E154" s="488" t="s">
        <v>3309</v>
      </c>
      <c r="F154" s="488" t="s">
        <v>2390</v>
      </c>
      <c r="G154" s="488" t="s">
        <v>4848</v>
      </c>
      <c r="H154" s="488" t="s">
        <v>5826</v>
      </c>
      <c r="I154" s="488" t="s">
        <v>4848</v>
      </c>
      <c r="J154" s="488" t="s">
        <v>5826</v>
      </c>
    </row>
    <row r="155" spans="1:10" x14ac:dyDescent="0.25">
      <c r="A155" s="488" t="s">
        <v>5225</v>
      </c>
      <c r="B155" s="488" t="s">
        <v>5224</v>
      </c>
      <c r="C155" s="488" t="s">
        <v>4717</v>
      </c>
      <c r="D155" s="488" t="s">
        <v>2390</v>
      </c>
      <c r="E155" s="488" t="s">
        <v>3309</v>
      </c>
      <c r="F155" s="488" t="s">
        <v>2390</v>
      </c>
      <c r="G155" s="488" t="s">
        <v>4850</v>
      </c>
      <c r="H155" s="488" t="s">
        <v>5827</v>
      </c>
      <c r="I155" s="488" t="s">
        <v>4850</v>
      </c>
      <c r="J155" s="488" t="s">
        <v>5827</v>
      </c>
    </row>
    <row r="156" spans="1:10" x14ac:dyDescent="0.25">
      <c r="A156" s="488" t="s">
        <v>5225</v>
      </c>
      <c r="B156" s="488" t="s">
        <v>5224</v>
      </c>
      <c r="C156" s="488" t="s">
        <v>4717</v>
      </c>
      <c r="D156" s="488" t="s">
        <v>2390</v>
      </c>
      <c r="E156" s="488" t="s">
        <v>3309</v>
      </c>
      <c r="F156" s="488" t="s">
        <v>2390</v>
      </c>
      <c r="G156" s="488" t="s">
        <v>4852</v>
      </c>
      <c r="H156" s="488" t="s">
        <v>5828</v>
      </c>
      <c r="I156" s="488" t="s">
        <v>4852</v>
      </c>
      <c r="J156" s="488" t="s">
        <v>5828</v>
      </c>
    </row>
    <row r="157" spans="1:10" x14ac:dyDescent="0.25">
      <c r="A157" s="488" t="s">
        <v>5225</v>
      </c>
      <c r="B157" s="488" t="s">
        <v>5224</v>
      </c>
      <c r="C157" s="488" t="s">
        <v>4717</v>
      </c>
      <c r="D157" s="488" t="s">
        <v>2390</v>
      </c>
      <c r="E157" s="488" t="s">
        <v>3309</v>
      </c>
      <c r="F157" s="488" t="s">
        <v>2390</v>
      </c>
      <c r="G157" s="488" t="s">
        <v>4854</v>
      </c>
      <c r="H157" s="488" t="s">
        <v>5829</v>
      </c>
      <c r="I157" s="488" t="s">
        <v>4854</v>
      </c>
      <c r="J157" s="488" t="s">
        <v>5829</v>
      </c>
    </row>
    <row r="158" spans="1:10" x14ac:dyDescent="0.25">
      <c r="A158" s="488" t="s">
        <v>5225</v>
      </c>
      <c r="B158" s="488" t="s">
        <v>5224</v>
      </c>
      <c r="C158" s="488" t="s">
        <v>4717</v>
      </c>
      <c r="D158" s="488" t="s">
        <v>2390</v>
      </c>
      <c r="E158" s="488" t="s">
        <v>3309</v>
      </c>
      <c r="F158" s="488" t="s">
        <v>2390</v>
      </c>
      <c r="G158" s="488" t="s">
        <v>4856</v>
      </c>
      <c r="H158" s="488" t="s">
        <v>5830</v>
      </c>
      <c r="I158" s="488" t="s">
        <v>4856</v>
      </c>
      <c r="J158" s="488" t="s">
        <v>5830</v>
      </c>
    </row>
    <row r="159" spans="1:10" x14ac:dyDescent="0.25">
      <c r="A159" s="488" t="s">
        <v>5225</v>
      </c>
      <c r="B159" s="488" t="s">
        <v>5224</v>
      </c>
      <c r="C159" s="488" t="s">
        <v>4717</v>
      </c>
      <c r="D159" s="488" t="s">
        <v>2390</v>
      </c>
      <c r="E159" s="488" t="s">
        <v>3309</v>
      </c>
      <c r="F159" s="488" t="s">
        <v>2390</v>
      </c>
      <c r="G159" s="488" t="s">
        <v>4858</v>
      </c>
      <c r="H159" s="488" t="s">
        <v>5831</v>
      </c>
      <c r="I159" s="488" t="s">
        <v>4858</v>
      </c>
      <c r="J159" s="488" t="s">
        <v>5831</v>
      </c>
    </row>
    <row r="160" spans="1:10" x14ac:dyDescent="0.25">
      <c r="A160" s="488" t="s">
        <v>5225</v>
      </c>
      <c r="B160" s="488" t="s">
        <v>5224</v>
      </c>
      <c r="C160" s="488" t="s">
        <v>4717</v>
      </c>
      <c r="D160" s="488" t="s">
        <v>2390</v>
      </c>
      <c r="E160" s="488" t="s">
        <v>3309</v>
      </c>
      <c r="F160" s="488" t="s">
        <v>2390</v>
      </c>
      <c r="G160" s="488" t="s">
        <v>4860</v>
      </c>
      <c r="H160" s="488" t="s">
        <v>5832</v>
      </c>
      <c r="I160" s="488" t="s">
        <v>4860</v>
      </c>
      <c r="J160" s="488" t="s">
        <v>5832</v>
      </c>
    </row>
    <row r="161" spans="1:10" x14ac:dyDescent="0.25">
      <c r="A161" s="488" t="s">
        <v>5225</v>
      </c>
      <c r="B161" s="488" t="s">
        <v>5224</v>
      </c>
      <c r="C161" s="488" t="s">
        <v>4717</v>
      </c>
      <c r="D161" s="488" t="s">
        <v>2390</v>
      </c>
      <c r="E161" s="488" t="s">
        <v>3309</v>
      </c>
      <c r="F161" s="488" t="s">
        <v>2390</v>
      </c>
      <c r="G161" s="488" t="s">
        <v>4846</v>
      </c>
      <c r="H161" s="488" t="s">
        <v>5833</v>
      </c>
      <c r="I161" s="488" t="s">
        <v>4846</v>
      </c>
      <c r="J161" s="488" t="s">
        <v>5833</v>
      </c>
    </row>
    <row r="162" spans="1:10" x14ac:dyDescent="0.25">
      <c r="A162" s="488" t="s">
        <v>5225</v>
      </c>
      <c r="B162" s="488" t="s">
        <v>5224</v>
      </c>
      <c r="C162" s="488" t="s">
        <v>4717</v>
      </c>
      <c r="D162" s="488" t="s">
        <v>2390</v>
      </c>
      <c r="E162" s="488" t="s">
        <v>4620</v>
      </c>
      <c r="F162" s="488" t="s">
        <v>2390</v>
      </c>
      <c r="G162" s="488" t="s">
        <v>4863</v>
      </c>
      <c r="H162" s="488" t="s">
        <v>5826</v>
      </c>
      <c r="I162" s="488" t="s">
        <v>4863</v>
      </c>
      <c r="J162" s="488" t="s">
        <v>5826</v>
      </c>
    </row>
    <row r="163" spans="1:10" x14ac:dyDescent="0.25">
      <c r="A163" s="488" t="s">
        <v>5225</v>
      </c>
      <c r="B163" s="488" t="s">
        <v>5224</v>
      </c>
      <c r="C163" s="488" t="s">
        <v>4717</v>
      </c>
      <c r="D163" s="488" t="s">
        <v>2390</v>
      </c>
      <c r="E163" s="488" t="s">
        <v>4620</v>
      </c>
      <c r="F163" s="488" t="s">
        <v>2390</v>
      </c>
      <c r="G163" s="488" t="s">
        <v>4865</v>
      </c>
      <c r="H163" s="488" t="s">
        <v>5827</v>
      </c>
      <c r="I163" s="488" t="s">
        <v>4865</v>
      </c>
      <c r="J163" s="488" t="s">
        <v>5827</v>
      </c>
    </row>
    <row r="164" spans="1:10" x14ac:dyDescent="0.25">
      <c r="A164" s="488" t="s">
        <v>5225</v>
      </c>
      <c r="B164" s="488" t="s">
        <v>5224</v>
      </c>
      <c r="C164" s="488" t="s">
        <v>4717</v>
      </c>
      <c r="D164" s="488" t="s">
        <v>2390</v>
      </c>
      <c r="E164" s="488" t="s">
        <v>4620</v>
      </c>
      <c r="F164" s="488" t="s">
        <v>2390</v>
      </c>
      <c r="G164" s="488" t="s">
        <v>4867</v>
      </c>
      <c r="H164" s="488" t="s">
        <v>5828</v>
      </c>
      <c r="I164" s="488" t="s">
        <v>4867</v>
      </c>
      <c r="J164" s="488" t="s">
        <v>5828</v>
      </c>
    </row>
    <row r="165" spans="1:10" x14ac:dyDescent="0.25">
      <c r="A165" s="488" t="s">
        <v>5225</v>
      </c>
      <c r="B165" s="488" t="s">
        <v>5224</v>
      </c>
      <c r="C165" s="488" t="s">
        <v>4717</v>
      </c>
      <c r="D165" s="488" t="s">
        <v>2390</v>
      </c>
      <c r="E165" s="488" t="s">
        <v>4620</v>
      </c>
      <c r="F165" s="488" t="s">
        <v>2390</v>
      </c>
      <c r="G165" s="488" t="s">
        <v>4870</v>
      </c>
      <c r="H165" s="488" t="s">
        <v>5829</v>
      </c>
      <c r="I165" s="488" t="s">
        <v>4870</v>
      </c>
      <c r="J165" s="488" t="s">
        <v>5829</v>
      </c>
    </row>
    <row r="166" spans="1:10" x14ac:dyDescent="0.25">
      <c r="A166" s="488" t="s">
        <v>5225</v>
      </c>
      <c r="B166" s="488" t="s">
        <v>5224</v>
      </c>
      <c r="C166" s="488" t="s">
        <v>4717</v>
      </c>
      <c r="D166" s="488" t="s">
        <v>2390</v>
      </c>
      <c r="E166" s="488" t="s">
        <v>4620</v>
      </c>
      <c r="F166" s="488" t="s">
        <v>2390</v>
      </c>
      <c r="G166" s="488" t="s">
        <v>4871</v>
      </c>
      <c r="H166" s="488" t="s">
        <v>5830</v>
      </c>
      <c r="I166" s="488" t="s">
        <v>4871</v>
      </c>
      <c r="J166" s="488" t="s">
        <v>5830</v>
      </c>
    </row>
    <row r="167" spans="1:10" x14ac:dyDescent="0.25">
      <c r="A167" s="488" t="s">
        <v>5225</v>
      </c>
      <c r="B167" s="488" t="s">
        <v>5224</v>
      </c>
      <c r="C167" s="488" t="s">
        <v>4717</v>
      </c>
      <c r="D167" s="488" t="s">
        <v>2390</v>
      </c>
      <c r="E167" s="488" t="s">
        <v>4620</v>
      </c>
      <c r="F167" s="488" t="s">
        <v>2390</v>
      </c>
      <c r="G167" s="488" t="s">
        <v>4873</v>
      </c>
      <c r="H167" s="488" t="s">
        <v>5831</v>
      </c>
      <c r="I167" s="488" t="s">
        <v>4873</v>
      </c>
      <c r="J167" s="488" t="s">
        <v>5831</v>
      </c>
    </row>
    <row r="168" spans="1:10" x14ac:dyDescent="0.25">
      <c r="A168" s="488" t="s">
        <v>5225</v>
      </c>
      <c r="B168" s="488" t="s">
        <v>5224</v>
      </c>
      <c r="C168" s="488" t="s">
        <v>4717</v>
      </c>
      <c r="D168" s="488" t="s">
        <v>2390</v>
      </c>
      <c r="E168" s="488" t="s">
        <v>4620</v>
      </c>
      <c r="F168" s="488" t="s">
        <v>2390</v>
      </c>
      <c r="G168" s="488" t="s">
        <v>4875</v>
      </c>
      <c r="H168" s="488" t="s">
        <v>5832</v>
      </c>
      <c r="I168" s="488" t="s">
        <v>4875</v>
      </c>
      <c r="J168" s="488" t="s">
        <v>5832</v>
      </c>
    </row>
    <row r="169" spans="1:10" x14ac:dyDescent="0.25">
      <c r="A169" s="488" t="s">
        <v>5225</v>
      </c>
      <c r="B169" s="488" t="s">
        <v>5224</v>
      </c>
      <c r="C169" s="488" t="s">
        <v>4717</v>
      </c>
      <c r="D169" s="488" t="s">
        <v>2390</v>
      </c>
      <c r="E169" s="488" t="s">
        <v>4620</v>
      </c>
      <c r="F169" s="488" t="s">
        <v>2390</v>
      </c>
      <c r="G169" s="488" t="s">
        <v>4861</v>
      </c>
      <c r="H169" s="488" t="s">
        <v>5833</v>
      </c>
      <c r="I169" s="488" t="s">
        <v>4861</v>
      </c>
      <c r="J169" s="488" t="s">
        <v>5833</v>
      </c>
    </row>
    <row r="170" spans="1:10" x14ac:dyDescent="0.25">
      <c r="A170" s="488" t="s">
        <v>5225</v>
      </c>
      <c r="B170" s="488" t="s">
        <v>5224</v>
      </c>
      <c r="C170" s="488" t="s">
        <v>4717</v>
      </c>
      <c r="D170" s="488" t="s">
        <v>2390</v>
      </c>
      <c r="E170" s="488" t="s">
        <v>4621</v>
      </c>
      <c r="F170" s="488" t="s">
        <v>2390</v>
      </c>
      <c r="G170" s="488" t="s">
        <v>4864</v>
      </c>
      <c r="H170" s="488" t="s">
        <v>5826</v>
      </c>
      <c r="I170" s="488" t="s">
        <v>4864</v>
      </c>
      <c r="J170" s="488" t="s">
        <v>5826</v>
      </c>
    </row>
    <row r="171" spans="1:10" x14ac:dyDescent="0.25">
      <c r="A171" s="488" t="s">
        <v>5225</v>
      </c>
      <c r="B171" s="488" t="s">
        <v>5224</v>
      </c>
      <c r="C171" s="488" t="s">
        <v>4717</v>
      </c>
      <c r="D171" s="488" t="s">
        <v>2390</v>
      </c>
      <c r="E171" s="488" t="s">
        <v>4621</v>
      </c>
      <c r="F171" s="488" t="s">
        <v>2390</v>
      </c>
      <c r="G171" s="488" t="s">
        <v>4866</v>
      </c>
      <c r="H171" s="488" t="s">
        <v>5827</v>
      </c>
      <c r="I171" s="488" t="s">
        <v>4866</v>
      </c>
      <c r="J171" s="488" t="s">
        <v>5827</v>
      </c>
    </row>
    <row r="172" spans="1:10" x14ac:dyDescent="0.25">
      <c r="A172" s="488" t="s">
        <v>5225</v>
      </c>
      <c r="B172" s="488" t="s">
        <v>5224</v>
      </c>
      <c r="C172" s="488" t="s">
        <v>4717</v>
      </c>
      <c r="D172" s="488" t="s">
        <v>2390</v>
      </c>
      <c r="E172" s="488" t="s">
        <v>4621</v>
      </c>
      <c r="F172" s="488" t="s">
        <v>2390</v>
      </c>
      <c r="G172" s="488" t="s">
        <v>4868</v>
      </c>
      <c r="H172" s="488" t="s">
        <v>5828</v>
      </c>
      <c r="I172" s="488" t="s">
        <v>4868</v>
      </c>
      <c r="J172" s="488" t="s">
        <v>5828</v>
      </c>
    </row>
    <row r="173" spans="1:10" x14ac:dyDescent="0.25">
      <c r="A173" s="488" t="s">
        <v>5225</v>
      </c>
      <c r="B173" s="488" t="s">
        <v>5224</v>
      </c>
      <c r="C173" s="488" t="s">
        <v>4717</v>
      </c>
      <c r="D173" s="488" t="s">
        <v>2390</v>
      </c>
      <c r="E173" s="488" t="s">
        <v>4621</v>
      </c>
      <c r="F173" s="488" t="s">
        <v>2390</v>
      </c>
      <c r="G173" s="488" t="s">
        <v>4869</v>
      </c>
      <c r="H173" s="488" t="s">
        <v>5829</v>
      </c>
      <c r="I173" s="488" t="s">
        <v>4869</v>
      </c>
      <c r="J173" s="488" t="s">
        <v>5829</v>
      </c>
    </row>
    <row r="174" spans="1:10" x14ac:dyDescent="0.25">
      <c r="A174" s="488" t="s">
        <v>5225</v>
      </c>
      <c r="B174" s="488" t="s">
        <v>5224</v>
      </c>
      <c r="C174" s="488" t="s">
        <v>4717</v>
      </c>
      <c r="D174" s="488" t="s">
        <v>2390</v>
      </c>
      <c r="E174" s="488" t="s">
        <v>4621</v>
      </c>
      <c r="F174" s="488" t="s">
        <v>2390</v>
      </c>
      <c r="G174" s="488" t="s">
        <v>4872</v>
      </c>
      <c r="H174" s="488" t="s">
        <v>5830</v>
      </c>
      <c r="I174" s="488" t="s">
        <v>4872</v>
      </c>
      <c r="J174" s="488" t="s">
        <v>5830</v>
      </c>
    </row>
    <row r="175" spans="1:10" x14ac:dyDescent="0.25">
      <c r="A175" s="488" t="s">
        <v>5225</v>
      </c>
      <c r="B175" s="488" t="s">
        <v>5224</v>
      </c>
      <c r="C175" s="488" t="s">
        <v>4717</v>
      </c>
      <c r="D175" s="488" t="s">
        <v>2390</v>
      </c>
      <c r="E175" s="488" t="s">
        <v>4621</v>
      </c>
      <c r="F175" s="488" t="s">
        <v>2390</v>
      </c>
      <c r="G175" s="488" t="s">
        <v>4874</v>
      </c>
      <c r="H175" s="488" t="s">
        <v>5831</v>
      </c>
      <c r="I175" s="488" t="s">
        <v>4874</v>
      </c>
      <c r="J175" s="488" t="s">
        <v>5831</v>
      </c>
    </row>
    <row r="176" spans="1:10" x14ac:dyDescent="0.25">
      <c r="A176" s="488" t="s">
        <v>5225</v>
      </c>
      <c r="B176" s="488" t="s">
        <v>5224</v>
      </c>
      <c r="C176" s="488" t="s">
        <v>4717</v>
      </c>
      <c r="D176" s="488" t="s">
        <v>2390</v>
      </c>
      <c r="E176" s="488" t="s">
        <v>4621</v>
      </c>
      <c r="F176" s="488" t="s">
        <v>2390</v>
      </c>
      <c r="G176" s="488" t="s">
        <v>4876</v>
      </c>
      <c r="H176" s="488" t="s">
        <v>5832</v>
      </c>
      <c r="I176" s="488" t="s">
        <v>4876</v>
      </c>
      <c r="J176" s="488" t="s">
        <v>5832</v>
      </c>
    </row>
    <row r="177" spans="1:10" x14ac:dyDescent="0.25">
      <c r="A177" s="488" t="s">
        <v>5225</v>
      </c>
      <c r="B177" s="488" t="s">
        <v>5224</v>
      </c>
      <c r="C177" s="488" t="s">
        <v>4717</v>
      </c>
      <c r="D177" s="488" t="s">
        <v>2390</v>
      </c>
      <c r="E177" s="488" t="s">
        <v>4621</v>
      </c>
      <c r="F177" s="488" t="s">
        <v>2390</v>
      </c>
      <c r="G177" s="488" t="s">
        <v>4862</v>
      </c>
      <c r="H177" s="488" t="s">
        <v>5833</v>
      </c>
      <c r="I177" s="488" t="s">
        <v>4862</v>
      </c>
      <c r="J177" s="488" t="s">
        <v>5833</v>
      </c>
    </row>
    <row r="178" spans="1:10" x14ac:dyDescent="0.25">
      <c r="A178" s="488" t="s">
        <v>5225</v>
      </c>
      <c r="B178" s="488" t="s">
        <v>5224</v>
      </c>
      <c r="C178" s="488" t="s">
        <v>4717</v>
      </c>
      <c r="D178" s="488" t="s">
        <v>2390</v>
      </c>
      <c r="E178" s="488" t="s">
        <v>4677</v>
      </c>
      <c r="F178" s="488" t="s">
        <v>2390</v>
      </c>
      <c r="G178" s="488" t="s">
        <v>4879</v>
      </c>
      <c r="H178" s="488" t="s">
        <v>5826</v>
      </c>
      <c r="I178" s="488" t="s">
        <v>4879</v>
      </c>
      <c r="J178" s="488" t="s">
        <v>5826</v>
      </c>
    </row>
    <row r="179" spans="1:10" x14ac:dyDescent="0.25">
      <c r="A179" s="488" t="s">
        <v>5225</v>
      </c>
      <c r="B179" s="488" t="s">
        <v>5224</v>
      </c>
      <c r="C179" s="488" t="s">
        <v>4717</v>
      </c>
      <c r="D179" s="488" t="s">
        <v>2390</v>
      </c>
      <c r="E179" s="488" t="s">
        <v>4677</v>
      </c>
      <c r="F179" s="488" t="s">
        <v>2390</v>
      </c>
      <c r="G179" s="488" t="s">
        <v>4881</v>
      </c>
      <c r="H179" s="488" t="s">
        <v>5827</v>
      </c>
      <c r="I179" s="488" t="s">
        <v>4881</v>
      </c>
      <c r="J179" s="488" t="s">
        <v>5827</v>
      </c>
    </row>
    <row r="180" spans="1:10" x14ac:dyDescent="0.25">
      <c r="A180" s="488" t="s">
        <v>5225</v>
      </c>
      <c r="B180" s="488" t="s">
        <v>5224</v>
      </c>
      <c r="C180" s="488" t="s">
        <v>4717</v>
      </c>
      <c r="D180" s="488" t="s">
        <v>2390</v>
      </c>
      <c r="E180" s="488" t="s">
        <v>4677</v>
      </c>
      <c r="F180" s="488" t="s">
        <v>2390</v>
      </c>
      <c r="G180" s="488" t="s">
        <v>4883</v>
      </c>
      <c r="H180" s="488" t="s">
        <v>5828</v>
      </c>
      <c r="I180" s="488" t="s">
        <v>4883</v>
      </c>
      <c r="J180" s="488" t="s">
        <v>5828</v>
      </c>
    </row>
    <row r="181" spans="1:10" x14ac:dyDescent="0.25">
      <c r="A181" s="488" t="s">
        <v>5225</v>
      </c>
      <c r="B181" s="488" t="s">
        <v>5224</v>
      </c>
      <c r="C181" s="488" t="s">
        <v>4717</v>
      </c>
      <c r="D181" s="488" t="s">
        <v>2390</v>
      </c>
      <c r="E181" s="488" t="s">
        <v>4677</v>
      </c>
      <c r="F181" s="488" t="s">
        <v>2390</v>
      </c>
      <c r="G181" s="488" t="s">
        <v>4885</v>
      </c>
      <c r="H181" s="488" t="s">
        <v>5829</v>
      </c>
      <c r="I181" s="488" t="s">
        <v>4885</v>
      </c>
      <c r="J181" s="488" t="s">
        <v>5829</v>
      </c>
    </row>
    <row r="182" spans="1:10" x14ac:dyDescent="0.25">
      <c r="A182" s="488" t="s">
        <v>5225</v>
      </c>
      <c r="B182" s="488" t="s">
        <v>5224</v>
      </c>
      <c r="C182" s="488" t="s">
        <v>4717</v>
      </c>
      <c r="D182" s="488" t="s">
        <v>2390</v>
      </c>
      <c r="E182" s="488" t="s">
        <v>4677</v>
      </c>
      <c r="F182" s="488" t="s">
        <v>2390</v>
      </c>
      <c r="G182" s="488" t="s">
        <v>4887</v>
      </c>
      <c r="H182" s="488" t="s">
        <v>5830</v>
      </c>
      <c r="I182" s="488" t="s">
        <v>4887</v>
      </c>
      <c r="J182" s="488" t="s">
        <v>5830</v>
      </c>
    </row>
    <row r="183" spans="1:10" x14ac:dyDescent="0.25">
      <c r="A183" s="488" t="s">
        <v>5225</v>
      </c>
      <c r="B183" s="488" t="s">
        <v>5224</v>
      </c>
      <c r="C183" s="488" t="s">
        <v>4717</v>
      </c>
      <c r="D183" s="488" t="s">
        <v>2390</v>
      </c>
      <c r="E183" s="488" t="s">
        <v>4677</v>
      </c>
      <c r="F183" s="488" t="s">
        <v>2390</v>
      </c>
      <c r="G183" s="488" t="s">
        <v>4889</v>
      </c>
      <c r="H183" s="488" t="s">
        <v>5831</v>
      </c>
      <c r="I183" s="488" t="s">
        <v>4889</v>
      </c>
      <c r="J183" s="488" t="s">
        <v>5831</v>
      </c>
    </row>
    <row r="184" spans="1:10" x14ac:dyDescent="0.25">
      <c r="A184" s="488" t="s">
        <v>5225</v>
      </c>
      <c r="B184" s="488" t="s">
        <v>5224</v>
      </c>
      <c r="C184" s="488" t="s">
        <v>4717</v>
      </c>
      <c r="D184" s="488" t="s">
        <v>2390</v>
      </c>
      <c r="E184" s="488" t="s">
        <v>4677</v>
      </c>
      <c r="F184" s="488" t="s">
        <v>2390</v>
      </c>
      <c r="G184" s="488" t="s">
        <v>4891</v>
      </c>
      <c r="H184" s="488" t="s">
        <v>5832</v>
      </c>
      <c r="I184" s="488" t="s">
        <v>4891</v>
      </c>
      <c r="J184" s="488" t="s">
        <v>5832</v>
      </c>
    </row>
    <row r="185" spans="1:10" x14ac:dyDescent="0.25">
      <c r="A185" s="488" t="s">
        <v>5225</v>
      </c>
      <c r="B185" s="488" t="s">
        <v>5224</v>
      </c>
      <c r="C185" s="488" t="s">
        <v>4717</v>
      </c>
      <c r="D185" s="488" t="s">
        <v>2390</v>
      </c>
      <c r="E185" s="488" t="s">
        <v>4677</v>
      </c>
      <c r="F185" s="488" t="s">
        <v>2390</v>
      </c>
      <c r="G185" s="488" t="s">
        <v>4877</v>
      </c>
      <c r="H185" s="488" t="s">
        <v>5833</v>
      </c>
      <c r="I185" s="488" t="s">
        <v>4877</v>
      </c>
      <c r="J185" s="488" t="s">
        <v>5833</v>
      </c>
    </row>
    <row r="186" spans="1:10" x14ac:dyDescent="0.25">
      <c r="A186" s="488" t="s">
        <v>5225</v>
      </c>
      <c r="B186" s="488" t="s">
        <v>5224</v>
      </c>
      <c r="C186" s="488" t="s">
        <v>4717</v>
      </c>
      <c r="D186" s="488" t="s">
        <v>2390</v>
      </c>
      <c r="E186" s="488" t="s">
        <v>4678</v>
      </c>
      <c r="F186" s="488" t="s">
        <v>2390</v>
      </c>
      <c r="G186" s="488" t="s">
        <v>4880</v>
      </c>
      <c r="H186" s="488" t="s">
        <v>5826</v>
      </c>
      <c r="I186" s="488" t="s">
        <v>4880</v>
      </c>
      <c r="J186" s="488" t="s">
        <v>5826</v>
      </c>
    </row>
    <row r="187" spans="1:10" x14ac:dyDescent="0.25">
      <c r="A187" s="488" t="s">
        <v>5225</v>
      </c>
      <c r="B187" s="488" t="s">
        <v>5224</v>
      </c>
      <c r="C187" s="488" t="s">
        <v>4717</v>
      </c>
      <c r="D187" s="488" t="s">
        <v>2390</v>
      </c>
      <c r="E187" s="488" t="s">
        <v>4678</v>
      </c>
      <c r="F187" s="488" t="s">
        <v>2390</v>
      </c>
      <c r="G187" s="488" t="s">
        <v>4882</v>
      </c>
      <c r="H187" s="488" t="s">
        <v>5827</v>
      </c>
      <c r="I187" s="488" t="s">
        <v>4882</v>
      </c>
      <c r="J187" s="488" t="s">
        <v>5827</v>
      </c>
    </row>
    <row r="188" spans="1:10" x14ac:dyDescent="0.25">
      <c r="A188" s="488" t="s">
        <v>5225</v>
      </c>
      <c r="B188" s="488" t="s">
        <v>5224</v>
      </c>
      <c r="C188" s="488" t="s">
        <v>4717</v>
      </c>
      <c r="D188" s="488" t="s">
        <v>2390</v>
      </c>
      <c r="E188" s="488" t="s">
        <v>4678</v>
      </c>
      <c r="F188" s="488" t="s">
        <v>2390</v>
      </c>
      <c r="G188" s="488" t="s">
        <v>4884</v>
      </c>
      <c r="H188" s="488" t="s">
        <v>5828</v>
      </c>
      <c r="I188" s="488" t="s">
        <v>4884</v>
      </c>
      <c r="J188" s="488" t="s">
        <v>5828</v>
      </c>
    </row>
    <row r="189" spans="1:10" x14ac:dyDescent="0.25">
      <c r="A189" s="488" t="s">
        <v>5225</v>
      </c>
      <c r="B189" s="488" t="s">
        <v>5224</v>
      </c>
      <c r="C189" s="488" t="s">
        <v>4717</v>
      </c>
      <c r="D189" s="488" t="s">
        <v>2390</v>
      </c>
      <c r="E189" s="488" t="s">
        <v>4678</v>
      </c>
      <c r="F189" s="488" t="s">
        <v>2390</v>
      </c>
      <c r="G189" s="488" t="s">
        <v>4886</v>
      </c>
      <c r="H189" s="488" t="s">
        <v>5829</v>
      </c>
      <c r="I189" s="488" t="s">
        <v>4886</v>
      </c>
      <c r="J189" s="488" t="s">
        <v>5829</v>
      </c>
    </row>
    <row r="190" spans="1:10" x14ac:dyDescent="0.25">
      <c r="A190" s="488" t="s">
        <v>5225</v>
      </c>
      <c r="B190" s="488" t="s">
        <v>5224</v>
      </c>
      <c r="C190" s="488" t="s">
        <v>4717</v>
      </c>
      <c r="D190" s="488" t="s">
        <v>2390</v>
      </c>
      <c r="E190" s="488" t="s">
        <v>4678</v>
      </c>
      <c r="F190" s="488" t="s">
        <v>2390</v>
      </c>
      <c r="G190" s="488" t="s">
        <v>4888</v>
      </c>
      <c r="H190" s="488" t="s">
        <v>5830</v>
      </c>
      <c r="I190" s="488" t="s">
        <v>4888</v>
      </c>
      <c r="J190" s="488" t="s">
        <v>5830</v>
      </c>
    </row>
    <row r="191" spans="1:10" x14ac:dyDescent="0.25">
      <c r="A191" s="488" t="s">
        <v>5225</v>
      </c>
      <c r="B191" s="488" t="s">
        <v>5224</v>
      </c>
      <c r="C191" s="488" t="s">
        <v>4717</v>
      </c>
      <c r="D191" s="488" t="s">
        <v>2390</v>
      </c>
      <c r="E191" s="488" t="s">
        <v>4678</v>
      </c>
      <c r="F191" s="488" t="s">
        <v>2390</v>
      </c>
      <c r="G191" s="488" t="s">
        <v>4890</v>
      </c>
      <c r="H191" s="488" t="s">
        <v>5831</v>
      </c>
      <c r="I191" s="488" t="s">
        <v>4890</v>
      </c>
      <c r="J191" s="488" t="s">
        <v>5831</v>
      </c>
    </row>
    <row r="192" spans="1:10" x14ac:dyDescent="0.25">
      <c r="A192" s="488" t="s">
        <v>5225</v>
      </c>
      <c r="B192" s="488" t="s">
        <v>5224</v>
      </c>
      <c r="C192" s="488" t="s">
        <v>4717</v>
      </c>
      <c r="D192" s="488" t="s">
        <v>2390</v>
      </c>
      <c r="E192" s="488" t="s">
        <v>4678</v>
      </c>
      <c r="F192" s="488" t="s">
        <v>2390</v>
      </c>
      <c r="G192" s="488" t="s">
        <v>4892</v>
      </c>
      <c r="H192" s="488" t="s">
        <v>5832</v>
      </c>
      <c r="I192" s="488" t="s">
        <v>4892</v>
      </c>
      <c r="J192" s="488" t="s">
        <v>5832</v>
      </c>
    </row>
    <row r="193" spans="1:10" x14ac:dyDescent="0.25">
      <c r="A193" s="488" t="s">
        <v>5225</v>
      </c>
      <c r="B193" s="488" t="s">
        <v>5224</v>
      </c>
      <c r="C193" s="488" t="s">
        <v>4717</v>
      </c>
      <c r="D193" s="488" t="s">
        <v>2390</v>
      </c>
      <c r="E193" s="488" t="s">
        <v>4678</v>
      </c>
      <c r="F193" s="488" t="s">
        <v>2390</v>
      </c>
      <c r="G193" s="488" t="s">
        <v>4878</v>
      </c>
      <c r="H193" s="488" t="s">
        <v>5833</v>
      </c>
      <c r="I193" s="488" t="s">
        <v>4878</v>
      </c>
      <c r="J193" s="488" t="s">
        <v>5833</v>
      </c>
    </row>
    <row r="194" spans="1:10" x14ac:dyDescent="0.25">
      <c r="A194" s="488" t="s">
        <v>5225</v>
      </c>
      <c r="B194" s="488" t="s">
        <v>5224</v>
      </c>
      <c r="C194" s="488" t="s">
        <v>5239</v>
      </c>
      <c r="D194" s="488" t="s">
        <v>2391</v>
      </c>
      <c r="E194" s="488" t="s">
        <v>3311</v>
      </c>
      <c r="F194" s="488" t="s">
        <v>2391</v>
      </c>
      <c r="G194" s="488" t="s">
        <v>4895</v>
      </c>
      <c r="H194" s="488" t="s">
        <v>5826</v>
      </c>
      <c r="I194" s="488" t="s">
        <v>4895</v>
      </c>
      <c r="J194" s="488" t="s">
        <v>5826</v>
      </c>
    </row>
    <row r="195" spans="1:10" x14ac:dyDescent="0.25">
      <c r="A195" s="488" t="s">
        <v>5225</v>
      </c>
      <c r="B195" s="488" t="s">
        <v>5224</v>
      </c>
      <c r="C195" s="488" t="s">
        <v>5239</v>
      </c>
      <c r="D195" s="488" t="s">
        <v>2391</v>
      </c>
      <c r="E195" s="488" t="s">
        <v>3311</v>
      </c>
      <c r="F195" s="488" t="s">
        <v>2391</v>
      </c>
      <c r="G195" s="488" t="s">
        <v>4897</v>
      </c>
      <c r="H195" s="488" t="s">
        <v>5827</v>
      </c>
      <c r="I195" s="488" t="s">
        <v>4897</v>
      </c>
      <c r="J195" s="488" t="s">
        <v>5827</v>
      </c>
    </row>
    <row r="196" spans="1:10" x14ac:dyDescent="0.25">
      <c r="A196" s="488" t="s">
        <v>5225</v>
      </c>
      <c r="B196" s="488" t="s">
        <v>5224</v>
      </c>
      <c r="C196" s="488" t="s">
        <v>5239</v>
      </c>
      <c r="D196" s="488" t="s">
        <v>2391</v>
      </c>
      <c r="E196" s="488" t="s">
        <v>3311</v>
      </c>
      <c r="F196" s="488" t="s">
        <v>2391</v>
      </c>
      <c r="G196" s="488" t="s">
        <v>4899</v>
      </c>
      <c r="H196" s="488" t="s">
        <v>5828</v>
      </c>
      <c r="I196" s="488" t="s">
        <v>4899</v>
      </c>
      <c r="J196" s="488" t="s">
        <v>5828</v>
      </c>
    </row>
    <row r="197" spans="1:10" x14ac:dyDescent="0.25">
      <c r="A197" s="488" t="s">
        <v>5225</v>
      </c>
      <c r="B197" s="488" t="s">
        <v>5224</v>
      </c>
      <c r="C197" s="488" t="s">
        <v>5239</v>
      </c>
      <c r="D197" s="488" t="s">
        <v>2391</v>
      </c>
      <c r="E197" s="488" t="s">
        <v>3311</v>
      </c>
      <c r="F197" s="488" t="s">
        <v>2391</v>
      </c>
      <c r="G197" s="488" t="s">
        <v>4901</v>
      </c>
      <c r="H197" s="488" t="s">
        <v>5829</v>
      </c>
      <c r="I197" s="488" t="s">
        <v>4901</v>
      </c>
      <c r="J197" s="488" t="s">
        <v>5829</v>
      </c>
    </row>
    <row r="198" spans="1:10" x14ac:dyDescent="0.25">
      <c r="A198" s="488" t="s">
        <v>5225</v>
      </c>
      <c r="B198" s="488" t="s">
        <v>5224</v>
      </c>
      <c r="C198" s="488" t="s">
        <v>5239</v>
      </c>
      <c r="D198" s="488" t="s">
        <v>2391</v>
      </c>
      <c r="E198" s="488" t="s">
        <v>3311</v>
      </c>
      <c r="F198" s="488" t="s">
        <v>2391</v>
      </c>
      <c r="G198" s="488" t="s">
        <v>4893</v>
      </c>
      <c r="H198" s="488" t="s">
        <v>5830</v>
      </c>
      <c r="I198" s="488" t="s">
        <v>4893</v>
      </c>
      <c r="J198" s="488" t="s">
        <v>5830</v>
      </c>
    </row>
    <row r="199" spans="1:10" x14ac:dyDescent="0.25">
      <c r="A199" s="488" t="s">
        <v>5225</v>
      </c>
      <c r="B199" s="488" t="s">
        <v>5224</v>
      </c>
      <c r="C199" s="488" t="s">
        <v>5239</v>
      </c>
      <c r="D199" s="488" t="s">
        <v>2391</v>
      </c>
      <c r="E199" s="488" t="s">
        <v>3312</v>
      </c>
      <c r="F199" s="488" t="s">
        <v>2391</v>
      </c>
      <c r="G199" s="488" t="s">
        <v>4896</v>
      </c>
      <c r="H199" s="488" t="s">
        <v>5826</v>
      </c>
      <c r="I199" s="488" t="s">
        <v>4896</v>
      </c>
      <c r="J199" s="488" t="s">
        <v>5826</v>
      </c>
    </row>
    <row r="200" spans="1:10" x14ac:dyDescent="0.25">
      <c r="A200" s="488" t="s">
        <v>5225</v>
      </c>
      <c r="B200" s="488" t="s">
        <v>5224</v>
      </c>
      <c r="C200" s="488" t="s">
        <v>5239</v>
      </c>
      <c r="D200" s="488" t="s">
        <v>2391</v>
      </c>
      <c r="E200" s="488" t="s">
        <v>3312</v>
      </c>
      <c r="F200" s="488" t="s">
        <v>2391</v>
      </c>
      <c r="G200" s="488" t="s">
        <v>4898</v>
      </c>
      <c r="H200" s="488" t="s">
        <v>5827</v>
      </c>
      <c r="I200" s="488" t="s">
        <v>4898</v>
      </c>
      <c r="J200" s="488" t="s">
        <v>5827</v>
      </c>
    </row>
    <row r="201" spans="1:10" x14ac:dyDescent="0.25">
      <c r="A201" s="488" t="s">
        <v>5225</v>
      </c>
      <c r="B201" s="488" t="s">
        <v>5224</v>
      </c>
      <c r="C201" s="488" t="s">
        <v>5239</v>
      </c>
      <c r="D201" s="488" t="s">
        <v>2391</v>
      </c>
      <c r="E201" s="488" t="s">
        <v>3312</v>
      </c>
      <c r="F201" s="488" t="s">
        <v>2391</v>
      </c>
      <c r="G201" s="488" t="s">
        <v>4900</v>
      </c>
      <c r="H201" s="488" t="s">
        <v>5828</v>
      </c>
      <c r="I201" s="488" t="s">
        <v>4900</v>
      </c>
      <c r="J201" s="488" t="s">
        <v>5828</v>
      </c>
    </row>
    <row r="202" spans="1:10" x14ac:dyDescent="0.25">
      <c r="A202" s="488" t="s">
        <v>5225</v>
      </c>
      <c r="B202" s="488" t="s">
        <v>5224</v>
      </c>
      <c r="C202" s="488" t="s">
        <v>5239</v>
      </c>
      <c r="D202" s="488" t="s">
        <v>2391</v>
      </c>
      <c r="E202" s="488" t="s">
        <v>3312</v>
      </c>
      <c r="F202" s="488" t="s">
        <v>2391</v>
      </c>
      <c r="G202" s="488" t="s">
        <v>4902</v>
      </c>
      <c r="H202" s="488" t="s">
        <v>5829</v>
      </c>
      <c r="I202" s="488" t="s">
        <v>4902</v>
      </c>
      <c r="J202" s="488" t="s">
        <v>5829</v>
      </c>
    </row>
    <row r="203" spans="1:10" x14ac:dyDescent="0.25">
      <c r="A203" s="488" t="s">
        <v>5225</v>
      </c>
      <c r="B203" s="488" t="s">
        <v>5224</v>
      </c>
      <c r="C203" s="488" t="s">
        <v>5239</v>
      </c>
      <c r="D203" s="488" t="s">
        <v>2391</v>
      </c>
      <c r="E203" s="488" t="s">
        <v>3312</v>
      </c>
      <c r="F203" s="488" t="s">
        <v>2391</v>
      </c>
      <c r="G203" s="488" t="s">
        <v>4894</v>
      </c>
      <c r="H203" s="488" t="s">
        <v>5830</v>
      </c>
      <c r="I203" s="488" t="s">
        <v>4894</v>
      </c>
      <c r="J203" s="488" t="s">
        <v>5830</v>
      </c>
    </row>
    <row r="204" spans="1:10" x14ac:dyDescent="0.25">
      <c r="A204" s="488" t="s">
        <v>5225</v>
      </c>
      <c r="B204" s="488" t="s">
        <v>5224</v>
      </c>
      <c r="C204" s="488" t="s">
        <v>5239</v>
      </c>
      <c r="D204" s="488" t="s">
        <v>2391</v>
      </c>
      <c r="E204" s="488" t="s">
        <v>4622</v>
      </c>
      <c r="F204" s="488" t="s">
        <v>2391</v>
      </c>
      <c r="G204" s="488" t="s">
        <v>4905</v>
      </c>
      <c r="H204" s="488" t="s">
        <v>5826</v>
      </c>
      <c r="I204" s="488" t="s">
        <v>4905</v>
      </c>
      <c r="J204" s="488" t="s">
        <v>5826</v>
      </c>
    </row>
    <row r="205" spans="1:10" x14ac:dyDescent="0.25">
      <c r="A205" s="488" t="s">
        <v>5225</v>
      </c>
      <c r="B205" s="488" t="s">
        <v>5224</v>
      </c>
      <c r="C205" s="488" t="s">
        <v>5239</v>
      </c>
      <c r="D205" s="488" t="s">
        <v>2391</v>
      </c>
      <c r="E205" s="488" t="s">
        <v>4622</v>
      </c>
      <c r="F205" s="488" t="s">
        <v>2391</v>
      </c>
      <c r="G205" s="488" t="s">
        <v>4907</v>
      </c>
      <c r="H205" s="488" t="s">
        <v>5827</v>
      </c>
      <c r="I205" s="488" t="s">
        <v>4907</v>
      </c>
      <c r="J205" s="488" t="s">
        <v>5827</v>
      </c>
    </row>
    <row r="206" spans="1:10" x14ac:dyDescent="0.25">
      <c r="A206" s="488" t="s">
        <v>5225</v>
      </c>
      <c r="B206" s="488" t="s">
        <v>5224</v>
      </c>
      <c r="C206" s="488" t="s">
        <v>5239</v>
      </c>
      <c r="D206" s="488" t="s">
        <v>2391</v>
      </c>
      <c r="E206" s="488" t="s">
        <v>4622</v>
      </c>
      <c r="F206" s="488" t="s">
        <v>2391</v>
      </c>
      <c r="G206" s="488" t="s">
        <v>4909</v>
      </c>
      <c r="H206" s="488" t="s">
        <v>5828</v>
      </c>
      <c r="I206" s="488" t="s">
        <v>4909</v>
      </c>
      <c r="J206" s="488" t="s">
        <v>5828</v>
      </c>
    </row>
    <row r="207" spans="1:10" x14ac:dyDescent="0.25">
      <c r="A207" s="488" t="s">
        <v>5225</v>
      </c>
      <c r="B207" s="488" t="s">
        <v>5224</v>
      </c>
      <c r="C207" s="488" t="s">
        <v>5239</v>
      </c>
      <c r="D207" s="488" t="s">
        <v>2391</v>
      </c>
      <c r="E207" s="488" t="s">
        <v>4622</v>
      </c>
      <c r="F207" s="488" t="s">
        <v>2391</v>
      </c>
      <c r="G207" s="488" t="s">
        <v>4911</v>
      </c>
      <c r="H207" s="488" t="s">
        <v>5829</v>
      </c>
      <c r="I207" s="488" t="s">
        <v>4911</v>
      </c>
      <c r="J207" s="488" t="s">
        <v>5829</v>
      </c>
    </row>
    <row r="208" spans="1:10" x14ac:dyDescent="0.25">
      <c r="A208" s="488" t="s">
        <v>5225</v>
      </c>
      <c r="B208" s="488" t="s">
        <v>5224</v>
      </c>
      <c r="C208" s="488" t="s">
        <v>5239</v>
      </c>
      <c r="D208" s="488" t="s">
        <v>2391</v>
      </c>
      <c r="E208" s="488" t="s">
        <v>4622</v>
      </c>
      <c r="F208" s="488" t="s">
        <v>2391</v>
      </c>
      <c r="G208" s="488" t="s">
        <v>4903</v>
      </c>
      <c r="H208" s="488" t="s">
        <v>5830</v>
      </c>
      <c r="I208" s="488" t="s">
        <v>4903</v>
      </c>
      <c r="J208" s="488" t="s">
        <v>5830</v>
      </c>
    </row>
    <row r="209" spans="1:10" x14ac:dyDescent="0.25">
      <c r="A209" s="488" t="s">
        <v>5225</v>
      </c>
      <c r="B209" s="488" t="s">
        <v>5224</v>
      </c>
      <c r="C209" s="488" t="s">
        <v>5239</v>
      </c>
      <c r="D209" s="488" t="s">
        <v>2391</v>
      </c>
      <c r="E209" s="488" t="s">
        <v>4623</v>
      </c>
      <c r="F209" s="488" t="s">
        <v>2391</v>
      </c>
      <c r="G209" s="488" t="s">
        <v>4906</v>
      </c>
      <c r="H209" s="488" t="s">
        <v>5826</v>
      </c>
      <c r="I209" s="488" t="s">
        <v>4906</v>
      </c>
      <c r="J209" s="488" t="s">
        <v>5826</v>
      </c>
    </row>
    <row r="210" spans="1:10" x14ac:dyDescent="0.25">
      <c r="A210" s="488" t="s">
        <v>5225</v>
      </c>
      <c r="B210" s="488" t="s">
        <v>5224</v>
      </c>
      <c r="C210" s="488" t="s">
        <v>5239</v>
      </c>
      <c r="D210" s="488" t="s">
        <v>2391</v>
      </c>
      <c r="E210" s="488" t="s">
        <v>4623</v>
      </c>
      <c r="F210" s="488" t="s">
        <v>2391</v>
      </c>
      <c r="G210" s="488" t="s">
        <v>4908</v>
      </c>
      <c r="H210" s="488" t="s">
        <v>5827</v>
      </c>
      <c r="I210" s="488" t="s">
        <v>4908</v>
      </c>
      <c r="J210" s="488" t="s">
        <v>5827</v>
      </c>
    </row>
    <row r="211" spans="1:10" x14ac:dyDescent="0.25">
      <c r="A211" s="488" t="s">
        <v>5225</v>
      </c>
      <c r="B211" s="488" t="s">
        <v>5224</v>
      </c>
      <c r="C211" s="488" t="s">
        <v>5239</v>
      </c>
      <c r="D211" s="488" t="s">
        <v>2391</v>
      </c>
      <c r="E211" s="488" t="s">
        <v>4623</v>
      </c>
      <c r="F211" s="488" t="s">
        <v>2391</v>
      </c>
      <c r="G211" s="488" t="s">
        <v>4910</v>
      </c>
      <c r="H211" s="488" t="s">
        <v>5828</v>
      </c>
      <c r="I211" s="488" t="s">
        <v>4910</v>
      </c>
      <c r="J211" s="488" t="s">
        <v>5828</v>
      </c>
    </row>
    <row r="212" spans="1:10" x14ac:dyDescent="0.25">
      <c r="A212" s="488" t="s">
        <v>5225</v>
      </c>
      <c r="B212" s="488" t="s">
        <v>5224</v>
      </c>
      <c r="C212" s="488" t="s">
        <v>5239</v>
      </c>
      <c r="D212" s="488" t="s">
        <v>2391</v>
      </c>
      <c r="E212" s="488" t="s">
        <v>4623</v>
      </c>
      <c r="F212" s="488" t="s">
        <v>2391</v>
      </c>
      <c r="G212" s="488" t="s">
        <v>4912</v>
      </c>
      <c r="H212" s="488" t="s">
        <v>5829</v>
      </c>
      <c r="I212" s="488" t="s">
        <v>4912</v>
      </c>
      <c r="J212" s="488" t="s">
        <v>5829</v>
      </c>
    </row>
    <row r="213" spans="1:10" x14ac:dyDescent="0.25">
      <c r="A213" s="488" t="s">
        <v>5225</v>
      </c>
      <c r="B213" s="488" t="s">
        <v>5224</v>
      </c>
      <c r="C213" s="488" t="s">
        <v>5239</v>
      </c>
      <c r="D213" s="488" t="s">
        <v>2391</v>
      </c>
      <c r="E213" s="488" t="s">
        <v>4623</v>
      </c>
      <c r="F213" s="488" t="s">
        <v>2391</v>
      </c>
      <c r="G213" s="488" t="s">
        <v>4904</v>
      </c>
      <c r="H213" s="488" t="s">
        <v>5830</v>
      </c>
      <c r="I213" s="488" t="s">
        <v>4904</v>
      </c>
      <c r="J213" s="488" t="s">
        <v>5830</v>
      </c>
    </row>
    <row r="214" spans="1:10" x14ac:dyDescent="0.25">
      <c r="A214" s="488" t="s">
        <v>5225</v>
      </c>
      <c r="B214" s="488" t="s">
        <v>5224</v>
      </c>
      <c r="C214" s="488" t="s">
        <v>5239</v>
      </c>
      <c r="D214" s="488" t="s">
        <v>2391</v>
      </c>
      <c r="E214" s="488" t="s">
        <v>4681</v>
      </c>
      <c r="F214" s="488" t="s">
        <v>2391</v>
      </c>
      <c r="G214" s="488" t="s">
        <v>4915</v>
      </c>
      <c r="H214" s="488" t="s">
        <v>5826</v>
      </c>
      <c r="I214" s="488" t="s">
        <v>4915</v>
      </c>
      <c r="J214" s="488" t="s">
        <v>5826</v>
      </c>
    </row>
    <row r="215" spans="1:10" x14ac:dyDescent="0.25">
      <c r="A215" s="488" t="s">
        <v>5225</v>
      </c>
      <c r="B215" s="488" t="s">
        <v>5224</v>
      </c>
      <c r="C215" s="488" t="s">
        <v>5239</v>
      </c>
      <c r="D215" s="488" t="s">
        <v>2391</v>
      </c>
      <c r="E215" s="488" t="s">
        <v>4681</v>
      </c>
      <c r="F215" s="488" t="s">
        <v>2391</v>
      </c>
      <c r="G215" s="488" t="s">
        <v>4917</v>
      </c>
      <c r="H215" s="488" t="s">
        <v>5827</v>
      </c>
      <c r="I215" s="488" t="s">
        <v>4917</v>
      </c>
      <c r="J215" s="488" t="s">
        <v>5827</v>
      </c>
    </row>
    <row r="216" spans="1:10" x14ac:dyDescent="0.25">
      <c r="A216" s="488" t="s">
        <v>5225</v>
      </c>
      <c r="B216" s="488" t="s">
        <v>5224</v>
      </c>
      <c r="C216" s="488" t="s">
        <v>5239</v>
      </c>
      <c r="D216" s="488" t="s">
        <v>2391</v>
      </c>
      <c r="E216" s="488" t="s">
        <v>4681</v>
      </c>
      <c r="F216" s="488" t="s">
        <v>2391</v>
      </c>
      <c r="G216" s="488" t="s">
        <v>4919</v>
      </c>
      <c r="H216" s="488" t="s">
        <v>5828</v>
      </c>
      <c r="I216" s="488" t="s">
        <v>4919</v>
      </c>
      <c r="J216" s="488" t="s">
        <v>5828</v>
      </c>
    </row>
    <row r="217" spans="1:10" x14ac:dyDescent="0.25">
      <c r="A217" s="488" t="s">
        <v>5225</v>
      </c>
      <c r="B217" s="488" t="s">
        <v>5224</v>
      </c>
      <c r="C217" s="488" t="s">
        <v>5239</v>
      </c>
      <c r="D217" s="488" t="s">
        <v>2391</v>
      </c>
      <c r="E217" s="488" t="s">
        <v>4681</v>
      </c>
      <c r="F217" s="488" t="s">
        <v>2391</v>
      </c>
      <c r="G217" s="488" t="s">
        <v>4921</v>
      </c>
      <c r="H217" s="488" t="s">
        <v>5829</v>
      </c>
      <c r="I217" s="488" t="s">
        <v>4921</v>
      </c>
      <c r="J217" s="488" t="s">
        <v>5829</v>
      </c>
    </row>
    <row r="218" spans="1:10" x14ac:dyDescent="0.25">
      <c r="A218" s="488" t="s">
        <v>5225</v>
      </c>
      <c r="B218" s="488" t="s">
        <v>5224</v>
      </c>
      <c r="C218" s="488" t="s">
        <v>5239</v>
      </c>
      <c r="D218" s="488" t="s">
        <v>2391</v>
      </c>
      <c r="E218" s="488" t="s">
        <v>4681</v>
      </c>
      <c r="F218" s="488" t="s">
        <v>2391</v>
      </c>
      <c r="G218" s="488" t="s">
        <v>4913</v>
      </c>
      <c r="H218" s="488" t="s">
        <v>5830</v>
      </c>
      <c r="I218" s="488" t="s">
        <v>4913</v>
      </c>
      <c r="J218" s="488" t="s">
        <v>5830</v>
      </c>
    </row>
    <row r="219" spans="1:10" x14ac:dyDescent="0.25">
      <c r="A219" s="488" t="s">
        <v>5225</v>
      </c>
      <c r="B219" s="488" t="s">
        <v>5224</v>
      </c>
      <c r="C219" s="488" t="s">
        <v>5239</v>
      </c>
      <c r="D219" s="488" t="s">
        <v>2391</v>
      </c>
      <c r="E219" s="488" t="s">
        <v>4682</v>
      </c>
      <c r="F219" s="488" t="s">
        <v>2391</v>
      </c>
      <c r="G219" s="488" t="s">
        <v>4916</v>
      </c>
      <c r="H219" s="488" t="s">
        <v>5826</v>
      </c>
      <c r="I219" s="488" t="s">
        <v>4916</v>
      </c>
      <c r="J219" s="488" t="s">
        <v>5826</v>
      </c>
    </row>
    <row r="220" spans="1:10" x14ac:dyDescent="0.25">
      <c r="A220" s="488" t="s">
        <v>5225</v>
      </c>
      <c r="B220" s="488" t="s">
        <v>5224</v>
      </c>
      <c r="C220" s="488" t="s">
        <v>5239</v>
      </c>
      <c r="D220" s="488" t="s">
        <v>2391</v>
      </c>
      <c r="E220" s="488" t="s">
        <v>4682</v>
      </c>
      <c r="F220" s="488" t="s">
        <v>2391</v>
      </c>
      <c r="G220" s="488" t="s">
        <v>4918</v>
      </c>
      <c r="H220" s="488" t="s">
        <v>5827</v>
      </c>
      <c r="I220" s="488" t="s">
        <v>4918</v>
      </c>
      <c r="J220" s="488" t="s">
        <v>5827</v>
      </c>
    </row>
    <row r="221" spans="1:10" x14ac:dyDescent="0.25">
      <c r="A221" s="488" t="s">
        <v>5225</v>
      </c>
      <c r="B221" s="488" t="s">
        <v>5224</v>
      </c>
      <c r="C221" s="488" t="s">
        <v>5239</v>
      </c>
      <c r="D221" s="488" t="s">
        <v>2391</v>
      </c>
      <c r="E221" s="488" t="s">
        <v>4682</v>
      </c>
      <c r="F221" s="488" t="s">
        <v>2391</v>
      </c>
      <c r="G221" s="488" t="s">
        <v>4920</v>
      </c>
      <c r="H221" s="488" t="s">
        <v>5828</v>
      </c>
      <c r="I221" s="488" t="s">
        <v>4920</v>
      </c>
      <c r="J221" s="488" t="s">
        <v>5828</v>
      </c>
    </row>
    <row r="222" spans="1:10" x14ac:dyDescent="0.25">
      <c r="A222" s="488" t="s">
        <v>5225</v>
      </c>
      <c r="B222" s="488" t="s">
        <v>5224</v>
      </c>
      <c r="C222" s="488" t="s">
        <v>5239</v>
      </c>
      <c r="D222" s="488" t="s">
        <v>2391</v>
      </c>
      <c r="E222" s="488" t="s">
        <v>4682</v>
      </c>
      <c r="F222" s="488" t="s">
        <v>2391</v>
      </c>
      <c r="G222" s="488" t="s">
        <v>4922</v>
      </c>
      <c r="H222" s="488" t="s">
        <v>5829</v>
      </c>
      <c r="I222" s="488" t="s">
        <v>4922</v>
      </c>
      <c r="J222" s="488" t="s">
        <v>5829</v>
      </c>
    </row>
    <row r="223" spans="1:10" x14ac:dyDescent="0.25">
      <c r="A223" s="488" t="s">
        <v>5225</v>
      </c>
      <c r="B223" s="488" t="s">
        <v>5224</v>
      </c>
      <c r="C223" s="488" t="s">
        <v>5239</v>
      </c>
      <c r="D223" s="488" t="s">
        <v>2391</v>
      </c>
      <c r="E223" s="488" t="s">
        <v>4682</v>
      </c>
      <c r="F223" s="488" t="s">
        <v>2391</v>
      </c>
      <c r="G223" s="488" t="s">
        <v>4914</v>
      </c>
      <c r="H223" s="488" t="s">
        <v>5830</v>
      </c>
      <c r="I223" s="488" t="s">
        <v>4914</v>
      </c>
      <c r="J223" s="488" t="s">
        <v>5830</v>
      </c>
    </row>
    <row r="224" spans="1:10" x14ac:dyDescent="0.25">
      <c r="A224" s="488" t="s">
        <v>5225</v>
      </c>
      <c r="B224" s="488" t="s">
        <v>5224</v>
      </c>
      <c r="C224" s="488" t="s">
        <v>5240</v>
      </c>
      <c r="D224" s="488" t="s">
        <v>2393</v>
      </c>
      <c r="E224" s="488" t="s">
        <v>3314</v>
      </c>
      <c r="F224" s="488" t="s">
        <v>2393</v>
      </c>
      <c r="G224" s="488" t="s">
        <v>4923</v>
      </c>
      <c r="H224" s="488" t="s">
        <v>2393</v>
      </c>
      <c r="I224" s="488" t="s">
        <v>4923</v>
      </c>
      <c r="J224" s="488" t="s">
        <v>2393</v>
      </c>
    </row>
    <row r="225" spans="1:10" x14ac:dyDescent="0.25">
      <c r="A225" s="488" t="s">
        <v>5225</v>
      </c>
      <c r="B225" s="488" t="s">
        <v>5224</v>
      </c>
      <c r="C225" s="488" t="s">
        <v>5240</v>
      </c>
      <c r="D225" s="488" t="s">
        <v>2393</v>
      </c>
      <c r="E225" s="488" t="s">
        <v>3313</v>
      </c>
      <c r="F225" s="488" t="s">
        <v>2393</v>
      </c>
      <c r="G225" s="488" t="s">
        <v>4924</v>
      </c>
      <c r="H225" s="488" t="s">
        <v>2393</v>
      </c>
      <c r="I225" s="488" t="s">
        <v>4924</v>
      </c>
      <c r="J225" s="488" t="s">
        <v>2393</v>
      </c>
    </row>
    <row r="226" spans="1:10" x14ac:dyDescent="0.25">
      <c r="A226" s="488" t="s">
        <v>5225</v>
      </c>
      <c r="B226" s="488" t="s">
        <v>5224</v>
      </c>
      <c r="C226" s="488" t="s">
        <v>5240</v>
      </c>
      <c r="D226" s="488" t="s">
        <v>2393</v>
      </c>
      <c r="E226" s="488" t="s">
        <v>4624</v>
      </c>
      <c r="F226" s="488" t="s">
        <v>2393</v>
      </c>
      <c r="G226" s="488" t="s">
        <v>4925</v>
      </c>
      <c r="H226" s="488" t="s">
        <v>2393</v>
      </c>
      <c r="I226" s="488" t="s">
        <v>4925</v>
      </c>
      <c r="J226" s="488" t="s">
        <v>2393</v>
      </c>
    </row>
    <row r="227" spans="1:10" x14ac:dyDescent="0.25">
      <c r="A227" s="488" t="s">
        <v>5225</v>
      </c>
      <c r="B227" s="488" t="s">
        <v>5224</v>
      </c>
      <c r="C227" s="488" t="s">
        <v>5240</v>
      </c>
      <c r="D227" s="488" t="s">
        <v>2393</v>
      </c>
      <c r="E227" s="488" t="s">
        <v>4625</v>
      </c>
      <c r="F227" s="488" t="s">
        <v>2393</v>
      </c>
      <c r="G227" s="488" t="s">
        <v>4926</v>
      </c>
      <c r="H227" s="488" t="s">
        <v>2393</v>
      </c>
      <c r="I227" s="488" t="s">
        <v>4926</v>
      </c>
      <c r="J227" s="488" t="s">
        <v>2393</v>
      </c>
    </row>
    <row r="228" spans="1:10" x14ac:dyDescent="0.25">
      <c r="A228" s="488" t="s">
        <v>5225</v>
      </c>
      <c r="B228" s="488" t="s">
        <v>5224</v>
      </c>
      <c r="C228" s="488" t="s">
        <v>5240</v>
      </c>
      <c r="D228" s="488" t="s">
        <v>2393</v>
      </c>
      <c r="E228" s="488" t="s">
        <v>4679</v>
      </c>
      <c r="F228" s="488" t="s">
        <v>2393</v>
      </c>
      <c r="G228" s="488" t="s">
        <v>4927</v>
      </c>
      <c r="H228" s="488" t="s">
        <v>2393</v>
      </c>
      <c r="I228" s="488" t="s">
        <v>4927</v>
      </c>
      <c r="J228" s="488" t="s">
        <v>2393</v>
      </c>
    </row>
    <row r="229" spans="1:10" x14ac:dyDescent="0.25">
      <c r="A229" s="488" t="s">
        <v>5225</v>
      </c>
      <c r="B229" s="488" t="s">
        <v>5224</v>
      </c>
      <c r="C229" s="488" t="s">
        <v>5240</v>
      </c>
      <c r="D229" s="488" t="s">
        <v>2393</v>
      </c>
      <c r="E229" s="488" t="s">
        <v>4680</v>
      </c>
      <c r="F229" s="488" t="s">
        <v>2393</v>
      </c>
      <c r="G229" s="488" t="s">
        <v>4928</v>
      </c>
      <c r="H229" s="488" t="s">
        <v>2393</v>
      </c>
      <c r="I229" s="488" t="s">
        <v>4928</v>
      </c>
      <c r="J229" s="488" t="s">
        <v>2393</v>
      </c>
    </row>
    <row r="230" spans="1:10" x14ac:dyDescent="0.25">
      <c r="A230" s="488" t="s">
        <v>5226</v>
      </c>
      <c r="B230" s="488" t="s">
        <v>5227</v>
      </c>
      <c r="C230" s="488" t="s">
        <v>4658</v>
      </c>
      <c r="D230" s="488" t="s">
        <v>2392</v>
      </c>
      <c r="E230" s="488" t="s">
        <v>3328</v>
      </c>
      <c r="F230" s="488" t="s">
        <v>2392</v>
      </c>
      <c r="G230" s="488" t="s">
        <v>4930</v>
      </c>
      <c r="H230" s="488" t="s">
        <v>5826</v>
      </c>
      <c r="I230" s="488" t="s">
        <v>4930</v>
      </c>
      <c r="J230" s="488" t="s">
        <v>5826</v>
      </c>
    </row>
    <row r="231" spans="1:10" x14ac:dyDescent="0.25">
      <c r="A231" s="488" t="s">
        <v>5226</v>
      </c>
      <c r="B231" s="488" t="s">
        <v>5227</v>
      </c>
      <c r="C231" s="488" t="s">
        <v>4658</v>
      </c>
      <c r="D231" s="488" t="s">
        <v>2392</v>
      </c>
      <c r="E231" s="488" t="s">
        <v>3328</v>
      </c>
      <c r="F231" s="488" t="s">
        <v>2392</v>
      </c>
      <c r="G231" s="488" t="s">
        <v>4931</v>
      </c>
      <c r="H231" s="488" t="s">
        <v>5827</v>
      </c>
      <c r="I231" s="488" t="s">
        <v>4931</v>
      </c>
      <c r="J231" s="488" t="s">
        <v>5827</v>
      </c>
    </row>
    <row r="232" spans="1:10" x14ac:dyDescent="0.25">
      <c r="A232" s="488" t="s">
        <v>5226</v>
      </c>
      <c r="B232" s="488" t="s">
        <v>5227</v>
      </c>
      <c r="C232" s="488" t="s">
        <v>4658</v>
      </c>
      <c r="D232" s="488" t="s">
        <v>2392</v>
      </c>
      <c r="E232" s="488" t="s">
        <v>3328</v>
      </c>
      <c r="F232" s="488" t="s">
        <v>2392</v>
      </c>
      <c r="G232" s="488" t="s">
        <v>4933</v>
      </c>
      <c r="H232" s="488" t="s">
        <v>5828</v>
      </c>
      <c r="I232" s="488" t="s">
        <v>4933</v>
      </c>
      <c r="J232" s="488" t="s">
        <v>5828</v>
      </c>
    </row>
    <row r="233" spans="1:10" x14ac:dyDescent="0.25">
      <c r="A233" s="488" t="s">
        <v>5226</v>
      </c>
      <c r="B233" s="488" t="s">
        <v>5227</v>
      </c>
      <c r="C233" s="488" t="s">
        <v>4658</v>
      </c>
      <c r="D233" s="488" t="s">
        <v>2392</v>
      </c>
      <c r="E233" s="488" t="s">
        <v>3328</v>
      </c>
      <c r="F233" s="488" t="s">
        <v>2392</v>
      </c>
      <c r="G233" s="488" t="s">
        <v>4935</v>
      </c>
      <c r="H233" s="488" t="s">
        <v>5829</v>
      </c>
      <c r="I233" s="488" t="s">
        <v>4935</v>
      </c>
      <c r="J233" s="488" t="s">
        <v>5829</v>
      </c>
    </row>
    <row r="234" spans="1:10" x14ac:dyDescent="0.25">
      <c r="A234" s="488" t="s">
        <v>5226</v>
      </c>
      <c r="B234" s="488" t="s">
        <v>5227</v>
      </c>
      <c r="C234" s="488" t="s">
        <v>4658</v>
      </c>
      <c r="D234" s="488" t="s">
        <v>2392</v>
      </c>
      <c r="E234" s="488" t="s">
        <v>3328</v>
      </c>
      <c r="F234" s="488" t="s">
        <v>2392</v>
      </c>
      <c r="G234" s="488" t="s">
        <v>4937</v>
      </c>
      <c r="H234" s="488" t="s">
        <v>5830</v>
      </c>
      <c r="I234" s="488" t="s">
        <v>4937</v>
      </c>
      <c r="J234" s="488" t="s">
        <v>5830</v>
      </c>
    </row>
    <row r="235" spans="1:10" x14ac:dyDescent="0.25">
      <c r="A235" s="488" t="s">
        <v>5226</v>
      </c>
      <c r="B235" s="488" t="s">
        <v>5227</v>
      </c>
      <c r="C235" s="488" t="s">
        <v>4658</v>
      </c>
      <c r="D235" s="488" t="s">
        <v>2392</v>
      </c>
      <c r="E235" s="488" t="s">
        <v>3328</v>
      </c>
      <c r="F235" s="488" t="s">
        <v>2392</v>
      </c>
      <c r="G235" s="488" t="s">
        <v>4939</v>
      </c>
      <c r="H235" s="488" t="s">
        <v>5831</v>
      </c>
      <c r="I235" s="488" t="s">
        <v>4939</v>
      </c>
      <c r="J235" s="488" t="s">
        <v>5831</v>
      </c>
    </row>
    <row r="236" spans="1:10" x14ac:dyDescent="0.25">
      <c r="A236" s="488" t="s">
        <v>5226</v>
      </c>
      <c r="B236" s="488" t="s">
        <v>5227</v>
      </c>
      <c r="C236" s="488" t="s">
        <v>4658</v>
      </c>
      <c r="D236" s="488" t="s">
        <v>2392</v>
      </c>
      <c r="E236" s="488" t="s">
        <v>3328</v>
      </c>
      <c r="F236" s="488" t="s">
        <v>2392</v>
      </c>
      <c r="G236" s="488" t="s">
        <v>4942</v>
      </c>
      <c r="H236" s="488" t="s">
        <v>5832</v>
      </c>
      <c r="I236" s="488" t="s">
        <v>4942</v>
      </c>
      <c r="J236" s="488" t="s">
        <v>5832</v>
      </c>
    </row>
    <row r="237" spans="1:10" x14ac:dyDescent="0.25">
      <c r="A237" s="488" t="s">
        <v>5226</v>
      </c>
      <c r="B237" s="488" t="s">
        <v>5227</v>
      </c>
      <c r="C237" s="488" t="s">
        <v>4658</v>
      </c>
      <c r="D237" s="488" t="s">
        <v>2392</v>
      </c>
      <c r="E237" s="488" t="s">
        <v>3328</v>
      </c>
      <c r="F237" s="488" t="s">
        <v>2392</v>
      </c>
      <c r="G237" s="488" t="s">
        <v>4943</v>
      </c>
      <c r="H237" s="488" t="s">
        <v>5833</v>
      </c>
      <c r="I237" s="488" t="s">
        <v>4943</v>
      </c>
      <c r="J237" s="488" t="s">
        <v>5833</v>
      </c>
    </row>
    <row r="238" spans="1:10" x14ac:dyDescent="0.25">
      <c r="A238" s="488" t="s">
        <v>5226</v>
      </c>
      <c r="B238" s="488" t="s">
        <v>5227</v>
      </c>
      <c r="C238" s="488" t="s">
        <v>4658</v>
      </c>
      <c r="D238" s="488" t="s">
        <v>2392</v>
      </c>
      <c r="E238" s="488" t="s">
        <v>3328</v>
      </c>
      <c r="F238" s="488" t="s">
        <v>2392</v>
      </c>
      <c r="G238" s="488" t="s">
        <v>4945</v>
      </c>
      <c r="H238" s="488" t="s">
        <v>5834</v>
      </c>
      <c r="I238" s="488" t="s">
        <v>4945</v>
      </c>
      <c r="J238" s="488" t="s">
        <v>5834</v>
      </c>
    </row>
    <row r="239" spans="1:10" x14ac:dyDescent="0.25">
      <c r="A239" s="488" t="s">
        <v>5226</v>
      </c>
      <c r="B239" s="488" t="s">
        <v>5227</v>
      </c>
      <c r="C239" s="488" t="s">
        <v>4658</v>
      </c>
      <c r="D239" s="488" t="s">
        <v>2392</v>
      </c>
      <c r="E239" s="488" t="s">
        <v>3328</v>
      </c>
      <c r="F239" s="488" t="s">
        <v>2392</v>
      </c>
      <c r="G239" s="488" t="s">
        <v>3315</v>
      </c>
      <c r="H239" s="488" t="s">
        <v>5835</v>
      </c>
      <c r="I239" s="488" t="s">
        <v>3315</v>
      </c>
      <c r="J239" s="488" t="s">
        <v>5835</v>
      </c>
    </row>
    <row r="240" spans="1:10" x14ac:dyDescent="0.25">
      <c r="A240" s="488" t="s">
        <v>5226</v>
      </c>
      <c r="B240" s="488" t="s">
        <v>5227</v>
      </c>
      <c r="C240" s="488" t="s">
        <v>4658</v>
      </c>
      <c r="D240" s="488" t="s">
        <v>2392</v>
      </c>
      <c r="E240" s="488" t="s">
        <v>3328</v>
      </c>
      <c r="F240" s="488" t="s">
        <v>2392</v>
      </c>
      <c r="G240" s="488" t="s">
        <v>3316</v>
      </c>
      <c r="H240" s="488" t="s">
        <v>5836</v>
      </c>
      <c r="I240" s="488" t="s">
        <v>3316</v>
      </c>
      <c r="J240" s="488" t="s">
        <v>5836</v>
      </c>
    </row>
    <row r="241" spans="1:10" x14ac:dyDescent="0.25">
      <c r="A241" s="488" t="s">
        <v>5226</v>
      </c>
      <c r="B241" s="488" t="s">
        <v>5227</v>
      </c>
      <c r="C241" s="488" t="s">
        <v>4658</v>
      </c>
      <c r="D241" s="488" t="s">
        <v>2392</v>
      </c>
      <c r="E241" s="488" t="s">
        <v>3328</v>
      </c>
      <c r="F241" s="488" t="s">
        <v>2392</v>
      </c>
      <c r="G241" s="488" t="s">
        <v>3317</v>
      </c>
      <c r="H241" s="488" t="s">
        <v>5837</v>
      </c>
      <c r="I241" s="488" t="s">
        <v>3317</v>
      </c>
      <c r="J241" s="488" t="s">
        <v>5837</v>
      </c>
    </row>
    <row r="242" spans="1:10" x14ac:dyDescent="0.25">
      <c r="A242" s="488" t="s">
        <v>5226</v>
      </c>
      <c r="B242" s="488" t="s">
        <v>5227</v>
      </c>
      <c r="C242" s="488" t="s">
        <v>4658</v>
      </c>
      <c r="D242" s="488" t="s">
        <v>2392</v>
      </c>
      <c r="E242" s="488" t="s">
        <v>3328</v>
      </c>
      <c r="F242" s="488" t="s">
        <v>2392</v>
      </c>
      <c r="G242" s="488" t="s">
        <v>3318</v>
      </c>
      <c r="H242" s="488" t="s">
        <v>5838</v>
      </c>
      <c r="I242" s="488" t="s">
        <v>3318</v>
      </c>
      <c r="J242" s="488" t="s">
        <v>5838</v>
      </c>
    </row>
    <row r="243" spans="1:10" x14ac:dyDescent="0.25">
      <c r="A243" s="488" t="s">
        <v>5226</v>
      </c>
      <c r="B243" s="488" t="s">
        <v>5227</v>
      </c>
      <c r="C243" s="488" t="s">
        <v>4658</v>
      </c>
      <c r="D243" s="488" t="s">
        <v>2392</v>
      </c>
      <c r="E243" s="488" t="s">
        <v>3328</v>
      </c>
      <c r="F243" s="488" t="s">
        <v>2392</v>
      </c>
      <c r="G243" s="488" t="s">
        <v>3319</v>
      </c>
      <c r="H243" s="488" t="s">
        <v>5839</v>
      </c>
      <c r="I243" s="488" t="s">
        <v>3319</v>
      </c>
      <c r="J243" s="488" t="s">
        <v>5839</v>
      </c>
    </row>
    <row r="244" spans="1:10" x14ac:dyDescent="0.25">
      <c r="A244" s="488" t="s">
        <v>5226</v>
      </c>
      <c r="B244" s="488" t="s">
        <v>5227</v>
      </c>
      <c r="C244" s="488" t="s">
        <v>4658</v>
      </c>
      <c r="D244" s="488" t="s">
        <v>2392</v>
      </c>
      <c r="E244" s="488" t="s">
        <v>3328</v>
      </c>
      <c r="F244" s="488" t="s">
        <v>2392</v>
      </c>
      <c r="G244" s="488" t="s">
        <v>3320</v>
      </c>
      <c r="H244" s="488" t="s">
        <v>5840</v>
      </c>
      <c r="I244" s="488" t="s">
        <v>3320</v>
      </c>
      <c r="J244" s="488" t="s">
        <v>5840</v>
      </c>
    </row>
    <row r="245" spans="1:10" x14ac:dyDescent="0.25">
      <c r="A245" s="488" t="s">
        <v>5226</v>
      </c>
      <c r="B245" s="488" t="s">
        <v>5227</v>
      </c>
      <c r="C245" s="488" t="s">
        <v>4658</v>
      </c>
      <c r="D245" s="488" t="s">
        <v>2392</v>
      </c>
      <c r="E245" s="488" t="s">
        <v>3328</v>
      </c>
      <c r="F245" s="488" t="s">
        <v>2392</v>
      </c>
      <c r="G245" s="488" t="s">
        <v>3321</v>
      </c>
      <c r="H245" s="488" t="s">
        <v>5841</v>
      </c>
      <c r="I245" s="488" t="s">
        <v>3321</v>
      </c>
      <c r="J245" s="488" t="s">
        <v>5841</v>
      </c>
    </row>
    <row r="246" spans="1:10" x14ac:dyDescent="0.25">
      <c r="A246" s="488" t="s">
        <v>5226</v>
      </c>
      <c r="B246" s="488" t="s">
        <v>5227</v>
      </c>
      <c r="C246" s="488" t="s">
        <v>4658</v>
      </c>
      <c r="D246" s="488" t="s">
        <v>2392</v>
      </c>
      <c r="E246" s="488" t="s">
        <v>3328</v>
      </c>
      <c r="F246" s="488" t="s">
        <v>2392</v>
      </c>
      <c r="G246" s="488" t="s">
        <v>3322</v>
      </c>
      <c r="H246" s="488" t="s">
        <v>5842</v>
      </c>
      <c r="I246" s="488" t="s">
        <v>3322</v>
      </c>
      <c r="J246" s="488" t="s">
        <v>5842</v>
      </c>
    </row>
    <row r="247" spans="1:10" x14ac:dyDescent="0.25">
      <c r="A247" s="488" t="s">
        <v>5226</v>
      </c>
      <c r="B247" s="488" t="s">
        <v>5227</v>
      </c>
      <c r="C247" s="488" t="s">
        <v>4658</v>
      </c>
      <c r="D247" s="488" t="s">
        <v>2392</v>
      </c>
      <c r="E247" s="488" t="s">
        <v>3328</v>
      </c>
      <c r="F247" s="488" t="s">
        <v>2392</v>
      </c>
      <c r="G247" s="488" t="s">
        <v>3323</v>
      </c>
      <c r="H247" s="488" t="s">
        <v>5843</v>
      </c>
      <c r="I247" s="488" t="s">
        <v>3323</v>
      </c>
      <c r="J247" s="488" t="s">
        <v>5843</v>
      </c>
    </row>
    <row r="248" spans="1:10" x14ac:dyDescent="0.25">
      <c r="A248" s="488" t="s">
        <v>5226</v>
      </c>
      <c r="B248" s="488" t="s">
        <v>5227</v>
      </c>
      <c r="C248" s="488" t="s">
        <v>4658</v>
      </c>
      <c r="D248" s="488" t="s">
        <v>2392</v>
      </c>
      <c r="E248" s="488" t="s">
        <v>3328</v>
      </c>
      <c r="F248" s="488" t="s">
        <v>2392</v>
      </c>
      <c r="G248" s="488" t="s">
        <v>3324</v>
      </c>
      <c r="H248" s="488" t="s">
        <v>5844</v>
      </c>
      <c r="I248" s="488" t="s">
        <v>3324</v>
      </c>
      <c r="J248" s="488" t="s">
        <v>5844</v>
      </c>
    </row>
    <row r="249" spans="1:10" x14ac:dyDescent="0.25">
      <c r="A249" s="488" t="s">
        <v>5226</v>
      </c>
      <c r="B249" s="488" t="s">
        <v>5227</v>
      </c>
      <c r="C249" s="488" t="s">
        <v>4658</v>
      </c>
      <c r="D249" s="488" t="s">
        <v>2392</v>
      </c>
      <c r="E249" s="488" t="s">
        <v>3328</v>
      </c>
      <c r="F249" s="488" t="s">
        <v>2392</v>
      </c>
      <c r="G249" s="488" t="s">
        <v>3325</v>
      </c>
      <c r="H249" s="488" t="s">
        <v>5845</v>
      </c>
      <c r="I249" s="488" t="s">
        <v>3325</v>
      </c>
      <c r="J249" s="488" t="s">
        <v>5845</v>
      </c>
    </row>
    <row r="250" spans="1:10" x14ac:dyDescent="0.25">
      <c r="A250" s="488" t="s">
        <v>5226</v>
      </c>
      <c r="B250" s="488" t="s">
        <v>5227</v>
      </c>
      <c r="C250" s="488" t="s">
        <v>4658</v>
      </c>
      <c r="D250" s="488" t="s">
        <v>2392</v>
      </c>
      <c r="E250" s="488" t="s">
        <v>3328</v>
      </c>
      <c r="F250" s="488" t="s">
        <v>2392</v>
      </c>
      <c r="G250" s="488" t="s">
        <v>3326</v>
      </c>
      <c r="H250" s="488" t="s">
        <v>5846</v>
      </c>
      <c r="I250" s="488" t="s">
        <v>3326</v>
      </c>
      <c r="J250" s="488" t="s">
        <v>5846</v>
      </c>
    </row>
    <row r="251" spans="1:10" x14ac:dyDescent="0.25">
      <c r="A251" s="488" t="s">
        <v>5226</v>
      </c>
      <c r="B251" s="488" t="s">
        <v>5227</v>
      </c>
      <c r="C251" s="488" t="s">
        <v>4658</v>
      </c>
      <c r="D251" s="488" t="s">
        <v>2392</v>
      </c>
      <c r="E251" s="488" t="s">
        <v>3328</v>
      </c>
      <c r="F251" s="488" t="s">
        <v>2392</v>
      </c>
      <c r="G251" s="488" t="s">
        <v>3327</v>
      </c>
      <c r="H251" s="488" t="s">
        <v>5851</v>
      </c>
      <c r="I251" s="488" t="s">
        <v>3327</v>
      </c>
      <c r="J251" s="488" t="s">
        <v>5851</v>
      </c>
    </row>
    <row r="252" spans="1:10" x14ac:dyDescent="0.25">
      <c r="A252" s="488" t="s">
        <v>5226</v>
      </c>
      <c r="B252" s="488" t="s">
        <v>5227</v>
      </c>
      <c r="C252" s="488" t="s">
        <v>4658</v>
      </c>
      <c r="D252" s="488" t="s">
        <v>2392</v>
      </c>
      <c r="E252" s="488" t="s">
        <v>3342</v>
      </c>
      <c r="F252" s="488" t="s">
        <v>2392</v>
      </c>
      <c r="G252" s="488" t="s">
        <v>4929</v>
      </c>
      <c r="H252" s="488" t="s">
        <v>5826</v>
      </c>
      <c r="I252" s="488" t="s">
        <v>4929</v>
      </c>
      <c r="J252" s="488" t="s">
        <v>5826</v>
      </c>
    </row>
    <row r="253" spans="1:10" x14ac:dyDescent="0.25">
      <c r="A253" s="488" t="s">
        <v>5226</v>
      </c>
      <c r="B253" s="488" t="s">
        <v>5227</v>
      </c>
      <c r="C253" s="488" t="s">
        <v>4658</v>
      </c>
      <c r="D253" s="488" t="s">
        <v>2392</v>
      </c>
      <c r="E253" s="488" t="s">
        <v>3342</v>
      </c>
      <c r="F253" s="488" t="s">
        <v>2392</v>
      </c>
      <c r="G253" s="488" t="s">
        <v>4932</v>
      </c>
      <c r="H253" s="488" t="s">
        <v>5827</v>
      </c>
      <c r="I253" s="488" t="s">
        <v>4932</v>
      </c>
      <c r="J253" s="488" t="s">
        <v>5827</v>
      </c>
    </row>
    <row r="254" spans="1:10" x14ac:dyDescent="0.25">
      <c r="A254" s="488" t="s">
        <v>5226</v>
      </c>
      <c r="B254" s="488" t="s">
        <v>5227</v>
      </c>
      <c r="C254" s="488" t="s">
        <v>4658</v>
      </c>
      <c r="D254" s="488" t="s">
        <v>2392</v>
      </c>
      <c r="E254" s="488" t="s">
        <v>3342</v>
      </c>
      <c r="F254" s="488" t="s">
        <v>2392</v>
      </c>
      <c r="G254" s="488" t="s">
        <v>4934</v>
      </c>
      <c r="H254" s="488" t="s">
        <v>5828</v>
      </c>
      <c r="I254" s="488" t="s">
        <v>4934</v>
      </c>
      <c r="J254" s="488" t="s">
        <v>5828</v>
      </c>
    </row>
    <row r="255" spans="1:10" x14ac:dyDescent="0.25">
      <c r="A255" s="488" t="s">
        <v>5226</v>
      </c>
      <c r="B255" s="488" t="s">
        <v>5227</v>
      </c>
      <c r="C255" s="488" t="s">
        <v>4658</v>
      </c>
      <c r="D255" s="488" t="s">
        <v>2392</v>
      </c>
      <c r="E255" s="488" t="s">
        <v>3342</v>
      </c>
      <c r="F255" s="488" t="s">
        <v>2392</v>
      </c>
      <c r="G255" s="488" t="s">
        <v>4936</v>
      </c>
      <c r="H255" s="488" t="s">
        <v>5829</v>
      </c>
      <c r="I255" s="488" t="s">
        <v>4936</v>
      </c>
      <c r="J255" s="488" t="s">
        <v>5829</v>
      </c>
    </row>
    <row r="256" spans="1:10" x14ac:dyDescent="0.25">
      <c r="A256" s="488" t="s">
        <v>5226</v>
      </c>
      <c r="B256" s="488" t="s">
        <v>5227</v>
      </c>
      <c r="C256" s="488" t="s">
        <v>4658</v>
      </c>
      <c r="D256" s="488" t="s">
        <v>2392</v>
      </c>
      <c r="E256" s="488" t="s">
        <v>3342</v>
      </c>
      <c r="F256" s="488" t="s">
        <v>2392</v>
      </c>
      <c r="G256" s="488" t="s">
        <v>4938</v>
      </c>
      <c r="H256" s="488" t="s">
        <v>5830</v>
      </c>
      <c r="I256" s="488" t="s">
        <v>4938</v>
      </c>
      <c r="J256" s="488" t="s">
        <v>5830</v>
      </c>
    </row>
    <row r="257" spans="1:10" x14ac:dyDescent="0.25">
      <c r="A257" s="488" t="s">
        <v>5226</v>
      </c>
      <c r="B257" s="488" t="s">
        <v>5227</v>
      </c>
      <c r="C257" s="488" t="s">
        <v>4658</v>
      </c>
      <c r="D257" s="488" t="s">
        <v>2392</v>
      </c>
      <c r="E257" s="488" t="s">
        <v>3342</v>
      </c>
      <c r="F257" s="488" t="s">
        <v>2392</v>
      </c>
      <c r="G257" s="488" t="s">
        <v>4940</v>
      </c>
      <c r="H257" s="488" t="s">
        <v>5831</v>
      </c>
      <c r="I257" s="488" t="s">
        <v>4940</v>
      </c>
      <c r="J257" s="488" t="s">
        <v>5831</v>
      </c>
    </row>
    <row r="258" spans="1:10" x14ac:dyDescent="0.25">
      <c r="A258" s="488" t="s">
        <v>5226</v>
      </c>
      <c r="B258" s="488" t="s">
        <v>5227</v>
      </c>
      <c r="C258" s="488" t="s">
        <v>4658</v>
      </c>
      <c r="D258" s="488" t="s">
        <v>2392</v>
      </c>
      <c r="E258" s="488" t="s">
        <v>3342</v>
      </c>
      <c r="F258" s="488" t="s">
        <v>2392</v>
      </c>
      <c r="G258" s="488" t="s">
        <v>4941</v>
      </c>
      <c r="H258" s="488" t="s">
        <v>5832</v>
      </c>
      <c r="I258" s="488" t="s">
        <v>4941</v>
      </c>
      <c r="J258" s="488" t="s">
        <v>5832</v>
      </c>
    </row>
    <row r="259" spans="1:10" x14ac:dyDescent="0.25">
      <c r="A259" s="488" t="s">
        <v>5226</v>
      </c>
      <c r="B259" s="488" t="s">
        <v>5227</v>
      </c>
      <c r="C259" s="488" t="s">
        <v>4658</v>
      </c>
      <c r="D259" s="488" t="s">
        <v>2392</v>
      </c>
      <c r="E259" s="488" t="s">
        <v>3342</v>
      </c>
      <c r="F259" s="488" t="s">
        <v>2392</v>
      </c>
      <c r="G259" s="488" t="s">
        <v>4944</v>
      </c>
      <c r="H259" s="488" t="s">
        <v>5833</v>
      </c>
      <c r="I259" s="488" t="s">
        <v>4944</v>
      </c>
      <c r="J259" s="488" t="s">
        <v>5833</v>
      </c>
    </row>
    <row r="260" spans="1:10" x14ac:dyDescent="0.25">
      <c r="A260" s="488" t="s">
        <v>5226</v>
      </c>
      <c r="B260" s="488" t="s">
        <v>5227</v>
      </c>
      <c r="C260" s="488" t="s">
        <v>4658</v>
      </c>
      <c r="D260" s="488" t="s">
        <v>2392</v>
      </c>
      <c r="E260" s="488" t="s">
        <v>3342</v>
      </c>
      <c r="F260" s="488" t="s">
        <v>2392</v>
      </c>
      <c r="G260" s="488" t="s">
        <v>4946</v>
      </c>
      <c r="H260" s="488" t="s">
        <v>5834</v>
      </c>
      <c r="I260" s="488" t="s">
        <v>4946</v>
      </c>
      <c r="J260" s="488" t="s">
        <v>5834</v>
      </c>
    </row>
    <row r="261" spans="1:10" x14ac:dyDescent="0.25">
      <c r="A261" s="488" t="s">
        <v>5226</v>
      </c>
      <c r="B261" s="488" t="s">
        <v>5227</v>
      </c>
      <c r="C261" s="488" t="s">
        <v>4658</v>
      </c>
      <c r="D261" s="488" t="s">
        <v>2392</v>
      </c>
      <c r="E261" s="488" t="s">
        <v>3342</v>
      </c>
      <c r="F261" s="488" t="s">
        <v>2392</v>
      </c>
      <c r="G261" s="488" t="s">
        <v>3329</v>
      </c>
      <c r="H261" s="488" t="s">
        <v>5835</v>
      </c>
      <c r="I261" s="488" t="s">
        <v>3329</v>
      </c>
      <c r="J261" s="488" t="s">
        <v>5835</v>
      </c>
    </row>
    <row r="262" spans="1:10" x14ac:dyDescent="0.25">
      <c r="A262" s="488" t="s">
        <v>5226</v>
      </c>
      <c r="B262" s="488" t="s">
        <v>5227</v>
      </c>
      <c r="C262" s="488" t="s">
        <v>4658</v>
      </c>
      <c r="D262" s="488" t="s">
        <v>2392</v>
      </c>
      <c r="E262" s="488" t="s">
        <v>3342</v>
      </c>
      <c r="F262" s="488" t="s">
        <v>2392</v>
      </c>
      <c r="G262" s="488" t="s">
        <v>3330</v>
      </c>
      <c r="H262" s="488" t="s">
        <v>5836</v>
      </c>
      <c r="I262" s="488" t="s">
        <v>3330</v>
      </c>
      <c r="J262" s="488" t="s">
        <v>5836</v>
      </c>
    </row>
    <row r="263" spans="1:10" x14ac:dyDescent="0.25">
      <c r="A263" s="488" t="s">
        <v>5226</v>
      </c>
      <c r="B263" s="488" t="s">
        <v>5227</v>
      </c>
      <c r="C263" s="488" t="s">
        <v>4658</v>
      </c>
      <c r="D263" s="488" t="s">
        <v>2392</v>
      </c>
      <c r="E263" s="488" t="s">
        <v>3342</v>
      </c>
      <c r="F263" s="488" t="s">
        <v>2392</v>
      </c>
      <c r="G263" s="488" t="s">
        <v>3331</v>
      </c>
      <c r="H263" s="488" t="s">
        <v>5837</v>
      </c>
      <c r="I263" s="488" t="s">
        <v>3331</v>
      </c>
      <c r="J263" s="488" t="s">
        <v>5837</v>
      </c>
    </row>
    <row r="264" spans="1:10" x14ac:dyDescent="0.25">
      <c r="A264" s="488" t="s">
        <v>5226</v>
      </c>
      <c r="B264" s="488" t="s">
        <v>5227</v>
      </c>
      <c r="C264" s="488" t="s">
        <v>4658</v>
      </c>
      <c r="D264" s="488" t="s">
        <v>2392</v>
      </c>
      <c r="E264" s="488" t="s">
        <v>3342</v>
      </c>
      <c r="F264" s="488" t="s">
        <v>2392</v>
      </c>
      <c r="G264" s="488" t="s">
        <v>3332</v>
      </c>
      <c r="H264" s="488" t="s">
        <v>5838</v>
      </c>
      <c r="I264" s="488" t="s">
        <v>3332</v>
      </c>
      <c r="J264" s="488" t="s">
        <v>5838</v>
      </c>
    </row>
    <row r="265" spans="1:10" x14ac:dyDescent="0.25">
      <c r="A265" s="488" t="s">
        <v>5226</v>
      </c>
      <c r="B265" s="488" t="s">
        <v>5227</v>
      </c>
      <c r="C265" s="488" t="s">
        <v>4658</v>
      </c>
      <c r="D265" s="488" t="s">
        <v>2392</v>
      </c>
      <c r="E265" s="488" t="s">
        <v>3342</v>
      </c>
      <c r="F265" s="488" t="s">
        <v>2392</v>
      </c>
      <c r="G265" s="488" t="s">
        <v>3333</v>
      </c>
      <c r="H265" s="488" t="s">
        <v>5839</v>
      </c>
      <c r="I265" s="488" t="s">
        <v>3333</v>
      </c>
      <c r="J265" s="488" t="s">
        <v>5839</v>
      </c>
    </row>
    <row r="266" spans="1:10" x14ac:dyDescent="0.25">
      <c r="A266" s="488" t="s">
        <v>5226</v>
      </c>
      <c r="B266" s="488" t="s">
        <v>5227</v>
      </c>
      <c r="C266" s="488" t="s">
        <v>4658</v>
      </c>
      <c r="D266" s="488" t="s">
        <v>2392</v>
      </c>
      <c r="E266" s="488" t="s">
        <v>3342</v>
      </c>
      <c r="F266" s="488" t="s">
        <v>2392</v>
      </c>
      <c r="G266" s="488" t="s">
        <v>3334</v>
      </c>
      <c r="H266" s="488" t="s">
        <v>5840</v>
      </c>
      <c r="I266" s="488" t="s">
        <v>3334</v>
      </c>
      <c r="J266" s="488" t="s">
        <v>5840</v>
      </c>
    </row>
    <row r="267" spans="1:10" x14ac:dyDescent="0.25">
      <c r="A267" s="488" t="s">
        <v>5226</v>
      </c>
      <c r="B267" s="488" t="s">
        <v>5227</v>
      </c>
      <c r="C267" s="488" t="s">
        <v>4658</v>
      </c>
      <c r="D267" s="488" t="s">
        <v>2392</v>
      </c>
      <c r="E267" s="488" t="s">
        <v>3342</v>
      </c>
      <c r="F267" s="488" t="s">
        <v>2392</v>
      </c>
      <c r="G267" s="488" t="s">
        <v>3335</v>
      </c>
      <c r="H267" s="488" t="s">
        <v>5841</v>
      </c>
      <c r="I267" s="488" t="s">
        <v>3335</v>
      </c>
      <c r="J267" s="488" t="s">
        <v>5841</v>
      </c>
    </row>
    <row r="268" spans="1:10" x14ac:dyDescent="0.25">
      <c r="A268" s="488" t="s">
        <v>5226</v>
      </c>
      <c r="B268" s="488" t="s">
        <v>5227</v>
      </c>
      <c r="C268" s="488" t="s">
        <v>4658</v>
      </c>
      <c r="D268" s="488" t="s">
        <v>2392</v>
      </c>
      <c r="E268" s="488" t="s">
        <v>3342</v>
      </c>
      <c r="F268" s="488" t="s">
        <v>2392</v>
      </c>
      <c r="G268" s="488" t="s">
        <v>3336</v>
      </c>
      <c r="H268" s="488" t="s">
        <v>5842</v>
      </c>
      <c r="I268" s="488" t="s">
        <v>3336</v>
      </c>
      <c r="J268" s="488" t="s">
        <v>5842</v>
      </c>
    </row>
    <row r="269" spans="1:10" x14ac:dyDescent="0.25">
      <c r="A269" s="488" t="s">
        <v>5226</v>
      </c>
      <c r="B269" s="488" t="s">
        <v>5227</v>
      </c>
      <c r="C269" s="488" t="s">
        <v>4658</v>
      </c>
      <c r="D269" s="488" t="s">
        <v>2392</v>
      </c>
      <c r="E269" s="488" t="s">
        <v>3342</v>
      </c>
      <c r="F269" s="488" t="s">
        <v>2392</v>
      </c>
      <c r="G269" s="488" t="s">
        <v>3337</v>
      </c>
      <c r="H269" s="488" t="s">
        <v>5843</v>
      </c>
      <c r="I269" s="488" t="s">
        <v>3337</v>
      </c>
      <c r="J269" s="488" t="s">
        <v>5843</v>
      </c>
    </row>
    <row r="270" spans="1:10" x14ac:dyDescent="0.25">
      <c r="A270" s="488" t="s">
        <v>5226</v>
      </c>
      <c r="B270" s="488" t="s">
        <v>5227</v>
      </c>
      <c r="C270" s="488" t="s">
        <v>4658</v>
      </c>
      <c r="D270" s="488" t="s">
        <v>2392</v>
      </c>
      <c r="E270" s="488" t="s">
        <v>3342</v>
      </c>
      <c r="F270" s="488" t="s">
        <v>2392</v>
      </c>
      <c r="G270" s="488" t="s">
        <v>3338</v>
      </c>
      <c r="H270" s="488" t="s">
        <v>5844</v>
      </c>
      <c r="I270" s="488" t="s">
        <v>3338</v>
      </c>
      <c r="J270" s="488" t="s">
        <v>5844</v>
      </c>
    </row>
    <row r="271" spans="1:10" x14ac:dyDescent="0.25">
      <c r="A271" s="488" t="s">
        <v>5226</v>
      </c>
      <c r="B271" s="488" t="s">
        <v>5227</v>
      </c>
      <c r="C271" s="488" t="s">
        <v>4658</v>
      </c>
      <c r="D271" s="488" t="s">
        <v>2392</v>
      </c>
      <c r="E271" s="488" t="s">
        <v>3342</v>
      </c>
      <c r="F271" s="488" t="s">
        <v>2392</v>
      </c>
      <c r="G271" s="488" t="s">
        <v>3339</v>
      </c>
      <c r="H271" s="488" t="s">
        <v>5845</v>
      </c>
      <c r="I271" s="488" t="s">
        <v>3339</v>
      </c>
      <c r="J271" s="488" t="s">
        <v>5845</v>
      </c>
    </row>
    <row r="272" spans="1:10" x14ac:dyDescent="0.25">
      <c r="A272" s="488" t="s">
        <v>5226</v>
      </c>
      <c r="B272" s="488" t="s">
        <v>5227</v>
      </c>
      <c r="C272" s="488" t="s">
        <v>4658</v>
      </c>
      <c r="D272" s="488" t="s">
        <v>2392</v>
      </c>
      <c r="E272" s="488" t="s">
        <v>3342</v>
      </c>
      <c r="F272" s="488" t="s">
        <v>2392</v>
      </c>
      <c r="G272" s="488" t="s">
        <v>3340</v>
      </c>
      <c r="H272" s="488" t="s">
        <v>5846</v>
      </c>
      <c r="I272" s="488" t="s">
        <v>3340</v>
      </c>
      <c r="J272" s="488" t="s">
        <v>5846</v>
      </c>
    </row>
    <row r="273" spans="1:10" x14ac:dyDescent="0.25">
      <c r="A273" s="488" t="s">
        <v>5226</v>
      </c>
      <c r="B273" s="488" t="s">
        <v>5227</v>
      </c>
      <c r="C273" s="488" t="s">
        <v>4658</v>
      </c>
      <c r="D273" s="488" t="s">
        <v>2392</v>
      </c>
      <c r="E273" s="488" t="s">
        <v>3342</v>
      </c>
      <c r="F273" s="488" t="s">
        <v>2392</v>
      </c>
      <c r="G273" s="488" t="s">
        <v>3341</v>
      </c>
      <c r="H273" s="488" t="s">
        <v>5851</v>
      </c>
      <c r="I273" s="488" t="s">
        <v>3341</v>
      </c>
      <c r="J273" s="488" t="s">
        <v>5851</v>
      </c>
    </row>
    <row r="274" spans="1:10" x14ac:dyDescent="0.25">
      <c r="A274" s="488" t="s">
        <v>5226</v>
      </c>
      <c r="B274" s="488" t="s">
        <v>5227</v>
      </c>
      <c r="C274" s="488" t="s">
        <v>4658</v>
      </c>
      <c r="D274" s="488" t="s">
        <v>2392</v>
      </c>
      <c r="E274" s="488" t="s">
        <v>4626</v>
      </c>
      <c r="F274" s="488" t="s">
        <v>2392</v>
      </c>
      <c r="G274" s="488" t="s">
        <v>4948</v>
      </c>
      <c r="H274" s="488" t="s">
        <v>5826</v>
      </c>
      <c r="I274" s="488" t="s">
        <v>4948</v>
      </c>
      <c r="J274" s="488" t="s">
        <v>5826</v>
      </c>
    </row>
    <row r="275" spans="1:10" x14ac:dyDescent="0.25">
      <c r="A275" s="488" t="s">
        <v>5226</v>
      </c>
      <c r="B275" s="488" t="s">
        <v>5227</v>
      </c>
      <c r="C275" s="488" t="s">
        <v>4658</v>
      </c>
      <c r="D275" s="488" t="s">
        <v>2392</v>
      </c>
      <c r="E275" s="488" t="s">
        <v>4626</v>
      </c>
      <c r="F275" s="488" t="s">
        <v>2392</v>
      </c>
      <c r="G275" s="488" t="s">
        <v>4949</v>
      </c>
      <c r="H275" s="488" t="s">
        <v>5827</v>
      </c>
      <c r="I275" s="488" t="s">
        <v>4949</v>
      </c>
      <c r="J275" s="488" t="s">
        <v>5827</v>
      </c>
    </row>
    <row r="276" spans="1:10" x14ac:dyDescent="0.25">
      <c r="A276" s="488" t="s">
        <v>5226</v>
      </c>
      <c r="B276" s="488" t="s">
        <v>5227</v>
      </c>
      <c r="C276" s="488" t="s">
        <v>4658</v>
      </c>
      <c r="D276" s="488" t="s">
        <v>2392</v>
      </c>
      <c r="E276" s="488" t="s">
        <v>4626</v>
      </c>
      <c r="F276" s="488" t="s">
        <v>2392</v>
      </c>
      <c r="G276" s="488" t="s">
        <v>4951</v>
      </c>
      <c r="H276" s="488" t="s">
        <v>5828</v>
      </c>
      <c r="I276" s="488" t="s">
        <v>4951</v>
      </c>
      <c r="J276" s="488" t="s">
        <v>5828</v>
      </c>
    </row>
    <row r="277" spans="1:10" x14ac:dyDescent="0.25">
      <c r="A277" s="488" t="s">
        <v>5226</v>
      </c>
      <c r="B277" s="488" t="s">
        <v>5227</v>
      </c>
      <c r="C277" s="488" t="s">
        <v>4658</v>
      </c>
      <c r="D277" s="488" t="s">
        <v>2392</v>
      </c>
      <c r="E277" s="488" t="s">
        <v>4626</v>
      </c>
      <c r="F277" s="488" t="s">
        <v>2392</v>
      </c>
      <c r="G277" s="488" t="s">
        <v>4953</v>
      </c>
      <c r="H277" s="488" t="s">
        <v>5829</v>
      </c>
      <c r="I277" s="488" t="s">
        <v>4953</v>
      </c>
      <c r="J277" s="488" t="s">
        <v>5829</v>
      </c>
    </row>
    <row r="278" spans="1:10" x14ac:dyDescent="0.25">
      <c r="A278" s="488" t="s">
        <v>5226</v>
      </c>
      <c r="B278" s="488" t="s">
        <v>5227</v>
      </c>
      <c r="C278" s="488" t="s">
        <v>4658</v>
      </c>
      <c r="D278" s="488" t="s">
        <v>2392</v>
      </c>
      <c r="E278" s="488" t="s">
        <v>4626</v>
      </c>
      <c r="F278" s="488" t="s">
        <v>2392</v>
      </c>
      <c r="G278" s="488" t="s">
        <v>4956</v>
      </c>
      <c r="H278" s="488" t="s">
        <v>5830</v>
      </c>
      <c r="I278" s="488" t="s">
        <v>4956</v>
      </c>
      <c r="J278" s="488" t="s">
        <v>5830</v>
      </c>
    </row>
    <row r="279" spans="1:10" x14ac:dyDescent="0.25">
      <c r="A279" s="488" t="s">
        <v>5226</v>
      </c>
      <c r="B279" s="488" t="s">
        <v>5227</v>
      </c>
      <c r="C279" s="488" t="s">
        <v>4658</v>
      </c>
      <c r="D279" s="488" t="s">
        <v>2392</v>
      </c>
      <c r="E279" s="488" t="s">
        <v>4626</v>
      </c>
      <c r="F279" s="488" t="s">
        <v>2392</v>
      </c>
      <c r="G279" s="488" t="s">
        <v>4957</v>
      </c>
      <c r="H279" s="488" t="s">
        <v>5831</v>
      </c>
      <c r="I279" s="488" t="s">
        <v>4957</v>
      </c>
      <c r="J279" s="488" t="s">
        <v>5831</v>
      </c>
    </row>
    <row r="280" spans="1:10" x14ac:dyDescent="0.25">
      <c r="A280" s="488" t="s">
        <v>5226</v>
      </c>
      <c r="B280" s="488" t="s">
        <v>5227</v>
      </c>
      <c r="C280" s="488" t="s">
        <v>4658</v>
      </c>
      <c r="D280" s="488" t="s">
        <v>2392</v>
      </c>
      <c r="E280" s="488" t="s">
        <v>4626</v>
      </c>
      <c r="F280" s="488" t="s">
        <v>2392</v>
      </c>
      <c r="G280" s="488" t="s">
        <v>4960</v>
      </c>
      <c r="H280" s="488" t="s">
        <v>5832</v>
      </c>
      <c r="I280" s="488" t="s">
        <v>4960</v>
      </c>
      <c r="J280" s="488" t="s">
        <v>5832</v>
      </c>
    </row>
    <row r="281" spans="1:10" x14ac:dyDescent="0.25">
      <c r="A281" s="488" t="s">
        <v>5226</v>
      </c>
      <c r="B281" s="488" t="s">
        <v>5227</v>
      </c>
      <c r="C281" s="488" t="s">
        <v>4658</v>
      </c>
      <c r="D281" s="488" t="s">
        <v>2392</v>
      </c>
      <c r="E281" s="488" t="s">
        <v>4626</v>
      </c>
      <c r="F281" s="488" t="s">
        <v>2392</v>
      </c>
      <c r="G281" s="488" t="s">
        <v>4961</v>
      </c>
      <c r="H281" s="488" t="s">
        <v>5833</v>
      </c>
      <c r="I281" s="488" t="s">
        <v>4961</v>
      </c>
      <c r="J281" s="488" t="s">
        <v>5833</v>
      </c>
    </row>
    <row r="282" spans="1:10" x14ac:dyDescent="0.25">
      <c r="A282" s="488" t="s">
        <v>5226</v>
      </c>
      <c r="B282" s="488" t="s">
        <v>5227</v>
      </c>
      <c r="C282" s="488" t="s">
        <v>4658</v>
      </c>
      <c r="D282" s="488" t="s">
        <v>2392</v>
      </c>
      <c r="E282" s="488" t="s">
        <v>4626</v>
      </c>
      <c r="F282" s="488" t="s">
        <v>2392</v>
      </c>
      <c r="G282" s="488" t="s">
        <v>4963</v>
      </c>
      <c r="H282" s="488" t="s">
        <v>5834</v>
      </c>
      <c r="I282" s="488" t="s">
        <v>4963</v>
      </c>
      <c r="J282" s="488" t="s">
        <v>5834</v>
      </c>
    </row>
    <row r="283" spans="1:10" x14ac:dyDescent="0.25">
      <c r="A283" s="488" t="s">
        <v>5226</v>
      </c>
      <c r="B283" s="488" t="s">
        <v>5227</v>
      </c>
      <c r="C283" s="488" t="s">
        <v>4658</v>
      </c>
      <c r="D283" s="488" t="s">
        <v>2392</v>
      </c>
      <c r="E283" s="488" t="s">
        <v>4626</v>
      </c>
      <c r="F283" s="488" t="s">
        <v>2392</v>
      </c>
      <c r="G283" s="488" t="s">
        <v>4632</v>
      </c>
      <c r="H283" s="488" t="s">
        <v>5835</v>
      </c>
      <c r="I283" s="488" t="s">
        <v>4632</v>
      </c>
      <c r="J283" s="488" t="s">
        <v>5835</v>
      </c>
    </row>
    <row r="284" spans="1:10" x14ac:dyDescent="0.25">
      <c r="A284" s="488" t="s">
        <v>5226</v>
      </c>
      <c r="B284" s="488" t="s">
        <v>5227</v>
      </c>
      <c r="C284" s="488" t="s">
        <v>4658</v>
      </c>
      <c r="D284" s="488" t="s">
        <v>2392</v>
      </c>
      <c r="E284" s="488" t="s">
        <v>4626</v>
      </c>
      <c r="F284" s="488" t="s">
        <v>2392</v>
      </c>
      <c r="G284" s="488" t="s">
        <v>4634</v>
      </c>
      <c r="H284" s="488" t="s">
        <v>5836</v>
      </c>
      <c r="I284" s="488" t="s">
        <v>4634</v>
      </c>
      <c r="J284" s="488" t="s">
        <v>5836</v>
      </c>
    </row>
    <row r="285" spans="1:10" x14ac:dyDescent="0.25">
      <c r="A285" s="488" t="s">
        <v>5226</v>
      </c>
      <c r="B285" s="488" t="s">
        <v>5227</v>
      </c>
      <c r="C285" s="488" t="s">
        <v>4658</v>
      </c>
      <c r="D285" s="488" t="s">
        <v>2392</v>
      </c>
      <c r="E285" s="488" t="s">
        <v>4626</v>
      </c>
      <c r="F285" s="488" t="s">
        <v>2392</v>
      </c>
      <c r="G285" s="488" t="s">
        <v>4636</v>
      </c>
      <c r="H285" s="488" t="s">
        <v>5837</v>
      </c>
      <c r="I285" s="488" t="s">
        <v>4636</v>
      </c>
      <c r="J285" s="488" t="s">
        <v>5837</v>
      </c>
    </row>
    <row r="286" spans="1:10" x14ac:dyDescent="0.25">
      <c r="A286" s="488" t="s">
        <v>5226</v>
      </c>
      <c r="B286" s="488" t="s">
        <v>5227</v>
      </c>
      <c r="C286" s="488" t="s">
        <v>4658</v>
      </c>
      <c r="D286" s="488" t="s">
        <v>2392</v>
      </c>
      <c r="E286" s="488" t="s">
        <v>4626</v>
      </c>
      <c r="F286" s="488" t="s">
        <v>2392</v>
      </c>
      <c r="G286" s="488" t="s">
        <v>4638</v>
      </c>
      <c r="H286" s="488" t="s">
        <v>5838</v>
      </c>
      <c r="I286" s="488" t="s">
        <v>4638</v>
      </c>
      <c r="J286" s="488" t="s">
        <v>5838</v>
      </c>
    </row>
    <row r="287" spans="1:10" x14ac:dyDescent="0.25">
      <c r="A287" s="488" t="s">
        <v>5226</v>
      </c>
      <c r="B287" s="488" t="s">
        <v>5227</v>
      </c>
      <c r="C287" s="488" t="s">
        <v>4658</v>
      </c>
      <c r="D287" s="488" t="s">
        <v>2392</v>
      </c>
      <c r="E287" s="488" t="s">
        <v>4626</v>
      </c>
      <c r="F287" s="488" t="s">
        <v>2392</v>
      </c>
      <c r="G287" s="488" t="s">
        <v>4640</v>
      </c>
      <c r="H287" s="488" t="s">
        <v>5839</v>
      </c>
      <c r="I287" s="488" t="s">
        <v>4640</v>
      </c>
      <c r="J287" s="488" t="s">
        <v>5839</v>
      </c>
    </row>
    <row r="288" spans="1:10" x14ac:dyDescent="0.25">
      <c r="A288" s="488" t="s">
        <v>5226</v>
      </c>
      <c r="B288" s="488" t="s">
        <v>5227</v>
      </c>
      <c r="C288" s="488" t="s">
        <v>4658</v>
      </c>
      <c r="D288" s="488" t="s">
        <v>2392</v>
      </c>
      <c r="E288" s="488" t="s">
        <v>4626</v>
      </c>
      <c r="F288" s="488" t="s">
        <v>2392</v>
      </c>
      <c r="G288" s="488" t="s">
        <v>4642</v>
      </c>
      <c r="H288" s="488" t="s">
        <v>5840</v>
      </c>
      <c r="I288" s="488" t="s">
        <v>4642</v>
      </c>
      <c r="J288" s="488" t="s">
        <v>5840</v>
      </c>
    </row>
    <row r="289" spans="1:10" x14ac:dyDescent="0.25">
      <c r="A289" s="488" t="s">
        <v>5226</v>
      </c>
      <c r="B289" s="488" t="s">
        <v>5227</v>
      </c>
      <c r="C289" s="488" t="s">
        <v>4658</v>
      </c>
      <c r="D289" s="488" t="s">
        <v>2392</v>
      </c>
      <c r="E289" s="488" t="s">
        <v>4626</v>
      </c>
      <c r="F289" s="488" t="s">
        <v>2392</v>
      </c>
      <c r="G289" s="488" t="s">
        <v>4644</v>
      </c>
      <c r="H289" s="488" t="s">
        <v>5841</v>
      </c>
      <c r="I289" s="488" t="s">
        <v>4644</v>
      </c>
      <c r="J289" s="488" t="s">
        <v>5841</v>
      </c>
    </row>
    <row r="290" spans="1:10" x14ac:dyDescent="0.25">
      <c r="A290" s="488" t="s">
        <v>5226</v>
      </c>
      <c r="B290" s="488" t="s">
        <v>5227</v>
      </c>
      <c r="C290" s="488" t="s">
        <v>4658</v>
      </c>
      <c r="D290" s="488" t="s">
        <v>2392</v>
      </c>
      <c r="E290" s="488" t="s">
        <v>4626</v>
      </c>
      <c r="F290" s="488" t="s">
        <v>2392</v>
      </c>
      <c r="G290" s="488" t="s">
        <v>4646</v>
      </c>
      <c r="H290" s="488" t="s">
        <v>5842</v>
      </c>
      <c r="I290" s="488" t="s">
        <v>4646</v>
      </c>
      <c r="J290" s="488" t="s">
        <v>5842</v>
      </c>
    </row>
    <row r="291" spans="1:10" x14ac:dyDescent="0.25">
      <c r="A291" s="488" t="s">
        <v>5226</v>
      </c>
      <c r="B291" s="488" t="s">
        <v>5227</v>
      </c>
      <c r="C291" s="488" t="s">
        <v>4658</v>
      </c>
      <c r="D291" s="488" t="s">
        <v>2392</v>
      </c>
      <c r="E291" s="488" t="s">
        <v>4626</v>
      </c>
      <c r="F291" s="488" t="s">
        <v>2392</v>
      </c>
      <c r="G291" s="488" t="s">
        <v>4648</v>
      </c>
      <c r="H291" s="488" t="s">
        <v>5843</v>
      </c>
      <c r="I291" s="488" t="s">
        <v>4648</v>
      </c>
      <c r="J291" s="488" t="s">
        <v>5843</v>
      </c>
    </row>
    <row r="292" spans="1:10" x14ac:dyDescent="0.25">
      <c r="A292" s="488" t="s">
        <v>5226</v>
      </c>
      <c r="B292" s="488" t="s">
        <v>5227</v>
      </c>
      <c r="C292" s="488" t="s">
        <v>4658</v>
      </c>
      <c r="D292" s="488" t="s">
        <v>2392</v>
      </c>
      <c r="E292" s="488" t="s">
        <v>4626</v>
      </c>
      <c r="F292" s="488" t="s">
        <v>2392</v>
      </c>
      <c r="G292" s="488" t="s">
        <v>4650</v>
      </c>
      <c r="H292" s="488" t="s">
        <v>5844</v>
      </c>
      <c r="I292" s="488" t="s">
        <v>4650</v>
      </c>
      <c r="J292" s="488" t="s">
        <v>5844</v>
      </c>
    </row>
    <row r="293" spans="1:10" x14ac:dyDescent="0.25">
      <c r="A293" s="488" t="s">
        <v>5226</v>
      </c>
      <c r="B293" s="488" t="s">
        <v>5227</v>
      </c>
      <c r="C293" s="488" t="s">
        <v>4658</v>
      </c>
      <c r="D293" s="488" t="s">
        <v>2392</v>
      </c>
      <c r="E293" s="488" t="s">
        <v>4626</v>
      </c>
      <c r="F293" s="488" t="s">
        <v>2392</v>
      </c>
      <c r="G293" s="488" t="s">
        <v>4652</v>
      </c>
      <c r="H293" s="488" t="s">
        <v>5845</v>
      </c>
      <c r="I293" s="488" t="s">
        <v>4652</v>
      </c>
      <c r="J293" s="488" t="s">
        <v>5845</v>
      </c>
    </row>
    <row r="294" spans="1:10" x14ac:dyDescent="0.25">
      <c r="A294" s="488" t="s">
        <v>5226</v>
      </c>
      <c r="B294" s="488" t="s">
        <v>5227</v>
      </c>
      <c r="C294" s="488" t="s">
        <v>4658</v>
      </c>
      <c r="D294" s="488" t="s">
        <v>2392</v>
      </c>
      <c r="E294" s="488" t="s">
        <v>4626</v>
      </c>
      <c r="F294" s="488" t="s">
        <v>2392</v>
      </c>
      <c r="G294" s="488" t="s">
        <v>4654</v>
      </c>
      <c r="H294" s="488" t="s">
        <v>5846</v>
      </c>
      <c r="I294" s="488" t="s">
        <v>4654</v>
      </c>
      <c r="J294" s="488" t="s">
        <v>5846</v>
      </c>
    </row>
    <row r="295" spans="1:10" x14ac:dyDescent="0.25">
      <c r="A295" s="488" t="s">
        <v>5226</v>
      </c>
      <c r="B295" s="488" t="s">
        <v>5227</v>
      </c>
      <c r="C295" s="488" t="s">
        <v>4658</v>
      </c>
      <c r="D295" s="488" t="s">
        <v>2392</v>
      </c>
      <c r="E295" s="488" t="s">
        <v>4626</v>
      </c>
      <c r="F295" s="488" t="s">
        <v>2392</v>
      </c>
      <c r="G295" s="488" t="s">
        <v>4656</v>
      </c>
      <c r="H295" s="488" t="s">
        <v>5851</v>
      </c>
      <c r="I295" s="488" t="s">
        <v>4656</v>
      </c>
      <c r="J295" s="488" t="s">
        <v>5851</v>
      </c>
    </row>
    <row r="296" spans="1:10" x14ac:dyDescent="0.25">
      <c r="A296" s="488" t="s">
        <v>5226</v>
      </c>
      <c r="B296" s="488" t="s">
        <v>5227</v>
      </c>
      <c r="C296" s="488" t="s">
        <v>4658</v>
      </c>
      <c r="D296" s="488" t="s">
        <v>2392</v>
      </c>
      <c r="E296" s="488" t="s">
        <v>4627</v>
      </c>
      <c r="F296" s="488" t="s">
        <v>2392</v>
      </c>
      <c r="G296" s="488" t="s">
        <v>4947</v>
      </c>
      <c r="H296" s="488" t="s">
        <v>5826</v>
      </c>
      <c r="I296" s="488" t="s">
        <v>4947</v>
      </c>
      <c r="J296" s="488" t="s">
        <v>5826</v>
      </c>
    </row>
    <row r="297" spans="1:10" x14ac:dyDescent="0.25">
      <c r="A297" s="488" t="s">
        <v>5226</v>
      </c>
      <c r="B297" s="488" t="s">
        <v>5227</v>
      </c>
      <c r="C297" s="488" t="s">
        <v>4658</v>
      </c>
      <c r="D297" s="488" t="s">
        <v>2392</v>
      </c>
      <c r="E297" s="488" t="s">
        <v>4627</v>
      </c>
      <c r="F297" s="488" t="s">
        <v>2392</v>
      </c>
      <c r="G297" s="488" t="s">
        <v>4950</v>
      </c>
      <c r="H297" s="488" t="s">
        <v>5827</v>
      </c>
      <c r="I297" s="488" t="s">
        <v>4950</v>
      </c>
      <c r="J297" s="488" t="s">
        <v>5827</v>
      </c>
    </row>
    <row r="298" spans="1:10" x14ac:dyDescent="0.25">
      <c r="A298" s="488" t="s">
        <v>5226</v>
      </c>
      <c r="B298" s="488" t="s">
        <v>5227</v>
      </c>
      <c r="C298" s="488" t="s">
        <v>4658</v>
      </c>
      <c r="D298" s="488" t="s">
        <v>2392</v>
      </c>
      <c r="E298" s="488" t="s">
        <v>4627</v>
      </c>
      <c r="F298" s="488" t="s">
        <v>2392</v>
      </c>
      <c r="G298" s="488" t="s">
        <v>4952</v>
      </c>
      <c r="H298" s="488" t="s">
        <v>5828</v>
      </c>
      <c r="I298" s="488" t="s">
        <v>4952</v>
      </c>
      <c r="J298" s="488" t="s">
        <v>5828</v>
      </c>
    </row>
    <row r="299" spans="1:10" x14ac:dyDescent="0.25">
      <c r="A299" s="488" t="s">
        <v>5226</v>
      </c>
      <c r="B299" s="488" t="s">
        <v>5227</v>
      </c>
      <c r="C299" s="488" t="s">
        <v>4658</v>
      </c>
      <c r="D299" s="488" t="s">
        <v>2392</v>
      </c>
      <c r="E299" s="488" t="s">
        <v>4627</v>
      </c>
      <c r="F299" s="488" t="s">
        <v>2392</v>
      </c>
      <c r="G299" s="488" t="s">
        <v>4954</v>
      </c>
      <c r="H299" s="488" t="s">
        <v>5829</v>
      </c>
      <c r="I299" s="488" t="s">
        <v>4954</v>
      </c>
      <c r="J299" s="488" t="s">
        <v>5829</v>
      </c>
    </row>
    <row r="300" spans="1:10" x14ac:dyDescent="0.25">
      <c r="A300" s="488" t="s">
        <v>5226</v>
      </c>
      <c r="B300" s="488" t="s">
        <v>5227</v>
      </c>
      <c r="C300" s="488" t="s">
        <v>4658</v>
      </c>
      <c r="D300" s="488" t="s">
        <v>2392</v>
      </c>
      <c r="E300" s="488" t="s">
        <v>4627</v>
      </c>
      <c r="F300" s="488" t="s">
        <v>2392</v>
      </c>
      <c r="G300" s="488" t="s">
        <v>4955</v>
      </c>
      <c r="H300" s="488" t="s">
        <v>5830</v>
      </c>
      <c r="I300" s="488" t="s">
        <v>4955</v>
      </c>
      <c r="J300" s="488" t="s">
        <v>5830</v>
      </c>
    </row>
    <row r="301" spans="1:10" x14ac:dyDescent="0.25">
      <c r="A301" s="488" t="s">
        <v>5226</v>
      </c>
      <c r="B301" s="488" t="s">
        <v>5227</v>
      </c>
      <c r="C301" s="488" t="s">
        <v>4658</v>
      </c>
      <c r="D301" s="488" t="s">
        <v>2392</v>
      </c>
      <c r="E301" s="488" t="s">
        <v>4627</v>
      </c>
      <c r="F301" s="488" t="s">
        <v>2392</v>
      </c>
      <c r="G301" s="488" t="s">
        <v>4958</v>
      </c>
      <c r="H301" s="488" t="s">
        <v>5831</v>
      </c>
      <c r="I301" s="488" t="s">
        <v>4958</v>
      </c>
      <c r="J301" s="488" t="s">
        <v>5831</v>
      </c>
    </row>
    <row r="302" spans="1:10" x14ac:dyDescent="0.25">
      <c r="A302" s="488" t="s">
        <v>5226</v>
      </c>
      <c r="B302" s="488" t="s">
        <v>5227</v>
      </c>
      <c r="C302" s="488" t="s">
        <v>4658</v>
      </c>
      <c r="D302" s="488" t="s">
        <v>2392</v>
      </c>
      <c r="E302" s="488" t="s">
        <v>4627</v>
      </c>
      <c r="F302" s="488" t="s">
        <v>2392</v>
      </c>
      <c r="G302" s="488" t="s">
        <v>4959</v>
      </c>
      <c r="H302" s="488" t="s">
        <v>5832</v>
      </c>
      <c r="I302" s="488" t="s">
        <v>4959</v>
      </c>
      <c r="J302" s="488" t="s">
        <v>5832</v>
      </c>
    </row>
    <row r="303" spans="1:10" x14ac:dyDescent="0.25">
      <c r="A303" s="488" t="s">
        <v>5226</v>
      </c>
      <c r="B303" s="488" t="s">
        <v>5227</v>
      </c>
      <c r="C303" s="488" t="s">
        <v>4658</v>
      </c>
      <c r="D303" s="488" t="s">
        <v>2392</v>
      </c>
      <c r="E303" s="488" t="s">
        <v>4627</v>
      </c>
      <c r="F303" s="488" t="s">
        <v>2392</v>
      </c>
      <c r="G303" s="488" t="s">
        <v>4962</v>
      </c>
      <c r="H303" s="488" t="s">
        <v>5833</v>
      </c>
      <c r="I303" s="488" t="s">
        <v>4962</v>
      </c>
      <c r="J303" s="488" t="s">
        <v>5833</v>
      </c>
    </row>
    <row r="304" spans="1:10" x14ac:dyDescent="0.25">
      <c r="A304" s="488" t="s">
        <v>5226</v>
      </c>
      <c r="B304" s="488" t="s">
        <v>5227</v>
      </c>
      <c r="C304" s="488" t="s">
        <v>4658</v>
      </c>
      <c r="D304" s="488" t="s">
        <v>2392</v>
      </c>
      <c r="E304" s="488" t="s">
        <v>4627</v>
      </c>
      <c r="F304" s="488" t="s">
        <v>2392</v>
      </c>
      <c r="G304" s="488" t="s">
        <v>4964</v>
      </c>
      <c r="H304" s="488" t="s">
        <v>5834</v>
      </c>
      <c r="I304" s="488" t="s">
        <v>4964</v>
      </c>
      <c r="J304" s="488" t="s">
        <v>5834</v>
      </c>
    </row>
    <row r="305" spans="1:10" x14ac:dyDescent="0.25">
      <c r="A305" s="488" t="s">
        <v>5226</v>
      </c>
      <c r="B305" s="488" t="s">
        <v>5227</v>
      </c>
      <c r="C305" s="488" t="s">
        <v>4658</v>
      </c>
      <c r="D305" s="488" t="s">
        <v>2392</v>
      </c>
      <c r="E305" s="488" t="s">
        <v>4627</v>
      </c>
      <c r="F305" s="488" t="s">
        <v>2392</v>
      </c>
      <c r="G305" s="488" t="s">
        <v>4633</v>
      </c>
      <c r="H305" s="488" t="s">
        <v>5835</v>
      </c>
      <c r="I305" s="488" t="s">
        <v>4633</v>
      </c>
      <c r="J305" s="488" t="s">
        <v>5835</v>
      </c>
    </row>
    <row r="306" spans="1:10" x14ac:dyDescent="0.25">
      <c r="A306" s="488" t="s">
        <v>5226</v>
      </c>
      <c r="B306" s="488" t="s">
        <v>5227</v>
      </c>
      <c r="C306" s="488" t="s">
        <v>4658</v>
      </c>
      <c r="D306" s="488" t="s">
        <v>2392</v>
      </c>
      <c r="E306" s="488" t="s">
        <v>4627</v>
      </c>
      <c r="F306" s="488" t="s">
        <v>2392</v>
      </c>
      <c r="G306" s="488" t="s">
        <v>4635</v>
      </c>
      <c r="H306" s="488" t="s">
        <v>5836</v>
      </c>
      <c r="I306" s="488" t="s">
        <v>4635</v>
      </c>
      <c r="J306" s="488" t="s">
        <v>5836</v>
      </c>
    </row>
    <row r="307" spans="1:10" x14ac:dyDescent="0.25">
      <c r="A307" s="488" t="s">
        <v>5226</v>
      </c>
      <c r="B307" s="488" t="s">
        <v>5227</v>
      </c>
      <c r="C307" s="488" t="s">
        <v>4658</v>
      </c>
      <c r="D307" s="488" t="s">
        <v>2392</v>
      </c>
      <c r="E307" s="488" t="s">
        <v>4627</v>
      </c>
      <c r="F307" s="488" t="s">
        <v>2392</v>
      </c>
      <c r="G307" s="488" t="s">
        <v>4637</v>
      </c>
      <c r="H307" s="488" t="s">
        <v>5837</v>
      </c>
      <c r="I307" s="488" t="s">
        <v>4637</v>
      </c>
      <c r="J307" s="488" t="s">
        <v>5837</v>
      </c>
    </row>
    <row r="308" spans="1:10" x14ac:dyDescent="0.25">
      <c r="A308" s="488" t="s">
        <v>5226</v>
      </c>
      <c r="B308" s="488" t="s">
        <v>5227</v>
      </c>
      <c r="C308" s="488" t="s">
        <v>4658</v>
      </c>
      <c r="D308" s="488" t="s">
        <v>2392</v>
      </c>
      <c r="E308" s="488" t="s">
        <v>4627</v>
      </c>
      <c r="F308" s="488" t="s">
        <v>2392</v>
      </c>
      <c r="G308" s="488" t="s">
        <v>4639</v>
      </c>
      <c r="H308" s="488" t="s">
        <v>5838</v>
      </c>
      <c r="I308" s="488" t="s">
        <v>4639</v>
      </c>
      <c r="J308" s="488" t="s">
        <v>5838</v>
      </c>
    </row>
    <row r="309" spans="1:10" x14ac:dyDescent="0.25">
      <c r="A309" s="488" t="s">
        <v>5226</v>
      </c>
      <c r="B309" s="488" t="s">
        <v>5227</v>
      </c>
      <c r="C309" s="488" t="s">
        <v>4658</v>
      </c>
      <c r="D309" s="488" t="s">
        <v>2392</v>
      </c>
      <c r="E309" s="488" t="s">
        <v>4627</v>
      </c>
      <c r="F309" s="488" t="s">
        <v>2392</v>
      </c>
      <c r="G309" s="488" t="s">
        <v>4641</v>
      </c>
      <c r="H309" s="488" t="s">
        <v>5839</v>
      </c>
      <c r="I309" s="488" t="s">
        <v>4641</v>
      </c>
      <c r="J309" s="488" t="s">
        <v>5839</v>
      </c>
    </row>
    <row r="310" spans="1:10" x14ac:dyDescent="0.25">
      <c r="A310" s="488" t="s">
        <v>5226</v>
      </c>
      <c r="B310" s="488" t="s">
        <v>5227</v>
      </c>
      <c r="C310" s="488" t="s">
        <v>4658</v>
      </c>
      <c r="D310" s="488" t="s">
        <v>2392</v>
      </c>
      <c r="E310" s="488" t="s">
        <v>4627</v>
      </c>
      <c r="F310" s="488" t="s">
        <v>2392</v>
      </c>
      <c r="G310" s="488" t="s">
        <v>4643</v>
      </c>
      <c r="H310" s="488" t="s">
        <v>5840</v>
      </c>
      <c r="I310" s="488" t="s">
        <v>4643</v>
      </c>
      <c r="J310" s="488" t="s">
        <v>5840</v>
      </c>
    </row>
    <row r="311" spans="1:10" x14ac:dyDescent="0.25">
      <c r="A311" s="488" t="s">
        <v>5226</v>
      </c>
      <c r="B311" s="488" t="s">
        <v>5227</v>
      </c>
      <c r="C311" s="488" t="s">
        <v>4658</v>
      </c>
      <c r="D311" s="488" t="s">
        <v>2392</v>
      </c>
      <c r="E311" s="488" t="s">
        <v>4627</v>
      </c>
      <c r="F311" s="488" t="s">
        <v>2392</v>
      </c>
      <c r="G311" s="488" t="s">
        <v>4645</v>
      </c>
      <c r="H311" s="488" t="s">
        <v>5841</v>
      </c>
      <c r="I311" s="488" t="s">
        <v>4645</v>
      </c>
      <c r="J311" s="488" t="s">
        <v>5841</v>
      </c>
    </row>
    <row r="312" spans="1:10" x14ac:dyDescent="0.25">
      <c r="A312" s="488" t="s">
        <v>5226</v>
      </c>
      <c r="B312" s="488" t="s">
        <v>5227</v>
      </c>
      <c r="C312" s="488" t="s">
        <v>4658</v>
      </c>
      <c r="D312" s="488" t="s">
        <v>2392</v>
      </c>
      <c r="E312" s="488" t="s">
        <v>4627</v>
      </c>
      <c r="F312" s="488" t="s">
        <v>2392</v>
      </c>
      <c r="G312" s="488" t="s">
        <v>4647</v>
      </c>
      <c r="H312" s="488" t="s">
        <v>5842</v>
      </c>
      <c r="I312" s="488" t="s">
        <v>4647</v>
      </c>
      <c r="J312" s="488" t="s">
        <v>5842</v>
      </c>
    </row>
    <row r="313" spans="1:10" x14ac:dyDescent="0.25">
      <c r="A313" s="488" t="s">
        <v>5226</v>
      </c>
      <c r="B313" s="488" t="s">
        <v>5227</v>
      </c>
      <c r="C313" s="488" t="s">
        <v>4658</v>
      </c>
      <c r="D313" s="488" t="s">
        <v>2392</v>
      </c>
      <c r="E313" s="488" t="s">
        <v>4627</v>
      </c>
      <c r="F313" s="488" t="s">
        <v>2392</v>
      </c>
      <c r="G313" s="488" t="s">
        <v>4649</v>
      </c>
      <c r="H313" s="488" t="s">
        <v>5843</v>
      </c>
      <c r="I313" s="488" t="s">
        <v>4649</v>
      </c>
      <c r="J313" s="488" t="s">
        <v>5843</v>
      </c>
    </row>
    <row r="314" spans="1:10" x14ac:dyDescent="0.25">
      <c r="A314" s="488" t="s">
        <v>5226</v>
      </c>
      <c r="B314" s="488" t="s">
        <v>5227</v>
      </c>
      <c r="C314" s="488" t="s">
        <v>4658</v>
      </c>
      <c r="D314" s="488" t="s">
        <v>2392</v>
      </c>
      <c r="E314" s="488" t="s">
        <v>4627</v>
      </c>
      <c r="F314" s="488" t="s">
        <v>2392</v>
      </c>
      <c r="G314" s="488" t="s">
        <v>4651</v>
      </c>
      <c r="H314" s="488" t="s">
        <v>5844</v>
      </c>
      <c r="I314" s="488" t="s">
        <v>4651</v>
      </c>
      <c r="J314" s="488" t="s">
        <v>5844</v>
      </c>
    </row>
    <row r="315" spans="1:10" x14ac:dyDescent="0.25">
      <c r="A315" s="488" t="s">
        <v>5226</v>
      </c>
      <c r="B315" s="488" t="s">
        <v>5227</v>
      </c>
      <c r="C315" s="488" t="s">
        <v>4658</v>
      </c>
      <c r="D315" s="488" t="s">
        <v>2392</v>
      </c>
      <c r="E315" s="488" t="s">
        <v>4627</v>
      </c>
      <c r="F315" s="488" t="s">
        <v>2392</v>
      </c>
      <c r="G315" s="488" t="s">
        <v>4653</v>
      </c>
      <c r="H315" s="488" t="s">
        <v>5845</v>
      </c>
      <c r="I315" s="488" t="s">
        <v>4653</v>
      </c>
      <c r="J315" s="488" t="s">
        <v>5845</v>
      </c>
    </row>
    <row r="316" spans="1:10" x14ac:dyDescent="0.25">
      <c r="A316" s="488" t="s">
        <v>5226</v>
      </c>
      <c r="B316" s="488" t="s">
        <v>5227</v>
      </c>
      <c r="C316" s="488" t="s">
        <v>4658</v>
      </c>
      <c r="D316" s="488" t="s">
        <v>2392</v>
      </c>
      <c r="E316" s="488" t="s">
        <v>4627</v>
      </c>
      <c r="F316" s="488" t="s">
        <v>2392</v>
      </c>
      <c r="G316" s="488" t="s">
        <v>4655</v>
      </c>
      <c r="H316" s="488" t="s">
        <v>5846</v>
      </c>
      <c r="I316" s="488" t="s">
        <v>4655</v>
      </c>
      <c r="J316" s="488" t="s">
        <v>5846</v>
      </c>
    </row>
    <row r="317" spans="1:10" x14ac:dyDescent="0.25">
      <c r="A317" s="488" t="s">
        <v>5226</v>
      </c>
      <c r="B317" s="488" t="s">
        <v>5227</v>
      </c>
      <c r="C317" s="488" t="s">
        <v>4658</v>
      </c>
      <c r="D317" s="488" t="s">
        <v>2392</v>
      </c>
      <c r="E317" s="488" t="s">
        <v>4627</v>
      </c>
      <c r="F317" s="488" t="s">
        <v>2392</v>
      </c>
      <c r="G317" s="488" t="s">
        <v>4657</v>
      </c>
      <c r="H317" s="488" t="s">
        <v>5851</v>
      </c>
      <c r="I317" s="488" t="s">
        <v>4657</v>
      </c>
      <c r="J317" s="488" t="s">
        <v>5851</v>
      </c>
    </row>
    <row r="318" spans="1:10" x14ac:dyDescent="0.25">
      <c r="A318" s="488" t="s">
        <v>5226</v>
      </c>
      <c r="B318" s="488" t="s">
        <v>5227</v>
      </c>
      <c r="C318" s="488" t="s">
        <v>4658</v>
      </c>
      <c r="D318" s="488" t="s">
        <v>2392</v>
      </c>
      <c r="E318" s="488" t="s">
        <v>4709</v>
      </c>
      <c r="F318" s="488" t="s">
        <v>2392</v>
      </c>
      <c r="G318" s="488" t="s">
        <v>4965</v>
      </c>
      <c r="H318" s="488" t="s">
        <v>5826</v>
      </c>
      <c r="I318" s="488" t="s">
        <v>4965</v>
      </c>
      <c r="J318" s="488" t="s">
        <v>5826</v>
      </c>
    </row>
    <row r="319" spans="1:10" x14ac:dyDescent="0.25">
      <c r="A319" s="488" t="s">
        <v>5226</v>
      </c>
      <c r="B319" s="488" t="s">
        <v>5227</v>
      </c>
      <c r="C319" s="488" t="s">
        <v>4658</v>
      </c>
      <c r="D319" s="488" t="s">
        <v>2392</v>
      </c>
      <c r="E319" s="488" t="s">
        <v>4709</v>
      </c>
      <c r="F319" s="488" t="s">
        <v>2392</v>
      </c>
      <c r="G319" s="488" t="s">
        <v>4967</v>
      </c>
      <c r="H319" s="488" t="s">
        <v>5827</v>
      </c>
      <c r="I319" s="488" t="s">
        <v>4967</v>
      </c>
      <c r="J319" s="488" t="s">
        <v>5827</v>
      </c>
    </row>
    <row r="320" spans="1:10" x14ac:dyDescent="0.25">
      <c r="A320" s="488" t="s">
        <v>5226</v>
      </c>
      <c r="B320" s="488" t="s">
        <v>5227</v>
      </c>
      <c r="C320" s="488" t="s">
        <v>4658</v>
      </c>
      <c r="D320" s="488" t="s">
        <v>2392</v>
      </c>
      <c r="E320" s="488" t="s">
        <v>4709</v>
      </c>
      <c r="F320" s="488" t="s">
        <v>2392</v>
      </c>
      <c r="G320" s="488" t="s">
        <v>4969</v>
      </c>
      <c r="H320" s="488" t="s">
        <v>5828</v>
      </c>
      <c r="I320" s="488" t="s">
        <v>4969</v>
      </c>
      <c r="J320" s="488" t="s">
        <v>5828</v>
      </c>
    </row>
    <row r="321" spans="1:10" x14ac:dyDescent="0.25">
      <c r="A321" s="488" t="s">
        <v>5226</v>
      </c>
      <c r="B321" s="488" t="s">
        <v>5227</v>
      </c>
      <c r="C321" s="488" t="s">
        <v>4658</v>
      </c>
      <c r="D321" s="488" t="s">
        <v>2392</v>
      </c>
      <c r="E321" s="488" t="s">
        <v>4709</v>
      </c>
      <c r="F321" s="488" t="s">
        <v>2392</v>
      </c>
      <c r="G321" s="488" t="s">
        <v>4971</v>
      </c>
      <c r="H321" s="488" t="s">
        <v>5829</v>
      </c>
      <c r="I321" s="488" t="s">
        <v>4971</v>
      </c>
      <c r="J321" s="488" t="s">
        <v>5829</v>
      </c>
    </row>
    <row r="322" spans="1:10" x14ac:dyDescent="0.25">
      <c r="A322" s="488" t="s">
        <v>5226</v>
      </c>
      <c r="B322" s="488" t="s">
        <v>5227</v>
      </c>
      <c r="C322" s="488" t="s">
        <v>4658</v>
      </c>
      <c r="D322" s="488" t="s">
        <v>2392</v>
      </c>
      <c r="E322" s="488" t="s">
        <v>4709</v>
      </c>
      <c r="F322" s="488" t="s">
        <v>2392</v>
      </c>
      <c r="G322" s="488" t="s">
        <v>4974</v>
      </c>
      <c r="H322" s="488" t="s">
        <v>5830</v>
      </c>
      <c r="I322" s="488" t="s">
        <v>4974</v>
      </c>
      <c r="J322" s="488" t="s">
        <v>5830</v>
      </c>
    </row>
    <row r="323" spans="1:10" x14ac:dyDescent="0.25">
      <c r="A323" s="488" t="s">
        <v>5226</v>
      </c>
      <c r="B323" s="488" t="s">
        <v>5227</v>
      </c>
      <c r="C323" s="488" t="s">
        <v>4658</v>
      </c>
      <c r="D323" s="488" t="s">
        <v>2392</v>
      </c>
      <c r="E323" s="488" t="s">
        <v>4709</v>
      </c>
      <c r="F323" s="488" t="s">
        <v>2392</v>
      </c>
      <c r="G323" s="488" t="s">
        <v>4976</v>
      </c>
      <c r="H323" s="488" t="s">
        <v>5831</v>
      </c>
      <c r="I323" s="488" t="s">
        <v>4976</v>
      </c>
      <c r="J323" s="488" t="s">
        <v>5831</v>
      </c>
    </row>
    <row r="324" spans="1:10" x14ac:dyDescent="0.25">
      <c r="A324" s="488" t="s">
        <v>5226</v>
      </c>
      <c r="B324" s="488" t="s">
        <v>5227</v>
      </c>
      <c r="C324" s="488" t="s">
        <v>4658</v>
      </c>
      <c r="D324" s="488" t="s">
        <v>2392</v>
      </c>
      <c r="E324" s="488" t="s">
        <v>4709</v>
      </c>
      <c r="F324" s="488" t="s">
        <v>2392</v>
      </c>
      <c r="G324" s="488" t="s">
        <v>4978</v>
      </c>
      <c r="H324" s="488" t="s">
        <v>5832</v>
      </c>
      <c r="I324" s="488" t="s">
        <v>4978</v>
      </c>
      <c r="J324" s="488" t="s">
        <v>5832</v>
      </c>
    </row>
    <row r="325" spans="1:10" x14ac:dyDescent="0.25">
      <c r="A325" s="488" t="s">
        <v>5226</v>
      </c>
      <c r="B325" s="488" t="s">
        <v>5227</v>
      </c>
      <c r="C325" s="488" t="s">
        <v>4658</v>
      </c>
      <c r="D325" s="488" t="s">
        <v>2392</v>
      </c>
      <c r="E325" s="488" t="s">
        <v>4709</v>
      </c>
      <c r="F325" s="488" t="s">
        <v>2392</v>
      </c>
      <c r="G325" s="488" t="s">
        <v>4979</v>
      </c>
      <c r="H325" s="488" t="s">
        <v>5833</v>
      </c>
      <c r="I325" s="488" t="s">
        <v>4979</v>
      </c>
      <c r="J325" s="488" t="s">
        <v>5833</v>
      </c>
    </row>
    <row r="326" spans="1:10" x14ac:dyDescent="0.25">
      <c r="A326" s="488" t="s">
        <v>5226</v>
      </c>
      <c r="B326" s="488" t="s">
        <v>5227</v>
      </c>
      <c r="C326" s="488" t="s">
        <v>4658</v>
      </c>
      <c r="D326" s="488" t="s">
        <v>2392</v>
      </c>
      <c r="E326" s="488" t="s">
        <v>4709</v>
      </c>
      <c r="F326" s="488" t="s">
        <v>2392</v>
      </c>
      <c r="G326" s="488" t="s">
        <v>4981</v>
      </c>
      <c r="H326" s="488" t="s">
        <v>5834</v>
      </c>
      <c r="I326" s="488" t="s">
        <v>4981</v>
      </c>
      <c r="J326" s="488" t="s">
        <v>5834</v>
      </c>
    </row>
    <row r="327" spans="1:10" x14ac:dyDescent="0.25">
      <c r="A327" s="488" t="s">
        <v>5226</v>
      </c>
      <c r="B327" s="488" t="s">
        <v>5227</v>
      </c>
      <c r="C327" s="488" t="s">
        <v>4658</v>
      </c>
      <c r="D327" s="488" t="s">
        <v>2392</v>
      </c>
      <c r="E327" s="488" t="s">
        <v>4709</v>
      </c>
      <c r="F327" s="488" t="s">
        <v>2392</v>
      </c>
      <c r="G327" s="488" t="s">
        <v>4708</v>
      </c>
      <c r="H327" s="488" t="s">
        <v>5835</v>
      </c>
      <c r="I327" s="488" t="s">
        <v>4708</v>
      </c>
      <c r="J327" s="488" t="s">
        <v>5835</v>
      </c>
    </row>
    <row r="328" spans="1:10" x14ac:dyDescent="0.25">
      <c r="A328" s="488" t="s">
        <v>5226</v>
      </c>
      <c r="B328" s="488" t="s">
        <v>5227</v>
      </c>
      <c r="C328" s="488" t="s">
        <v>4658</v>
      </c>
      <c r="D328" s="488" t="s">
        <v>2392</v>
      </c>
      <c r="E328" s="488" t="s">
        <v>4709</v>
      </c>
      <c r="F328" s="488" t="s">
        <v>2392</v>
      </c>
      <c r="G328" s="488" t="s">
        <v>4706</v>
      </c>
      <c r="H328" s="488" t="s">
        <v>5836</v>
      </c>
      <c r="I328" s="488" t="s">
        <v>4706</v>
      </c>
      <c r="J328" s="488" t="s">
        <v>5836</v>
      </c>
    </row>
    <row r="329" spans="1:10" x14ac:dyDescent="0.25">
      <c r="A329" s="488" t="s">
        <v>5226</v>
      </c>
      <c r="B329" s="488" t="s">
        <v>5227</v>
      </c>
      <c r="C329" s="488" t="s">
        <v>4658</v>
      </c>
      <c r="D329" s="488" t="s">
        <v>2392</v>
      </c>
      <c r="E329" s="488" t="s">
        <v>4709</v>
      </c>
      <c r="F329" s="488" t="s">
        <v>2392</v>
      </c>
      <c r="G329" s="488" t="s">
        <v>4704</v>
      </c>
      <c r="H329" s="488" t="s">
        <v>5837</v>
      </c>
      <c r="I329" s="488" t="s">
        <v>4704</v>
      </c>
      <c r="J329" s="488" t="s">
        <v>5837</v>
      </c>
    </row>
    <row r="330" spans="1:10" x14ac:dyDescent="0.25">
      <c r="A330" s="488" t="s">
        <v>5226</v>
      </c>
      <c r="B330" s="488" t="s">
        <v>5227</v>
      </c>
      <c r="C330" s="488" t="s">
        <v>4658</v>
      </c>
      <c r="D330" s="488" t="s">
        <v>2392</v>
      </c>
      <c r="E330" s="488" t="s">
        <v>4709</v>
      </c>
      <c r="F330" s="488" t="s">
        <v>2392</v>
      </c>
      <c r="G330" s="488" t="s">
        <v>4702</v>
      </c>
      <c r="H330" s="488" t="s">
        <v>5838</v>
      </c>
      <c r="I330" s="488" t="s">
        <v>4702</v>
      </c>
      <c r="J330" s="488" t="s">
        <v>5838</v>
      </c>
    </row>
    <row r="331" spans="1:10" x14ac:dyDescent="0.25">
      <c r="A331" s="488" t="s">
        <v>5226</v>
      </c>
      <c r="B331" s="488" t="s">
        <v>5227</v>
      </c>
      <c r="C331" s="488" t="s">
        <v>4658</v>
      </c>
      <c r="D331" s="488" t="s">
        <v>2392</v>
      </c>
      <c r="E331" s="488" t="s">
        <v>4709</v>
      </c>
      <c r="F331" s="488" t="s">
        <v>2392</v>
      </c>
      <c r="G331" s="488" t="s">
        <v>4700</v>
      </c>
      <c r="H331" s="488" t="s">
        <v>5839</v>
      </c>
      <c r="I331" s="488" t="s">
        <v>4700</v>
      </c>
      <c r="J331" s="488" t="s">
        <v>5839</v>
      </c>
    </row>
    <row r="332" spans="1:10" x14ac:dyDescent="0.25">
      <c r="A332" s="488" t="s">
        <v>5226</v>
      </c>
      <c r="B332" s="488" t="s">
        <v>5227</v>
      </c>
      <c r="C332" s="488" t="s">
        <v>4658</v>
      </c>
      <c r="D332" s="488" t="s">
        <v>2392</v>
      </c>
      <c r="E332" s="488" t="s">
        <v>4709</v>
      </c>
      <c r="F332" s="488" t="s">
        <v>2392</v>
      </c>
      <c r="G332" s="488" t="s">
        <v>4698</v>
      </c>
      <c r="H332" s="488" t="s">
        <v>5840</v>
      </c>
      <c r="I332" s="488" t="s">
        <v>4698</v>
      </c>
      <c r="J332" s="488" t="s">
        <v>5840</v>
      </c>
    </row>
    <row r="333" spans="1:10" x14ac:dyDescent="0.25">
      <c r="A333" s="488" t="s">
        <v>5226</v>
      </c>
      <c r="B333" s="488" t="s">
        <v>5227</v>
      </c>
      <c r="C333" s="488" t="s">
        <v>4658</v>
      </c>
      <c r="D333" s="488" t="s">
        <v>2392</v>
      </c>
      <c r="E333" s="488" t="s">
        <v>4709</v>
      </c>
      <c r="F333" s="488" t="s">
        <v>2392</v>
      </c>
      <c r="G333" s="488" t="s">
        <v>4696</v>
      </c>
      <c r="H333" s="488" t="s">
        <v>5841</v>
      </c>
      <c r="I333" s="488" t="s">
        <v>4696</v>
      </c>
      <c r="J333" s="488" t="s">
        <v>5841</v>
      </c>
    </row>
    <row r="334" spans="1:10" x14ac:dyDescent="0.25">
      <c r="A334" s="488" t="s">
        <v>5226</v>
      </c>
      <c r="B334" s="488" t="s">
        <v>5227</v>
      </c>
      <c r="C334" s="488" t="s">
        <v>4658</v>
      </c>
      <c r="D334" s="488" t="s">
        <v>2392</v>
      </c>
      <c r="E334" s="488" t="s">
        <v>4709</v>
      </c>
      <c r="F334" s="488" t="s">
        <v>2392</v>
      </c>
      <c r="G334" s="488" t="s">
        <v>4694</v>
      </c>
      <c r="H334" s="488" t="s">
        <v>5842</v>
      </c>
      <c r="I334" s="488" t="s">
        <v>4694</v>
      </c>
      <c r="J334" s="488" t="s">
        <v>5842</v>
      </c>
    </row>
    <row r="335" spans="1:10" x14ac:dyDescent="0.25">
      <c r="A335" s="488" t="s">
        <v>5226</v>
      </c>
      <c r="B335" s="488" t="s">
        <v>5227</v>
      </c>
      <c r="C335" s="488" t="s">
        <v>4658</v>
      </c>
      <c r="D335" s="488" t="s">
        <v>2392</v>
      </c>
      <c r="E335" s="488" t="s">
        <v>4709</v>
      </c>
      <c r="F335" s="488" t="s">
        <v>2392</v>
      </c>
      <c r="G335" s="488" t="s">
        <v>4692</v>
      </c>
      <c r="H335" s="488" t="s">
        <v>5843</v>
      </c>
      <c r="I335" s="488" t="s">
        <v>4692</v>
      </c>
      <c r="J335" s="488" t="s">
        <v>5843</v>
      </c>
    </row>
    <row r="336" spans="1:10" x14ac:dyDescent="0.25">
      <c r="A336" s="488" t="s">
        <v>5226</v>
      </c>
      <c r="B336" s="488" t="s">
        <v>5227</v>
      </c>
      <c r="C336" s="488" t="s">
        <v>4658</v>
      </c>
      <c r="D336" s="488" t="s">
        <v>2392</v>
      </c>
      <c r="E336" s="488" t="s">
        <v>4709</v>
      </c>
      <c r="F336" s="488" t="s">
        <v>2392</v>
      </c>
      <c r="G336" s="488" t="s">
        <v>4690</v>
      </c>
      <c r="H336" s="488" t="s">
        <v>5844</v>
      </c>
      <c r="I336" s="488" t="s">
        <v>4690</v>
      </c>
      <c r="J336" s="488" t="s">
        <v>5844</v>
      </c>
    </row>
    <row r="337" spans="1:10" x14ac:dyDescent="0.25">
      <c r="A337" s="488" t="s">
        <v>5226</v>
      </c>
      <c r="B337" s="488" t="s">
        <v>5227</v>
      </c>
      <c r="C337" s="488" t="s">
        <v>4658</v>
      </c>
      <c r="D337" s="488" t="s">
        <v>2392</v>
      </c>
      <c r="E337" s="488" t="s">
        <v>4709</v>
      </c>
      <c r="F337" s="488" t="s">
        <v>2392</v>
      </c>
      <c r="G337" s="488" t="s">
        <v>4688</v>
      </c>
      <c r="H337" s="488" t="s">
        <v>5845</v>
      </c>
      <c r="I337" s="488" t="s">
        <v>4688</v>
      </c>
      <c r="J337" s="488" t="s">
        <v>5845</v>
      </c>
    </row>
    <row r="338" spans="1:10" x14ac:dyDescent="0.25">
      <c r="A338" s="488" t="s">
        <v>5226</v>
      </c>
      <c r="B338" s="488" t="s">
        <v>5227</v>
      </c>
      <c r="C338" s="488" t="s">
        <v>4658</v>
      </c>
      <c r="D338" s="488" t="s">
        <v>2392</v>
      </c>
      <c r="E338" s="488" t="s">
        <v>4709</v>
      </c>
      <c r="F338" s="488" t="s">
        <v>2392</v>
      </c>
      <c r="G338" s="488" t="s">
        <v>4686</v>
      </c>
      <c r="H338" s="488" t="s">
        <v>5846</v>
      </c>
      <c r="I338" s="488" t="s">
        <v>4686</v>
      </c>
      <c r="J338" s="488" t="s">
        <v>5846</v>
      </c>
    </row>
    <row r="339" spans="1:10" x14ac:dyDescent="0.25">
      <c r="A339" s="488" t="s">
        <v>5226</v>
      </c>
      <c r="B339" s="488" t="s">
        <v>5227</v>
      </c>
      <c r="C339" s="488" t="s">
        <v>4658</v>
      </c>
      <c r="D339" s="488" t="s">
        <v>2392</v>
      </c>
      <c r="E339" s="488" t="s">
        <v>4709</v>
      </c>
      <c r="F339" s="488" t="s">
        <v>2392</v>
      </c>
      <c r="G339" s="488" t="s">
        <v>4684</v>
      </c>
      <c r="H339" s="488" t="s">
        <v>5851</v>
      </c>
      <c r="I339" s="488" t="s">
        <v>4684</v>
      </c>
      <c r="J339" s="488" t="s">
        <v>5851</v>
      </c>
    </row>
    <row r="340" spans="1:10" x14ac:dyDescent="0.25">
      <c r="A340" s="488" t="s">
        <v>5226</v>
      </c>
      <c r="B340" s="488" t="s">
        <v>5227</v>
      </c>
      <c r="C340" s="488" t="s">
        <v>4658</v>
      </c>
      <c r="D340" s="488" t="s">
        <v>2392</v>
      </c>
      <c r="E340" s="488" t="s">
        <v>4710</v>
      </c>
      <c r="F340" s="488" t="s">
        <v>2392</v>
      </c>
      <c r="G340" s="488" t="s">
        <v>4966</v>
      </c>
      <c r="H340" s="488" t="s">
        <v>5826</v>
      </c>
      <c r="I340" s="488" t="s">
        <v>4966</v>
      </c>
      <c r="J340" s="488" t="s">
        <v>5826</v>
      </c>
    </row>
    <row r="341" spans="1:10" x14ac:dyDescent="0.25">
      <c r="A341" s="488" t="s">
        <v>5226</v>
      </c>
      <c r="B341" s="488" t="s">
        <v>5227</v>
      </c>
      <c r="C341" s="488" t="s">
        <v>4658</v>
      </c>
      <c r="D341" s="488" t="s">
        <v>2392</v>
      </c>
      <c r="E341" s="488" t="s">
        <v>4710</v>
      </c>
      <c r="F341" s="488" t="s">
        <v>2392</v>
      </c>
      <c r="G341" s="488" t="s">
        <v>4968</v>
      </c>
      <c r="H341" s="488" t="s">
        <v>5827</v>
      </c>
      <c r="I341" s="488" t="s">
        <v>4968</v>
      </c>
      <c r="J341" s="488" t="s">
        <v>5827</v>
      </c>
    </row>
    <row r="342" spans="1:10" x14ac:dyDescent="0.25">
      <c r="A342" s="488" t="s">
        <v>5226</v>
      </c>
      <c r="B342" s="488" t="s">
        <v>5227</v>
      </c>
      <c r="C342" s="488" t="s">
        <v>4658</v>
      </c>
      <c r="D342" s="488" t="s">
        <v>2392</v>
      </c>
      <c r="E342" s="488" t="s">
        <v>4710</v>
      </c>
      <c r="F342" s="488" t="s">
        <v>2392</v>
      </c>
      <c r="G342" s="488" t="s">
        <v>4970</v>
      </c>
      <c r="H342" s="488" t="s">
        <v>5828</v>
      </c>
      <c r="I342" s="488" t="s">
        <v>4970</v>
      </c>
      <c r="J342" s="488" t="s">
        <v>5828</v>
      </c>
    </row>
    <row r="343" spans="1:10" x14ac:dyDescent="0.25">
      <c r="A343" s="488" t="s">
        <v>5226</v>
      </c>
      <c r="B343" s="488" t="s">
        <v>5227</v>
      </c>
      <c r="C343" s="488" t="s">
        <v>4658</v>
      </c>
      <c r="D343" s="488" t="s">
        <v>2392</v>
      </c>
      <c r="E343" s="488" t="s">
        <v>4710</v>
      </c>
      <c r="F343" s="488" t="s">
        <v>2392</v>
      </c>
      <c r="G343" s="488" t="s">
        <v>4972</v>
      </c>
      <c r="H343" s="488" t="s">
        <v>5829</v>
      </c>
      <c r="I343" s="488" t="s">
        <v>4972</v>
      </c>
      <c r="J343" s="488" t="s">
        <v>5829</v>
      </c>
    </row>
    <row r="344" spans="1:10" x14ac:dyDescent="0.25">
      <c r="A344" s="488" t="s">
        <v>5226</v>
      </c>
      <c r="B344" s="488" t="s">
        <v>5227</v>
      </c>
      <c r="C344" s="488" t="s">
        <v>4658</v>
      </c>
      <c r="D344" s="488" t="s">
        <v>2392</v>
      </c>
      <c r="E344" s="488" t="s">
        <v>4710</v>
      </c>
      <c r="F344" s="488" t="s">
        <v>2392</v>
      </c>
      <c r="G344" s="488" t="s">
        <v>4973</v>
      </c>
      <c r="H344" s="488" t="s">
        <v>5830</v>
      </c>
      <c r="I344" s="488" t="s">
        <v>4973</v>
      </c>
      <c r="J344" s="488" t="s">
        <v>5830</v>
      </c>
    </row>
    <row r="345" spans="1:10" x14ac:dyDescent="0.25">
      <c r="A345" s="488" t="s">
        <v>5226</v>
      </c>
      <c r="B345" s="488" t="s">
        <v>5227</v>
      </c>
      <c r="C345" s="488" t="s">
        <v>4658</v>
      </c>
      <c r="D345" s="488" t="s">
        <v>2392</v>
      </c>
      <c r="E345" s="488" t="s">
        <v>4710</v>
      </c>
      <c r="F345" s="488" t="s">
        <v>2392</v>
      </c>
      <c r="G345" s="488" t="s">
        <v>4975</v>
      </c>
      <c r="H345" s="488" t="s">
        <v>5831</v>
      </c>
      <c r="I345" s="488" t="s">
        <v>4975</v>
      </c>
      <c r="J345" s="488" t="s">
        <v>5831</v>
      </c>
    </row>
    <row r="346" spans="1:10" x14ac:dyDescent="0.25">
      <c r="A346" s="488" t="s">
        <v>5226</v>
      </c>
      <c r="B346" s="488" t="s">
        <v>5227</v>
      </c>
      <c r="C346" s="488" t="s">
        <v>4658</v>
      </c>
      <c r="D346" s="488" t="s">
        <v>2392</v>
      </c>
      <c r="E346" s="488" t="s">
        <v>4710</v>
      </c>
      <c r="F346" s="488" t="s">
        <v>2392</v>
      </c>
      <c r="G346" s="488" t="s">
        <v>4977</v>
      </c>
      <c r="H346" s="488" t="s">
        <v>5832</v>
      </c>
      <c r="I346" s="488" t="s">
        <v>4977</v>
      </c>
      <c r="J346" s="488" t="s">
        <v>5832</v>
      </c>
    </row>
    <row r="347" spans="1:10" x14ac:dyDescent="0.25">
      <c r="A347" s="488" t="s">
        <v>5226</v>
      </c>
      <c r="B347" s="488" t="s">
        <v>5227</v>
      </c>
      <c r="C347" s="488" t="s">
        <v>4658</v>
      </c>
      <c r="D347" s="488" t="s">
        <v>2392</v>
      </c>
      <c r="E347" s="488" t="s">
        <v>4710</v>
      </c>
      <c r="F347" s="488" t="s">
        <v>2392</v>
      </c>
      <c r="G347" s="488" t="s">
        <v>4980</v>
      </c>
      <c r="H347" s="488" t="s">
        <v>5833</v>
      </c>
      <c r="I347" s="488" t="s">
        <v>4980</v>
      </c>
      <c r="J347" s="488" t="s">
        <v>5833</v>
      </c>
    </row>
    <row r="348" spans="1:10" x14ac:dyDescent="0.25">
      <c r="A348" s="488" t="s">
        <v>5226</v>
      </c>
      <c r="B348" s="488" t="s">
        <v>5227</v>
      </c>
      <c r="C348" s="488" t="s">
        <v>4658</v>
      </c>
      <c r="D348" s="488" t="s">
        <v>2392</v>
      </c>
      <c r="E348" s="488" t="s">
        <v>4710</v>
      </c>
      <c r="F348" s="488" t="s">
        <v>2392</v>
      </c>
      <c r="G348" s="488" t="s">
        <v>4982</v>
      </c>
      <c r="H348" s="488" t="s">
        <v>5834</v>
      </c>
      <c r="I348" s="488" t="s">
        <v>4982</v>
      </c>
      <c r="J348" s="488" t="s">
        <v>5834</v>
      </c>
    </row>
    <row r="349" spans="1:10" x14ac:dyDescent="0.25">
      <c r="A349" s="488" t="s">
        <v>5226</v>
      </c>
      <c r="B349" s="488" t="s">
        <v>5227</v>
      </c>
      <c r="C349" s="488" t="s">
        <v>4658</v>
      </c>
      <c r="D349" s="488" t="s">
        <v>2392</v>
      </c>
      <c r="E349" s="488" t="s">
        <v>4710</v>
      </c>
      <c r="F349" s="488" t="s">
        <v>2392</v>
      </c>
      <c r="G349" s="488" t="s">
        <v>4707</v>
      </c>
      <c r="H349" s="488" t="s">
        <v>5835</v>
      </c>
      <c r="I349" s="488" t="s">
        <v>4707</v>
      </c>
      <c r="J349" s="488" t="s">
        <v>5835</v>
      </c>
    </row>
    <row r="350" spans="1:10" x14ac:dyDescent="0.25">
      <c r="A350" s="488" t="s">
        <v>5226</v>
      </c>
      <c r="B350" s="488" t="s">
        <v>5227</v>
      </c>
      <c r="C350" s="488" t="s">
        <v>4658</v>
      </c>
      <c r="D350" s="488" t="s">
        <v>2392</v>
      </c>
      <c r="E350" s="488" t="s">
        <v>4710</v>
      </c>
      <c r="F350" s="488" t="s">
        <v>2392</v>
      </c>
      <c r="G350" s="488" t="s">
        <v>4705</v>
      </c>
      <c r="H350" s="488" t="s">
        <v>5836</v>
      </c>
      <c r="I350" s="488" t="s">
        <v>4705</v>
      </c>
      <c r="J350" s="488" t="s">
        <v>5836</v>
      </c>
    </row>
    <row r="351" spans="1:10" x14ac:dyDescent="0.25">
      <c r="A351" s="488" t="s">
        <v>5226</v>
      </c>
      <c r="B351" s="488" t="s">
        <v>5227</v>
      </c>
      <c r="C351" s="488" t="s">
        <v>4658</v>
      </c>
      <c r="D351" s="488" t="s">
        <v>2392</v>
      </c>
      <c r="E351" s="488" t="s">
        <v>4710</v>
      </c>
      <c r="F351" s="488" t="s">
        <v>2392</v>
      </c>
      <c r="G351" s="488" t="s">
        <v>4703</v>
      </c>
      <c r="H351" s="488" t="s">
        <v>5837</v>
      </c>
      <c r="I351" s="488" t="s">
        <v>4703</v>
      </c>
      <c r="J351" s="488" t="s">
        <v>5837</v>
      </c>
    </row>
    <row r="352" spans="1:10" x14ac:dyDescent="0.25">
      <c r="A352" s="488" t="s">
        <v>5226</v>
      </c>
      <c r="B352" s="488" t="s">
        <v>5227</v>
      </c>
      <c r="C352" s="488" t="s">
        <v>4658</v>
      </c>
      <c r="D352" s="488" t="s">
        <v>2392</v>
      </c>
      <c r="E352" s="488" t="s">
        <v>4710</v>
      </c>
      <c r="F352" s="488" t="s">
        <v>2392</v>
      </c>
      <c r="G352" s="488" t="s">
        <v>4701</v>
      </c>
      <c r="H352" s="488" t="s">
        <v>5838</v>
      </c>
      <c r="I352" s="488" t="s">
        <v>4701</v>
      </c>
      <c r="J352" s="488" t="s">
        <v>5838</v>
      </c>
    </row>
    <row r="353" spans="1:10" x14ac:dyDescent="0.25">
      <c r="A353" s="488" t="s">
        <v>5226</v>
      </c>
      <c r="B353" s="488" t="s">
        <v>5227</v>
      </c>
      <c r="C353" s="488" t="s">
        <v>4658</v>
      </c>
      <c r="D353" s="488" t="s">
        <v>2392</v>
      </c>
      <c r="E353" s="488" t="s">
        <v>4710</v>
      </c>
      <c r="F353" s="488" t="s">
        <v>2392</v>
      </c>
      <c r="G353" s="488" t="s">
        <v>4699</v>
      </c>
      <c r="H353" s="488" t="s">
        <v>5839</v>
      </c>
      <c r="I353" s="488" t="s">
        <v>4699</v>
      </c>
      <c r="J353" s="488" t="s">
        <v>5839</v>
      </c>
    </row>
    <row r="354" spans="1:10" x14ac:dyDescent="0.25">
      <c r="A354" s="488" t="s">
        <v>5226</v>
      </c>
      <c r="B354" s="488" t="s">
        <v>5227</v>
      </c>
      <c r="C354" s="488" t="s">
        <v>4658</v>
      </c>
      <c r="D354" s="488" t="s">
        <v>2392</v>
      </c>
      <c r="E354" s="488" t="s">
        <v>4710</v>
      </c>
      <c r="F354" s="488" t="s">
        <v>2392</v>
      </c>
      <c r="G354" s="488" t="s">
        <v>4697</v>
      </c>
      <c r="H354" s="488" t="s">
        <v>5840</v>
      </c>
      <c r="I354" s="488" t="s">
        <v>4697</v>
      </c>
      <c r="J354" s="488" t="s">
        <v>5840</v>
      </c>
    </row>
    <row r="355" spans="1:10" x14ac:dyDescent="0.25">
      <c r="A355" s="488" t="s">
        <v>5226</v>
      </c>
      <c r="B355" s="488" t="s">
        <v>5227</v>
      </c>
      <c r="C355" s="488" t="s">
        <v>4658</v>
      </c>
      <c r="D355" s="488" t="s">
        <v>2392</v>
      </c>
      <c r="E355" s="488" t="s">
        <v>4710</v>
      </c>
      <c r="F355" s="488" t="s">
        <v>2392</v>
      </c>
      <c r="G355" s="488" t="s">
        <v>4695</v>
      </c>
      <c r="H355" s="488" t="s">
        <v>5841</v>
      </c>
      <c r="I355" s="488" t="s">
        <v>4695</v>
      </c>
      <c r="J355" s="488" t="s">
        <v>5841</v>
      </c>
    </row>
    <row r="356" spans="1:10" x14ac:dyDescent="0.25">
      <c r="A356" s="488" t="s">
        <v>5226</v>
      </c>
      <c r="B356" s="488" t="s">
        <v>5227</v>
      </c>
      <c r="C356" s="488" t="s">
        <v>4658</v>
      </c>
      <c r="D356" s="488" t="s">
        <v>2392</v>
      </c>
      <c r="E356" s="488" t="s">
        <v>4710</v>
      </c>
      <c r="F356" s="488" t="s">
        <v>2392</v>
      </c>
      <c r="G356" s="488" t="s">
        <v>4693</v>
      </c>
      <c r="H356" s="488" t="s">
        <v>5842</v>
      </c>
      <c r="I356" s="488" t="s">
        <v>4693</v>
      </c>
      <c r="J356" s="488" t="s">
        <v>5842</v>
      </c>
    </row>
    <row r="357" spans="1:10" x14ac:dyDescent="0.25">
      <c r="A357" s="488" t="s">
        <v>5226</v>
      </c>
      <c r="B357" s="488" t="s">
        <v>5227</v>
      </c>
      <c r="C357" s="488" t="s">
        <v>4658</v>
      </c>
      <c r="D357" s="488" t="s">
        <v>2392</v>
      </c>
      <c r="E357" s="488" t="s">
        <v>4710</v>
      </c>
      <c r="F357" s="488" t="s">
        <v>2392</v>
      </c>
      <c r="G357" s="488" t="s">
        <v>4691</v>
      </c>
      <c r="H357" s="488" t="s">
        <v>5843</v>
      </c>
      <c r="I357" s="488" t="s">
        <v>4691</v>
      </c>
      <c r="J357" s="488" t="s">
        <v>5843</v>
      </c>
    </row>
    <row r="358" spans="1:10" x14ac:dyDescent="0.25">
      <c r="A358" s="488" t="s">
        <v>5226</v>
      </c>
      <c r="B358" s="488" t="s">
        <v>5227</v>
      </c>
      <c r="C358" s="488" t="s">
        <v>4658</v>
      </c>
      <c r="D358" s="488" t="s">
        <v>2392</v>
      </c>
      <c r="E358" s="488" t="s">
        <v>4710</v>
      </c>
      <c r="F358" s="488" t="s">
        <v>2392</v>
      </c>
      <c r="G358" s="488" t="s">
        <v>4689</v>
      </c>
      <c r="H358" s="488" t="s">
        <v>5844</v>
      </c>
      <c r="I358" s="488" t="s">
        <v>4689</v>
      </c>
      <c r="J358" s="488" t="s">
        <v>5844</v>
      </c>
    </row>
    <row r="359" spans="1:10" x14ac:dyDescent="0.25">
      <c r="A359" s="488" t="s">
        <v>5226</v>
      </c>
      <c r="B359" s="488" t="s">
        <v>5227</v>
      </c>
      <c r="C359" s="488" t="s">
        <v>4658</v>
      </c>
      <c r="D359" s="488" t="s">
        <v>2392</v>
      </c>
      <c r="E359" s="488" t="s">
        <v>4710</v>
      </c>
      <c r="F359" s="488" t="s">
        <v>2392</v>
      </c>
      <c r="G359" s="488" t="s">
        <v>4687</v>
      </c>
      <c r="H359" s="488" t="s">
        <v>5845</v>
      </c>
      <c r="I359" s="488" t="s">
        <v>4687</v>
      </c>
      <c r="J359" s="488" t="s">
        <v>5845</v>
      </c>
    </row>
    <row r="360" spans="1:10" x14ac:dyDescent="0.25">
      <c r="A360" s="488" t="s">
        <v>5226</v>
      </c>
      <c r="B360" s="488" t="s">
        <v>5227</v>
      </c>
      <c r="C360" s="488" t="s">
        <v>4658</v>
      </c>
      <c r="D360" s="488" t="s">
        <v>2392</v>
      </c>
      <c r="E360" s="488" t="s">
        <v>4710</v>
      </c>
      <c r="F360" s="488" t="s">
        <v>2392</v>
      </c>
      <c r="G360" s="488" t="s">
        <v>4685</v>
      </c>
      <c r="H360" s="488" t="s">
        <v>5846</v>
      </c>
      <c r="I360" s="488" t="s">
        <v>4685</v>
      </c>
      <c r="J360" s="488" t="s">
        <v>5846</v>
      </c>
    </row>
    <row r="361" spans="1:10" x14ac:dyDescent="0.25">
      <c r="A361" s="488" t="s">
        <v>5226</v>
      </c>
      <c r="B361" s="488" t="s">
        <v>5227</v>
      </c>
      <c r="C361" s="488" t="s">
        <v>4658</v>
      </c>
      <c r="D361" s="488" t="s">
        <v>2392</v>
      </c>
      <c r="E361" s="488" t="s">
        <v>4710</v>
      </c>
      <c r="F361" s="488" t="s">
        <v>2392</v>
      </c>
      <c r="G361" s="488" t="s">
        <v>4683</v>
      </c>
      <c r="H361" s="488" t="s">
        <v>5851</v>
      </c>
      <c r="I361" s="488" t="s">
        <v>4683</v>
      </c>
      <c r="J361" s="488" t="s">
        <v>5851</v>
      </c>
    </row>
    <row r="362" spans="1:10" x14ac:dyDescent="0.25">
      <c r="A362" s="488" t="s">
        <v>5228</v>
      </c>
      <c r="B362" s="488" t="s">
        <v>1207</v>
      </c>
      <c r="C362" s="488" t="s">
        <v>5241</v>
      </c>
      <c r="D362" s="488" t="s">
        <v>2316</v>
      </c>
      <c r="E362" s="488" t="s">
        <v>3343</v>
      </c>
      <c r="F362" s="488" t="s">
        <v>2316</v>
      </c>
      <c r="G362" s="488" t="s">
        <v>4983</v>
      </c>
      <c r="H362" s="488" t="s">
        <v>5826</v>
      </c>
      <c r="I362" s="488" t="s">
        <v>4983</v>
      </c>
      <c r="J362" s="488" t="s">
        <v>5826</v>
      </c>
    </row>
    <row r="363" spans="1:10" x14ac:dyDescent="0.25">
      <c r="A363" s="488" t="s">
        <v>5228</v>
      </c>
      <c r="B363" s="488" t="s">
        <v>1207</v>
      </c>
      <c r="C363" s="488" t="s">
        <v>5241</v>
      </c>
      <c r="D363" s="488" t="s">
        <v>2316</v>
      </c>
      <c r="E363" s="488" t="s">
        <v>3343</v>
      </c>
      <c r="F363" s="488" t="s">
        <v>2316</v>
      </c>
      <c r="G363" s="488" t="s">
        <v>4984</v>
      </c>
      <c r="H363" s="488" t="s">
        <v>5827</v>
      </c>
      <c r="I363" s="488" t="s">
        <v>4984</v>
      </c>
      <c r="J363" s="488" t="s">
        <v>5827</v>
      </c>
    </row>
    <row r="364" spans="1:10" x14ac:dyDescent="0.25">
      <c r="A364" s="488" t="s">
        <v>5228</v>
      </c>
      <c r="B364" s="488" t="s">
        <v>1207</v>
      </c>
      <c r="C364" s="488" t="s">
        <v>5241</v>
      </c>
      <c r="D364" s="488" t="s">
        <v>2316</v>
      </c>
      <c r="E364" s="488" t="s">
        <v>3343</v>
      </c>
      <c r="F364" s="488" t="s">
        <v>2316</v>
      </c>
      <c r="G364" s="488" t="s">
        <v>4985</v>
      </c>
      <c r="H364" s="488" t="s">
        <v>5828</v>
      </c>
      <c r="I364" s="488" t="s">
        <v>4985</v>
      </c>
      <c r="J364" s="488" t="s">
        <v>5828</v>
      </c>
    </row>
    <row r="365" spans="1:10" x14ac:dyDescent="0.25">
      <c r="A365" s="488" t="s">
        <v>5228</v>
      </c>
      <c r="B365" s="488" t="s">
        <v>1207</v>
      </c>
      <c r="C365" s="488" t="s">
        <v>5241</v>
      </c>
      <c r="D365" s="488" t="s">
        <v>2316</v>
      </c>
      <c r="E365" s="488" t="s">
        <v>3343</v>
      </c>
      <c r="F365" s="488" t="s">
        <v>2316</v>
      </c>
      <c r="G365" s="488" t="s">
        <v>4986</v>
      </c>
      <c r="H365" s="488" t="s">
        <v>5829</v>
      </c>
      <c r="I365" s="488" t="s">
        <v>4986</v>
      </c>
      <c r="J365" s="488" t="s">
        <v>5829</v>
      </c>
    </row>
    <row r="366" spans="1:10" x14ac:dyDescent="0.25">
      <c r="A366" s="488" t="s">
        <v>5228</v>
      </c>
      <c r="B366" s="488" t="s">
        <v>1207</v>
      </c>
      <c r="C366" s="488" t="s">
        <v>5241</v>
      </c>
      <c r="D366" s="488" t="s">
        <v>2316</v>
      </c>
      <c r="E366" s="488" t="s">
        <v>3343</v>
      </c>
      <c r="F366" s="488" t="s">
        <v>2316</v>
      </c>
      <c r="G366" s="488" t="s">
        <v>4987</v>
      </c>
      <c r="H366" s="488" t="s">
        <v>5830</v>
      </c>
      <c r="I366" s="488" t="s">
        <v>4987</v>
      </c>
      <c r="J366" s="488" t="s">
        <v>5830</v>
      </c>
    </row>
    <row r="367" spans="1:10" x14ac:dyDescent="0.25">
      <c r="A367" s="488" t="s">
        <v>5228</v>
      </c>
      <c r="B367" s="488" t="s">
        <v>1207</v>
      </c>
      <c r="C367" s="488" t="s">
        <v>5242</v>
      </c>
      <c r="D367" s="488" t="s">
        <v>1301</v>
      </c>
      <c r="E367" s="488" t="s">
        <v>3344</v>
      </c>
      <c r="F367" s="488" t="s">
        <v>1301</v>
      </c>
      <c r="G367" s="488" t="s">
        <v>4988</v>
      </c>
      <c r="H367" s="488" t="s">
        <v>5826</v>
      </c>
      <c r="I367" s="488" t="s">
        <v>4988</v>
      </c>
      <c r="J367" s="488" t="s">
        <v>5826</v>
      </c>
    </row>
    <row r="368" spans="1:10" x14ac:dyDescent="0.25">
      <c r="A368" s="488" t="s">
        <v>5228</v>
      </c>
      <c r="B368" s="488" t="s">
        <v>1207</v>
      </c>
      <c r="C368" s="488" t="s">
        <v>5242</v>
      </c>
      <c r="D368" s="488" t="s">
        <v>1301</v>
      </c>
      <c r="E368" s="488" t="s">
        <v>3344</v>
      </c>
      <c r="F368" s="488" t="s">
        <v>1301</v>
      </c>
      <c r="G368" s="488" t="s">
        <v>4989</v>
      </c>
      <c r="H368" s="488" t="s">
        <v>5827</v>
      </c>
      <c r="I368" s="488" t="s">
        <v>4989</v>
      </c>
      <c r="J368" s="488" t="s">
        <v>5827</v>
      </c>
    </row>
    <row r="369" spans="1:10" x14ac:dyDescent="0.25">
      <c r="A369" s="488" t="s">
        <v>5228</v>
      </c>
      <c r="B369" s="488" t="s">
        <v>1207</v>
      </c>
      <c r="C369" s="488" t="s">
        <v>5242</v>
      </c>
      <c r="D369" s="488" t="s">
        <v>1301</v>
      </c>
      <c r="E369" s="488" t="s">
        <v>3344</v>
      </c>
      <c r="F369" s="488" t="s">
        <v>1301</v>
      </c>
      <c r="G369" s="488" t="s">
        <v>4991</v>
      </c>
      <c r="H369" s="488" t="s">
        <v>5828</v>
      </c>
      <c r="I369" s="488" t="s">
        <v>4991</v>
      </c>
      <c r="J369" s="488" t="s">
        <v>5828</v>
      </c>
    </row>
    <row r="370" spans="1:10" x14ac:dyDescent="0.25">
      <c r="A370" s="488" t="s">
        <v>5228</v>
      </c>
      <c r="B370" s="488" t="s">
        <v>1207</v>
      </c>
      <c r="C370" s="488" t="s">
        <v>5242</v>
      </c>
      <c r="D370" s="488" t="s">
        <v>1301</v>
      </c>
      <c r="E370" s="488" t="s">
        <v>3344</v>
      </c>
      <c r="F370" s="488" t="s">
        <v>1301</v>
      </c>
      <c r="G370" s="488" t="s">
        <v>4990</v>
      </c>
      <c r="H370" s="488" t="s">
        <v>5829</v>
      </c>
      <c r="I370" s="488" t="s">
        <v>4990</v>
      </c>
      <c r="J370" s="488" t="s">
        <v>5829</v>
      </c>
    </row>
    <row r="371" spans="1:10" x14ac:dyDescent="0.25">
      <c r="A371" s="488" t="s">
        <v>5228</v>
      </c>
      <c r="B371" s="488" t="s">
        <v>1207</v>
      </c>
      <c r="C371" s="488" t="s">
        <v>5242</v>
      </c>
      <c r="D371" s="488" t="s">
        <v>1301</v>
      </c>
      <c r="E371" s="488" t="s">
        <v>3344</v>
      </c>
      <c r="F371" s="488" t="s">
        <v>1301</v>
      </c>
      <c r="G371" s="488" t="s">
        <v>4992</v>
      </c>
      <c r="H371" s="488" t="s">
        <v>5830</v>
      </c>
      <c r="I371" s="488" t="s">
        <v>4992</v>
      </c>
      <c r="J371" s="488" t="s">
        <v>5830</v>
      </c>
    </row>
    <row r="372" spans="1:10" x14ac:dyDescent="0.25">
      <c r="A372" s="488" t="s">
        <v>5228</v>
      </c>
      <c r="B372" s="488" t="s">
        <v>1207</v>
      </c>
      <c r="C372" s="488" t="s">
        <v>5242</v>
      </c>
      <c r="D372" s="488" t="s">
        <v>1301</v>
      </c>
      <c r="E372" s="488" t="s">
        <v>3344</v>
      </c>
      <c r="F372" s="488" t="s">
        <v>1301</v>
      </c>
      <c r="G372" s="488" t="s">
        <v>4993</v>
      </c>
      <c r="H372" s="488" t="s">
        <v>5831</v>
      </c>
      <c r="I372" s="488" t="s">
        <v>4993</v>
      </c>
      <c r="J372" s="488" t="s">
        <v>5831</v>
      </c>
    </row>
    <row r="373" spans="1:10" x14ac:dyDescent="0.25">
      <c r="A373" s="488" t="s">
        <v>5229</v>
      </c>
      <c r="B373" s="488" t="s">
        <v>2011</v>
      </c>
      <c r="C373" s="488" t="s">
        <v>5243</v>
      </c>
      <c r="D373" s="488" t="s">
        <v>2011</v>
      </c>
      <c r="E373" s="488" t="s">
        <v>3349</v>
      </c>
      <c r="F373" s="488" t="s">
        <v>2011</v>
      </c>
      <c r="G373" s="488" t="s">
        <v>4994</v>
      </c>
      <c r="H373" s="488" t="s">
        <v>2011</v>
      </c>
      <c r="I373" s="488" t="s">
        <v>4994</v>
      </c>
      <c r="J373" s="488" t="s">
        <v>2011</v>
      </c>
    </row>
    <row r="374" spans="1:10" x14ac:dyDescent="0.25">
      <c r="A374" s="488" t="s">
        <v>5230</v>
      </c>
      <c r="B374" s="488" t="s">
        <v>2033</v>
      </c>
      <c r="C374" s="488" t="s">
        <v>5244</v>
      </c>
      <c r="D374" s="488" t="s">
        <v>2033</v>
      </c>
      <c r="E374" s="488" t="s">
        <v>3350</v>
      </c>
      <c r="F374" s="488" t="s">
        <v>2033</v>
      </c>
      <c r="G374" s="488" t="s">
        <v>4995</v>
      </c>
      <c r="H374" s="488" t="s">
        <v>5826</v>
      </c>
      <c r="I374" s="488" t="s">
        <v>4995</v>
      </c>
      <c r="J374" s="488" t="s">
        <v>5826</v>
      </c>
    </row>
    <row r="375" spans="1:10" x14ac:dyDescent="0.25">
      <c r="A375" s="488" t="s">
        <v>5230</v>
      </c>
      <c r="B375" s="488" t="s">
        <v>2033</v>
      </c>
      <c r="C375" s="488" t="s">
        <v>5244</v>
      </c>
      <c r="D375" s="488" t="s">
        <v>2033</v>
      </c>
      <c r="E375" s="488" t="s">
        <v>3350</v>
      </c>
      <c r="F375" s="488" t="s">
        <v>2033</v>
      </c>
      <c r="G375" s="488" t="s">
        <v>4996</v>
      </c>
      <c r="H375" s="488" t="s">
        <v>5827</v>
      </c>
      <c r="I375" s="488" t="s">
        <v>4996</v>
      </c>
      <c r="J375" s="488" t="s">
        <v>5827</v>
      </c>
    </row>
    <row r="376" spans="1:10" x14ac:dyDescent="0.25">
      <c r="A376" s="488" t="s">
        <v>5231</v>
      </c>
      <c r="B376" s="488" t="s">
        <v>2035</v>
      </c>
      <c r="C376" s="488" t="s">
        <v>5245</v>
      </c>
      <c r="D376" s="488" t="s">
        <v>2035</v>
      </c>
      <c r="E376" s="488" t="s">
        <v>3351</v>
      </c>
      <c r="F376" s="488" t="s">
        <v>2035</v>
      </c>
      <c r="G376" s="488" t="s">
        <v>4997</v>
      </c>
      <c r="H376" s="488" t="s">
        <v>2035</v>
      </c>
      <c r="I376" s="488" t="s">
        <v>4997</v>
      </c>
      <c r="J376" s="488" t="s">
        <v>2035</v>
      </c>
    </row>
    <row r="377" spans="1:10" x14ac:dyDescent="0.25">
      <c r="A377" s="488" t="s">
        <v>5232</v>
      </c>
      <c r="B377" s="488" t="s">
        <v>5233</v>
      </c>
      <c r="C377" s="488" t="s">
        <v>5246</v>
      </c>
      <c r="D377" s="488" t="s">
        <v>5233</v>
      </c>
      <c r="E377" s="488" t="s">
        <v>3352</v>
      </c>
      <c r="F377" s="488" t="s">
        <v>5233</v>
      </c>
      <c r="G377" s="488" t="s">
        <v>4998</v>
      </c>
      <c r="H377" s="488" t="s">
        <v>5233</v>
      </c>
      <c r="I377" s="488" t="s">
        <v>4998</v>
      </c>
      <c r="J377" s="488" t="s">
        <v>5233</v>
      </c>
    </row>
    <row r="378" spans="1:10" x14ac:dyDescent="0.25">
      <c r="A378" s="488"/>
      <c r="B378" s="488"/>
      <c r="C378" s="488"/>
      <c r="D378" s="488"/>
      <c r="E378" s="488"/>
      <c r="F378" s="488"/>
      <c r="G378" s="488"/>
      <c r="H378" s="488"/>
      <c r="I378" s="488"/>
      <c r="J378" s="488"/>
    </row>
    <row r="379" spans="1:10" x14ac:dyDescent="0.25">
      <c r="A379" s="488"/>
      <c r="B379" s="488"/>
      <c r="C379" s="488"/>
      <c r="D379" s="488"/>
      <c r="E379" s="488"/>
      <c r="F379" s="488"/>
      <c r="G379" s="488"/>
      <c r="H379" s="488"/>
      <c r="I379" s="488"/>
      <c r="J379" s="488"/>
    </row>
    <row r="380" spans="1:10" x14ac:dyDescent="0.25">
      <c r="A380" s="488"/>
      <c r="B380" s="488"/>
      <c r="C380" s="488"/>
      <c r="D380" s="488"/>
      <c r="E380" s="488"/>
      <c r="F380" s="488"/>
      <c r="G380" s="488"/>
      <c r="H380" s="488"/>
      <c r="I380" s="488"/>
      <c r="J380" s="488"/>
    </row>
    <row r="381" spans="1:10" x14ac:dyDescent="0.25">
      <c r="A381" s="488"/>
      <c r="B381" s="488"/>
      <c r="C381" s="488"/>
      <c r="D381" s="488"/>
      <c r="E381" s="488"/>
      <c r="F381" s="488"/>
      <c r="G381" s="488"/>
      <c r="H381" s="488"/>
      <c r="I381" s="488"/>
      <c r="J381" s="488"/>
    </row>
  </sheetData>
  <autoFilter ref="A1:J381"/>
  <sortState ref="I1:I731">
    <sortCondition ref="I1"/>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74">
    <pageSetUpPr fitToPage="1"/>
  </sheetPr>
  <dimension ref="A1:AG33"/>
  <sheetViews>
    <sheetView zoomScale="85" zoomScaleNormal="85" workbookViewId="0"/>
  </sheetViews>
  <sheetFormatPr defaultColWidth="9.140625" defaultRowHeight="12.75" x14ac:dyDescent="0.2"/>
  <cols>
    <col min="1" max="1" width="99.140625" style="86" customWidth="1"/>
    <col min="2" max="2" width="7" style="86" customWidth="1"/>
    <col min="3" max="19" width="12" style="86" customWidth="1"/>
    <col min="20" max="20" width="14.28515625" style="86" customWidth="1"/>
    <col min="21" max="21" width="9.140625" style="86"/>
    <col min="22" max="22" width="14.28515625" style="86" bestFit="1" customWidth="1"/>
    <col min="23" max="24" width="9.140625" style="86"/>
    <col min="25" max="25" width="12.28515625" style="86" customWidth="1"/>
    <col min="26" max="26" width="51.42578125" style="86" customWidth="1"/>
    <col min="27" max="16384" width="9.140625" style="86"/>
  </cols>
  <sheetData>
    <row r="1" spans="1:30" x14ac:dyDescent="0.2">
      <c r="A1" s="17" t="s">
        <v>3348</v>
      </c>
      <c r="B1" s="487" t="str">
        <f>HYPERLINK("#List!$A$1", "Preparatory")</f>
        <v>Preparatory</v>
      </c>
    </row>
    <row r="2" spans="1:30" x14ac:dyDescent="0.2">
      <c r="A2" s="17"/>
      <c r="B2" s="17"/>
    </row>
    <row r="3" spans="1:30" x14ac:dyDescent="0.2">
      <c r="A3" s="12" t="s">
        <v>5175</v>
      </c>
      <c r="B3" s="12"/>
      <c r="C3" s="3"/>
      <c r="D3" s="3"/>
      <c r="E3" s="3"/>
      <c r="F3" s="3"/>
    </row>
    <row r="4" spans="1:30" x14ac:dyDescent="0.2">
      <c r="A4" s="12" t="s">
        <v>5174</v>
      </c>
      <c r="B4" s="12"/>
      <c r="C4" s="3"/>
      <c r="D4" s="3"/>
      <c r="E4" s="3"/>
      <c r="F4" s="3"/>
    </row>
    <row r="5" spans="1:30" x14ac:dyDescent="0.2">
      <c r="A5" s="12"/>
      <c r="B5" s="12"/>
      <c r="C5" s="3"/>
      <c r="D5" s="3"/>
      <c r="E5" s="3"/>
      <c r="F5" s="3"/>
    </row>
    <row r="6" spans="1:30" x14ac:dyDescent="0.2">
      <c r="A6" s="17" t="s">
        <v>4756</v>
      </c>
      <c r="B6" s="17"/>
      <c r="C6" s="3"/>
      <c r="D6" s="3"/>
      <c r="E6" s="3"/>
      <c r="F6" s="3"/>
    </row>
    <row r="7" spans="1:30" x14ac:dyDescent="0.2">
      <c r="A7" s="10" t="s">
        <v>48</v>
      </c>
      <c r="B7" s="10"/>
      <c r="C7" s="3"/>
      <c r="D7" s="3"/>
      <c r="E7" s="3"/>
      <c r="F7" s="3"/>
    </row>
    <row r="8" spans="1:30" x14ac:dyDescent="0.2">
      <c r="A8" s="16" t="s">
        <v>2954</v>
      </c>
      <c r="B8" s="16"/>
      <c r="C8" s="3"/>
      <c r="D8" s="3"/>
      <c r="E8" s="3"/>
      <c r="F8" s="3"/>
    </row>
    <row r="10" spans="1:30" x14ac:dyDescent="0.2">
      <c r="A10" s="225"/>
      <c r="B10" s="225"/>
      <c r="C10" s="571" t="s">
        <v>1892</v>
      </c>
      <c r="D10" s="571"/>
      <c r="E10" s="571"/>
      <c r="F10" s="571"/>
      <c r="G10" s="571"/>
      <c r="H10" s="571"/>
      <c r="I10" s="571"/>
      <c r="J10" s="571"/>
      <c r="K10" s="571"/>
      <c r="L10" s="571"/>
      <c r="M10" s="571"/>
      <c r="N10" s="571"/>
      <c r="O10" s="571"/>
      <c r="P10" s="571"/>
      <c r="Q10" s="571"/>
      <c r="R10" s="571"/>
      <c r="S10" s="572" t="s">
        <v>1891</v>
      </c>
    </row>
    <row r="11" spans="1:30" x14ac:dyDescent="0.2">
      <c r="C11" s="573" t="s">
        <v>5170</v>
      </c>
      <c r="D11" s="573"/>
      <c r="E11" s="573"/>
      <c r="F11" s="573"/>
      <c r="G11" s="573"/>
      <c r="H11" s="573"/>
      <c r="I11" s="573"/>
      <c r="J11" s="573"/>
      <c r="K11" s="573"/>
      <c r="L11" s="573"/>
      <c r="M11" s="573"/>
      <c r="N11" s="573"/>
      <c r="O11" s="572" t="s">
        <v>5171</v>
      </c>
      <c r="P11" s="574"/>
      <c r="Q11" s="574"/>
      <c r="R11" s="574"/>
      <c r="S11" s="572"/>
      <c r="T11" s="216"/>
    </row>
    <row r="12" spans="1:30" ht="76.5" x14ac:dyDescent="0.2">
      <c r="C12" s="200" t="s">
        <v>2403</v>
      </c>
      <c r="D12" s="200" t="s">
        <v>5165</v>
      </c>
      <c r="E12" s="200" t="s">
        <v>2404</v>
      </c>
      <c r="F12" s="200" t="s">
        <v>2405</v>
      </c>
      <c r="G12" s="200" t="s">
        <v>2406</v>
      </c>
      <c r="H12" s="200" t="s">
        <v>2407</v>
      </c>
      <c r="I12" s="200" t="s">
        <v>2408</v>
      </c>
      <c r="J12" s="200" t="s">
        <v>2409</v>
      </c>
      <c r="K12" s="200" t="s">
        <v>2410</v>
      </c>
      <c r="L12" s="200" t="s">
        <v>2411</v>
      </c>
      <c r="M12" s="200" t="s">
        <v>603</v>
      </c>
      <c r="N12" s="200" t="s">
        <v>817</v>
      </c>
      <c r="O12" s="203" t="s">
        <v>562</v>
      </c>
      <c r="P12" s="156" t="s">
        <v>1222</v>
      </c>
      <c r="Q12" s="203" t="s">
        <v>2414</v>
      </c>
      <c r="R12" s="203" t="s">
        <v>1203</v>
      </c>
      <c r="S12" s="572"/>
      <c r="T12" s="217"/>
    </row>
    <row r="13" spans="1:30" x14ac:dyDescent="0.2">
      <c r="C13" s="446" t="s">
        <v>5300</v>
      </c>
      <c r="D13" s="446" t="s">
        <v>5301</v>
      </c>
      <c r="E13" s="446" t="s">
        <v>5302</v>
      </c>
      <c r="F13" s="446" t="s">
        <v>5303</v>
      </c>
      <c r="G13" s="446" t="s">
        <v>5304</v>
      </c>
      <c r="H13" s="446" t="s">
        <v>5305</v>
      </c>
      <c r="I13" s="446" t="s">
        <v>5306</v>
      </c>
      <c r="J13" s="446" t="s">
        <v>5321</v>
      </c>
      <c r="K13" s="446" t="s">
        <v>5328</v>
      </c>
      <c r="L13" s="446" t="s">
        <v>5329</v>
      </c>
      <c r="M13" s="446" t="s">
        <v>5330</v>
      </c>
      <c r="N13" s="446" t="s">
        <v>5331</v>
      </c>
      <c r="O13" s="446" t="s">
        <v>5332</v>
      </c>
      <c r="P13" s="446" t="s">
        <v>5333</v>
      </c>
      <c r="Q13" s="446" t="s">
        <v>5334</v>
      </c>
      <c r="R13" s="446" t="s">
        <v>5336</v>
      </c>
      <c r="S13" s="446" t="s">
        <v>5337</v>
      </c>
      <c r="T13" s="217"/>
    </row>
    <row r="14" spans="1:30" x14ac:dyDescent="0.2">
      <c r="A14" s="172" t="s">
        <v>1890</v>
      </c>
      <c r="B14" s="226" t="s">
        <v>5272</v>
      </c>
      <c r="C14" s="433" t="s">
        <v>23</v>
      </c>
      <c r="D14" s="433" t="s">
        <v>225</v>
      </c>
      <c r="E14" s="433" t="s">
        <v>207</v>
      </c>
      <c r="F14" s="433" t="s">
        <v>0</v>
      </c>
      <c r="G14" s="433" t="s">
        <v>224</v>
      </c>
      <c r="H14" s="433" t="s">
        <v>262</v>
      </c>
      <c r="I14" s="433" t="s">
        <v>261</v>
      </c>
      <c r="J14" s="433" t="s">
        <v>231</v>
      </c>
      <c r="K14" s="433" t="s">
        <v>253</v>
      </c>
      <c r="L14" s="433" t="s">
        <v>244</v>
      </c>
      <c r="M14" s="433" t="s">
        <v>239</v>
      </c>
      <c r="N14" s="433" t="s">
        <v>243</v>
      </c>
      <c r="O14" s="433" t="s">
        <v>242</v>
      </c>
      <c r="P14" s="433" t="s">
        <v>351</v>
      </c>
      <c r="Q14" s="433" t="s">
        <v>241</v>
      </c>
      <c r="R14" s="433" t="s">
        <v>240</v>
      </c>
      <c r="S14" s="433" t="s">
        <v>358</v>
      </c>
      <c r="T14" s="12" t="s">
        <v>2842</v>
      </c>
      <c r="U14" s="12" t="s">
        <v>2808</v>
      </c>
      <c r="V14" s="8" t="s">
        <v>2058</v>
      </c>
      <c r="W14" s="9" t="s">
        <v>2709</v>
      </c>
      <c r="X14" s="9" t="s">
        <v>2752</v>
      </c>
      <c r="Y14" s="13"/>
      <c r="Z14" s="9"/>
      <c r="AA14" s="9"/>
      <c r="AB14" s="9"/>
      <c r="AC14" s="13"/>
      <c r="AD14" s="13"/>
    </row>
    <row r="15" spans="1:30" x14ac:dyDescent="0.2">
      <c r="A15" s="172" t="s">
        <v>1886</v>
      </c>
      <c r="B15" s="226"/>
      <c r="C15" s="287"/>
      <c r="D15" s="287"/>
      <c r="E15" s="287"/>
      <c r="F15" s="287"/>
      <c r="G15" s="287"/>
      <c r="H15" s="287"/>
      <c r="I15" s="287"/>
      <c r="J15" s="287"/>
      <c r="K15" s="287"/>
      <c r="L15" s="287"/>
      <c r="M15" s="287"/>
      <c r="N15" s="287"/>
      <c r="O15" s="445"/>
      <c r="P15" s="287"/>
      <c r="Q15" s="287"/>
      <c r="R15" s="287"/>
      <c r="S15" s="287"/>
      <c r="T15" s="12"/>
      <c r="U15" s="12"/>
      <c r="V15" s="9"/>
      <c r="W15" s="9"/>
      <c r="X15" s="9"/>
      <c r="Y15" s="13"/>
      <c r="Z15" s="9"/>
      <c r="AA15" s="9"/>
      <c r="AB15" s="9"/>
      <c r="AC15" s="13"/>
      <c r="AD15" s="13"/>
    </row>
    <row r="16" spans="1:30" x14ac:dyDescent="0.2">
      <c r="A16" s="171" t="s">
        <v>1885</v>
      </c>
      <c r="B16" s="226"/>
      <c r="C16" s="287"/>
      <c r="D16" s="287"/>
      <c r="E16" s="287"/>
      <c r="F16" s="287"/>
      <c r="G16" s="287"/>
      <c r="H16" s="287"/>
      <c r="I16" s="287"/>
      <c r="J16" s="287"/>
      <c r="K16" s="287"/>
      <c r="L16" s="287"/>
      <c r="M16" s="287"/>
      <c r="N16" s="287"/>
      <c r="O16" s="445"/>
      <c r="P16" s="287"/>
      <c r="Q16" s="287"/>
      <c r="R16" s="287"/>
      <c r="S16" s="287"/>
      <c r="T16" s="12"/>
      <c r="U16" s="12"/>
      <c r="V16" s="9"/>
      <c r="W16" s="9"/>
      <c r="X16" s="9"/>
      <c r="Y16" s="13"/>
      <c r="Z16" s="9"/>
      <c r="AA16" s="9"/>
      <c r="AB16" s="9"/>
      <c r="AC16" s="13"/>
      <c r="AD16" s="13"/>
    </row>
    <row r="17" spans="1:33" x14ac:dyDescent="0.2">
      <c r="A17" s="173" t="s">
        <v>1884</v>
      </c>
      <c r="B17" s="226"/>
      <c r="C17" s="287"/>
      <c r="D17" s="287"/>
      <c r="E17" s="287"/>
      <c r="F17" s="287"/>
      <c r="G17" s="287"/>
      <c r="H17" s="287"/>
      <c r="I17" s="287"/>
      <c r="J17" s="287"/>
      <c r="K17" s="287"/>
      <c r="L17" s="287"/>
      <c r="M17" s="287"/>
      <c r="N17" s="287"/>
      <c r="O17" s="445"/>
      <c r="P17" s="287"/>
      <c r="Q17" s="287"/>
      <c r="R17" s="287"/>
      <c r="S17" s="287"/>
      <c r="T17" s="12"/>
      <c r="U17" s="12"/>
      <c r="V17" s="9"/>
      <c r="W17" s="9"/>
      <c r="X17" s="9"/>
      <c r="Y17" s="13"/>
      <c r="Z17" s="9"/>
      <c r="AA17" s="9"/>
      <c r="AB17" s="9"/>
      <c r="AC17" s="13"/>
      <c r="AD17" s="13"/>
    </row>
    <row r="18" spans="1:33" x14ac:dyDescent="0.2">
      <c r="A18" s="219" t="s">
        <v>1400</v>
      </c>
      <c r="B18" s="227" t="s">
        <v>5318</v>
      </c>
      <c r="C18" s="433" t="s">
        <v>27</v>
      </c>
      <c r="D18" s="433" t="s">
        <v>420</v>
      </c>
      <c r="E18" s="433" t="s">
        <v>381</v>
      </c>
      <c r="F18" s="433" t="s">
        <v>117</v>
      </c>
      <c r="G18" s="433" t="s">
        <v>610</v>
      </c>
      <c r="H18" s="433" t="s">
        <v>1291</v>
      </c>
      <c r="I18" s="433" t="s">
        <v>1290</v>
      </c>
      <c r="J18" s="433" t="s">
        <v>1883</v>
      </c>
      <c r="K18" s="433" t="s">
        <v>250</v>
      </c>
      <c r="L18" s="433" t="s">
        <v>1632</v>
      </c>
      <c r="M18" s="433" t="s">
        <v>1631</v>
      </c>
      <c r="N18" s="433" t="s">
        <v>166</v>
      </c>
      <c r="O18" s="433" t="s">
        <v>1630</v>
      </c>
      <c r="P18" s="433" t="s">
        <v>347</v>
      </c>
      <c r="Q18" s="433" t="s">
        <v>346</v>
      </c>
      <c r="R18" s="433" t="s">
        <v>353</v>
      </c>
      <c r="S18" s="433" t="s">
        <v>270</v>
      </c>
      <c r="T18" s="12" t="s">
        <v>2843</v>
      </c>
      <c r="U18" s="12" t="s">
        <v>2808</v>
      </c>
      <c r="V18" s="8" t="s">
        <v>2058</v>
      </c>
      <c r="W18" s="9" t="s">
        <v>2709</v>
      </c>
      <c r="X18" s="9" t="s">
        <v>2802</v>
      </c>
      <c r="Y18" s="13"/>
      <c r="Z18" s="9"/>
      <c r="AA18" s="9"/>
      <c r="AB18" s="9"/>
      <c r="AC18" s="13"/>
      <c r="AD18" s="13"/>
    </row>
    <row r="19" spans="1:33" x14ac:dyDescent="0.2">
      <c r="A19" s="219" t="s">
        <v>5172</v>
      </c>
      <c r="B19" s="227" t="s">
        <v>5308</v>
      </c>
      <c r="C19" s="433" t="s">
        <v>34</v>
      </c>
      <c r="D19" s="433" t="s">
        <v>470</v>
      </c>
      <c r="E19" s="433" t="s">
        <v>570</v>
      </c>
      <c r="F19" s="433" t="s">
        <v>569</v>
      </c>
      <c r="G19" s="433" t="s">
        <v>568</v>
      </c>
      <c r="H19" s="433" t="s">
        <v>1277</v>
      </c>
      <c r="I19" s="433" t="s">
        <v>1276</v>
      </c>
      <c r="J19" s="433" t="s">
        <v>1878</v>
      </c>
      <c r="K19" s="433" t="s">
        <v>1605</v>
      </c>
      <c r="L19" s="433" t="s">
        <v>1359</v>
      </c>
      <c r="M19" s="433" t="s">
        <v>1604</v>
      </c>
      <c r="N19" s="433" t="s">
        <v>149</v>
      </c>
      <c r="O19" s="433" t="s">
        <v>1603</v>
      </c>
      <c r="P19" s="433" t="s">
        <v>1602</v>
      </c>
      <c r="Q19" s="433" t="s">
        <v>1315</v>
      </c>
      <c r="R19" s="433" t="s">
        <v>1310</v>
      </c>
      <c r="S19" s="433" t="s">
        <v>1304</v>
      </c>
      <c r="T19" s="16"/>
      <c r="U19" s="12" t="s">
        <v>2808</v>
      </c>
      <c r="V19" s="8" t="s">
        <v>2058</v>
      </c>
      <c r="W19" s="9" t="s">
        <v>2708</v>
      </c>
      <c r="X19" s="9" t="s">
        <v>2803</v>
      </c>
      <c r="Y19" s="9" t="s">
        <v>2874</v>
      </c>
      <c r="Z19" s="9" t="s">
        <v>2868</v>
      </c>
      <c r="AA19" s="9"/>
      <c r="AB19" s="13"/>
      <c r="AC19" s="13"/>
      <c r="AD19" s="13"/>
    </row>
    <row r="20" spans="1:33" x14ac:dyDescent="0.2">
      <c r="A20" s="174" t="s">
        <v>1932</v>
      </c>
      <c r="B20" s="226" t="s">
        <v>5309</v>
      </c>
      <c r="C20" s="433" t="s">
        <v>35</v>
      </c>
      <c r="D20" s="433" t="s">
        <v>268</v>
      </c>
      <c r="E20" s="433" t="s">
        <v>336</v>
      </c>
      <c r="F20" s="433" t="s">
        <v>335</v>
      </c>
      <c r="G20" s="433" t="s">
        <v>565</v>
      </c>
      <c r="H20" s="433" t="s">
        <v>1275</v>
      </c>
      <c r="I20" s="433" t="s">
        <v>1274</v>
      </c>
      <c r="J20" s="433" t="s">
        <v>1915</v>
      </c>
      <c r="K20" s="433" t="s">
        <v>1601</v>
      </c>
      <c r="L20" s="433" t="s">
        <v>1358</v>
      </c>
      <c r="M20" s="433" t="s">
        <v>1600</v>
      </c>
      <c r="N20" s="433" t="s">
        <v>139</v>
      </c>
      <c r="O20" s="433" t="s">
        <v>1599</v>
      </c>
      <c r="P20" s="433" t="s">
        <v>1598</v>
      </c>
      <c r="Q20" s="433" t="s">
        <v>1314</v>
      </c>
      <c r="R20" s="433" t="s">
        <v>1309</v>
      </c>
      <c r="S20" s="433" t="s">
        <v>1303</v>
      </c>
      <c r="T20" s="12" t="s">
        <v>2843</v>
      </c>
      <c r="U20" s="12" t="s">
        <v>2808</v>
      </c>
      <c r="V20" s="8" t="s">
        <v>2058</v>
      </c>
      <c r="W20" s="9" t="s">
        <v>2709</v>
      </c>
      <c r="X20" s="9" t="s">
        <v>2802</v>
      </c>
      <c r="Y20" s="9" t="s">
        <v>2862</v>
      </c>
      <c r="Z20" s="13"/>
      <c r="AA20" s="9"/>
      <c r="AB20" s="9"/>
      <c r="AC20" s="13"/>
      <c r="AD20" s="13"/>
    </row>
    <row r="21" spans="1:33" x14ac:dyDescent="0.2">
      <c r="A21" s="173" t="s">
        <v>1876</v>
      </c>
      <c r="B21" s="226"/>
      <c r="C21" s="445"/>
      <c r="D21" s="445"/>
      <c r="E21" s="445"/>
      <c r="F21" s="445"/>
      <c r="G21" s="445"/>
      <c r="H21" s="445"/>
      <c r="I21" s="445"/>
      <c r="J21" s="445"/>
      <c r="K21" s="445"/>
      <c r="L21" s="445"/>
      <c r="M21" s="445"/>
      <c r="N21" s="445"/>
      <c r="O21" s="445"/>
      <c r="P21" s="445"/>
      <c r="Q21" s="445"/>
      <c r="R21" s="445"/>
      <c r="S21" s="422"/>
      <c r="T21" s="12"/>
      <c r="U21" s="12"/>
      <c r="V21" s="8"/>
      <c r="W21" s="9"/>
      <c r="X21" s="9"/>
      <c r="Y21" s="13"/>
      <c r="Z21" s="9"/>
      <c r="AA21" s="9"/>
      <c r="AB21" s="9"/>
      <c r="AC21" s="13"/>
      <c r="AD21" s="13"/>
    </row>
    <row r="22" spans="1:33" x14ac:dyDescent="0.2">
      <c r="A22" s="219" t="s">
        <v>1400</v>
      </c>
      <c r="B22" s="226" t="s">
        <v>5310</v>
      </c>
      <c r="C22" s="433" t="s">
        <v>107</v>
      </c>
      <c r="D22" s="433" t="s">
        <v>211</v>
      </c>
      <c r="E22" s="433" t="s">
        <v>334</v>
      </c>
      <c r="F22" s="433" t="s">
        <v>333</v>
      </c>
      <c r="G22" s="433" t="s">
        <v>563</v>
      </c>
      <c r="H22" s="433" t="s">
        <v>1273</v>
      </c>
      <c r="I22" s="433" t="s">
        <v>1272</v>
      </c>
      <c r="J22" s="433" t="s">
        <v>1874</v>
      </c>
      <c r="K22" s="433" t="s">
        <v>1597</v>
      </c>
      <c r="L22" s="433" t="s">
        <v>1596</v>
      </c>
      <c r="M22" s="433" t="s">
        <v>1595</v>
      </c>
      <c r="N22" s="433" t="s">
        <v>1594</v>
      </c>
      <c r="O22" s="433" t="s">
        <v>2619</v>
      </c>
      <c r="P22" s="433" t="s">
        <v>2620</v>
      </c>
      <c r="Q22" s="433" t="s">
        <v>2621</v>
      </c>
      <c r="R22" s="433" t="s">
        <v>1593</v>
      </c>
      <c r="S22" s="433" t="s">
        <v>1592</v>
      </c>
      <c r="T22" s="12" t="s">
        <v>2843</v>
      </c>
      <c r="U22" s="12" t="s">
        <v>2808</v>
      </c>
      <c r="V22" s="8" t="s">
        <v>2058</v>
      </c>
      <c r="W22" s="9" t="s">
        <v>2709</v>
      </c>
      <c r="X22" s="9" t="s">
        <v>2801</v>
      </c>
      <c r="Y22" s="13"/>
      <c r="Z22" s="9"/>
      <c r="AA22" s="9"/>
      <c r="AB22" s="9"/>
      <c r="AC22" s="13"/>
      <c r="AD22" s="13"/>
    </row>
    <row r="23" spans="1:33" x14ac:dyDescent="0.2">
      <c r="A23" s="219" t="s">
        <v>5172</v>
      </c>
      <c r="B23" s="226" t="s">
        <v>5284</v>
      </c>
      <c r="C23" s="433" t="s">
        <v>81</v>
      </c>
      <c r="D23" s="433" t="s">
        <v>445</v>
      </c>
      <c r="E23" s="433" t="s">
        <v>1546</v>
      </c>
      <c r="F23" s="433" t="s">
        <v>1255</v>
      </c>
      <c r="G23" s="433" t="s">
        <v>1861</v>
      </c>
      <c r="H23" s="433" t="s">
        <v>1254</v>
      </c>
      <c r="I23" s="433" t="s">
        <v>1860</v>
      </c>
      <c r="J23" s="433" t="s">
        <v>1859</v>
      </c>
      <c r="K23" s="433" t="s">
        <v>1545</v>
      </c>
      <c r="L23" s="433" t="s">
        <v>1544</v>
      </c>
      <c r="M23" s="433" t="s">
        <v>1543</v>
      </c>
      <c r="N23" s="433" t="s">
        <v>1542</v>
      </c>
      <c r="O23" s="433" t="s">
        <v>1541</v>
      </c>
      <c r="P23" s="433" t="s">
        <v>1540</v>
      </c>
      <c r="Q23" s="433" t="s">
        <v>1539</v>
      </c>
      <c r="R23" s="433" t="s">
        <v>1538</v>
      </c>
      <c r="S23" s="433" t="s">
        <v>1537</v>
      </c>
      <c r="T23" s="16"/>
      <c r="U23" s="12" t="s">
        <v>2808</v>
      </c>
      <c r="V23" s="8" t="s">
        <v>2058</v>
      </c>
      <c r="W23" s="9" t="s">
        <v>2708</v>
      </c>
      <c r="X23" s="9" t="s">
        <v>2804</v>
      </c>
      <c r="Y23" s="9" t="s">
        <v>2874</v>
      </c>
      <c r="Z23" s="9" t="s">
        <v>2868</v>
      </c>
      <c r="AA23" s="9"/>
      <c r="AB23" s="13"/>
      <c r="AC23" s="13"/>
      <c r="AD23" s="13"/>
    </row>
    <row r="24" spans="1:33" x14ac:dyDescent="0.2">
      <c r="A24" s="174" t="s">
        <v>1932</v>
      </c>
      <c r="B24" s="227" t="s">
        <v>5285</v>
      </c>
      <c r="C24" s="433" t="s">
        <v>41</v>
      </c>
      <c r="D24" s="433" t="s">
        <v>1215</v>
      </c>
      <c r="E24" s="433" t="s">
        <v>442</v>
      </c>
      <c r="F24" s="433" t="s">
        <v>441</v>
      </c>
      <c r="G24" s="433" t="s">
        <v>1913</v>
      </c>
      <c r="H24" s="433" t="s">
        <v>1252</v>
      </c>
      <c r="I24" s="433" t="s">
        <v>1912</v>
      </c>
      <c r="J24" s="433" t="s">
        <v>1911</v>
      </c>
      <c r="K24" s="433" t="s">
        <v>1536</v>
      </c>
      <c r="L24" s="433" t="s">
        <v>1535</v>
      </c>
      <c r="M24" s="433" t="s">
        <v>1534</v>
      </c>
      <c r="N24" s="433" t="s">
        <v>141</v>
      </c>
      <c r="O24" s="433" t="s">
        <v>1533</v>
      </c>
      <c r="P24" s="433" t="s">
        <v>1532</v>
      </c>
      <c r="Q24" s="433" t="s">
        <v>1531</v>
      </c>
      <c r="R24" s="433" t="s">
        <v>1530</v>
      </c>
      <c r="S24" s="433" t="s">
        <v>1529</v>
      </c>
      <c r="T24" s="12" t="s">
        <v>2843</v>
      </c>
      <c r="U24" s="12" t="s">
        <v>2808</v>
      </c>
      <c r="V24" s="8" t="s">
        <v>2058</v>
      </c>
      <c r="W24" s="9" t="s">
        <v>2709</v>
      </c>
      <c r="X24" s="9" t="s">
        <v>2801</v>
      </c>
      <c r="Y24" s="9" t="s">
        <v>2862</v>
      </c>
      <c r="Z24" s="13"/>
      <c r="AA24" s="9"/>
      <c r="AB24" s="9"/>
      <c r="AC24" s="13"/>
      <c r="AD24" s="13"/>
    </row>
    <row r="25" spans="1:33" x14ac:dyDescent="0.2">
      <c r="A25" s="171" t="s">
        <v>1857</v>
      </c>
      <c r="B25" s="226" t="s">
        <v>5286</v>
      </c>
      <c r="C25" s="433" t="s">
        <v>42</v>
      </c>
      <c r="D25" s="433" t="s">
        <v>1910</v>
      </c>
      <c r="E25" s="433" t="s">
        <v>439</v>
      </c>
      <c r="F25" s="433" t="s">
        <v>438</v>
      </c>
      <c r="G25" s="433" t="s">
        <v>1251</v>
      </c>
      <c r="H25" s="433" t="s">
        <v>1528</v>
      </c>
      <c r="I25" s="433" t="s">
        <v>1250</v>
      </c>
      <c r="J25" s="433" t="s">
        <v>1909</v>
      </c>
      <c r="K25" s="433" t="s">
        <v>1527</v>
      </c>
      <c r="L25" s="433" t="s">
        <v>1526</v>
      </c>
      <c r="M25" s="433" t="s">
        <v>1525</v>
      </c>
      <c r="N25" s="433" t="s">
        <v>145</v>
      </c>
      <c r="O25" s="433" t="s">
        <v>1524</v>
      </c>
      <c r="P25" s="433" t="s">
        <v>1523</v>
      </c>
      <c r="Q25" s="433" t="s">
        <v>1522</v>
      </c>
      <c r="R25" s="433" t="s">
        <v>1521</v>
      </c>
      <c r="S25" s="433" t="s">
        <v>1520</v>
      </c>
      <c r="T25" s="12" t="s">
        <v>2843</v>
      </c>
      <c r="U25" s="12" t="s">
        <v>2808</v>
      </c>
      <c r="V25" s="8" t="s">
        <v>2058</v>
      </c>
      <c r="W25" s="9" t="s">
        <v>2709</v>
      </c>
      <c r="X25" s="9" t="s">
        <v>2752</v>
      </c>
      <c r="Y25" s="13"/>
      <c r="Z25" s="13"/>
      <c r="AA25" s="9"/>
      <c r="AB25" s="9"/>
      <c r="AC25" s="13"/>
      <c r="AD25" s="13"/>
    </row>
    <row r="26" spans="1:33" x14ac:dyDescent="0.2">
      <c r="A26" s="171" t="s">
        <v>1856</v>
      </c>
      <c r="B26" s="227" t="s">
        <v>5287</v>
      </c>
      <c r="C26" s="433" t="s">
        <v>43</v>
      </c>
      <c r="D26" s="433" t="s">
        <v>1908</v>
      </c>
      <c r="E26" s="433" t="s">
        <v>1519</v>
      </c>
      <c r="F26" s="433" t="s">
        <v>1518</v>
      </c>
      <c r="G26" s="433" t="s">
        <v>1907</v>
      </c>
      <c r="H26" s="433" t="s">
        <v>1517</v>
      </c>
      <c r="I26" s="433" t="s">
        <v>1906</v>
      </c>
      <c r="J26" s="433" t="s">
        <v>1905</v>
      </c>
      <c r="K26" s="433" t="s">
        <v>1516</v>
      </c>
      <c r="L26" s="433" t="s">
        <v>1515</v>
      </c>
      <c r="M26" s="433" t="s">
        <v>1514</v>
      </c>
      <c r="N26" s="433" t="s">
        <v>1513</v>
      </c>
      <c r="O26" s="433" t="s">
        <v>1512</v>
      </c>
      <c r="P26" s="433" t="s">
        <v>1511</v>
      </c>
      <c r="Q26" s="433" t="s">
        <v>1510</v>
      </c>
      <c r="R26" s="433" t="s">
        <v>1509</v>
      </c>
      <c r="S26" s="433" t="s">
        <v>1508</v>
      </c>
      <c r="T26" s="12" t="s">
        <v>2843</v>
      </c>
      <c r="U26" s="12" t="s">
        <v>2808</v>
      </c>
      <c r="V26" s="8" t="s">
        <v>2058</v>
      </c>
      <c r="W26" s="9" t="s">
        <v>2709</v>
      </c>
      <c r="X26" s="9" t="s">
        <v>2752</v>
      </c>
      <c r="Y26" s="9" t="s">
        <v>2862</v>
      </c>
      <c r="Z26" s="13"/>
      <c r="AA26" s="9"/>
      <c r="AB26" s="9"/>
      <c r="AC26" s="13"/>
      <c r="AD26" s="13"/>
    </row>
    <row r="27" spans="1:33" x14ac:dyDescent="0.2">
      <c r="A27" s="171" t="s">
        <v>150</v>
      </c>
      <c r="B27" s="226" t="s">
        <v>5288</v>
      </c>
      <c r="C27" s="433" t="s">
        <v>44</v>
      </c>
      <c r="D27" s="433" t="s">
        <v>285</v>
      </c>
      <c r="E27" s="433" t="s">
        <v>1507</v>
      </c>
      <c r="F27" s="433" t="s">
        <v>1506</v>
      </c>
      <c r="G27" s="433" t="s">
        <v>1855</v>
      </c>
      <c r="H27" s="433" t="s">
        <v>1505</v>
      </c>
      <c r="I27" s="433" t="s">
        <v>1854</v>
      </c>
      <c r="J27" s="433" t="s">
        <v>1853</v>
      </c>
      <c r="K27" s="433" t="s">
        <v>1504</v>
      </c>
      <c r="L27" s="433" t="s">
        <v>1503</v>
      </c>
      <c r="M27" s="433" t="s">
        <v>1502</v>
      </c>
      <c r="N27" s="433" t="s">
        <v>120</v>
      </c>
      <c r="O27" s="433" t="s">
        <v>1501</v>
      </c>
      <c r="P27" s="433" t="s">
        <v>1500</v>
      </c>
      <c r="Q27" s="433" t="s">
        <v>1499</v>
      </c>
      <c r="R27" s="433" t="s">
        <v>1498</v>
      </c>
      <c r="S27" s="433" t="s">
        <v>1497</v>
      </c>
      <c r="T27" s="12" t="s">
        <v>2844</v>
      </c>
      <c r="U27" s="12" t="s">
        <v>2808</v>
      </c>
      <c r="V27" s="8" t="s">
        <v>2058</v>
      </c>
      <c r="W27" s="9" t="s">
        <v>2709</v>
      </c>
      <c r="X27" s="9" t="s">
        <v>2752</v>
      </c>
      <c r="Y27" s="9" t="s">
        <v>2862</v>
      </c>
      <c r="Z27" s="13"/>
      <c r="AA27" s="9"/>
      <c r="AB27" s="9"/>
      <c r="AC27" s="13"/>
      <c r="AD27" s="13"/>
    </row>
    <row r="28" spans="1:33" x14ac:dyDescent="0.2">
      <c r="A28" s="170" t="s">
        <v>1376</v>
      </c>
      <c r="B28" s="226"/>
      <c r="C28" s="445"/>
      <c r="D28" s="445"/>
      <c r="E28" s="445"/>
      <c r="F28" s="445"/>
      <c r="G28" s="445"/>
      <c r="H28" s="445"/>
      <c r="I28" s="445"/>
      <c r="J28" s="445"/>
      <c r="K28" s="445"/>
      <c r="L28" s="445"/>
      <c r="M28" s="445"/>
      <c r="N28" s="445"/>
      <c r="O28" s="445"/>
      <c r="P28" s="445"/>
      <c r="Q28" s="445"/>
      <c r="R28" s="445"/>
      <c r="S28" s="445"/>
      <c r="T28" s="16"/>
      <c r="U28" s="12"/>
      <c r="V28" s="8"/>
      <c r="W28" s="9"/>
      <c r="X28" s="9"/>
      <c r="Y28" s="9"/>
      <c r="Z28" s="9"/>
      <c r="AA28" s="9"/>
      <c r="AB28" s="9"/>
      <c r="AC28" s="13"/>
      <c r="AD28" s="13"/>
    </row>
    <row r="29" spans="1:33" x14ac:dyDescent="0.2">
      <c r="A29" s="218" t="s">
        <v>1376</v>
      </c>
      <c r="B29" s="226" t="s">
        <v>5315</v>
      </c>
      <c r="C29" s="433" t="s">
        <v>90</v>
      </c>
      <c r="D29" s="433" t="s">
        <v>1904</v>
      </c>
      <c r="E29" s="433" t="s">
        <v>1496</v>
      </c>
      <c r="F29" s="433" t="s">
        <v>1495</v>
      </c>
      <c r="G29" s="433" t="s">
        <v>1903</v>
      </c>
      <c r="H29" s="433" t="s">
        <v>1494</v>
      </c>
      <c r="I29" s="433" t="s">
        <v>1902</v>
      </c>
      <c r="J29" s="433" t="s">
        <v>1901</v>
      </c>
      <c r="K29" s="433" t="s">
        <v>1493</v>
      </c>
      <c r="L29" s="433" t="s">
        <v>1492</v>
      </c>
      <c r="M29" s="433" t="s">
        <v>1491</v>
      </c>
      <c r="N29" s="433" t="s">
        <v>122</v>
      </c>
      <c r="O29" s="433" t="s">
        <v>1490</v>
      </c>
      <c r="P29" s="433" t="s">
        <v>1489</v>
      </c>
      <c r="Q29" s="433" t="s">
        <v>1488</v>
      </c>
      <c r="R29" s="433" t="s">
        <v>1487</v>
      </c>
      <c r="S29" s="433" t="s">
        <v>1486</v>
      </c>
      <c r="T29" s="16"/>
      <c r="U29" s="12" t="s">
        <v>2808</v>
      </c>
      <c r="V29" s="8" t="s">
        <v>2058</v>
      </c>
      <c r="W29" s="9" t="s">
        <v>2709</v>
      </c>
      <c r="X29" s="9" t="s">
        <v>2752</v>
      </c>
      <c r="Y29" s="9"/>
      <c r="Z29" s="9"/>
      <c r="AA29" s="9"/>
      <c r="AB29" s="9"/>
      <c r="AC29" s="13"/>
      <c r="AD29" s="13"/>
    </row>
    <row r="30" spans="1:33" x14ac:dyDescent="0.2">
      <c r="A30" s="222" t="s">
        <v>5173</v>
      </c>
      <c r="B30" s="227" t="s">
        <v>5316</v>
      </c>
      <c r="C30" s="433" t="s">
        <v>57</v>
      </c>
      <c r="D30" s="433" t="s">
        <v>1900</v>
      </c>
      <c r="E30" s="433" t="s">
        <v>1484</v>
      </c>
      <c r="F30" s="433" t="s">
        <v>1483</v>
      </c>
      <c r="G30" s="433" t="s">
        <v>1899</v>
      </c>
      <c r="H30" s="433" t="s">
        <v>1482</v>
      </c>
      <c r="I30" s="433" t="s">
        <v>1898</v>
      </c>
      <c r="J30" s="433" t="s">
        <v>1897</v>
      </c>
      <c r="K30" s="433" t="s">
        <v>1481</v>
      </c>
      <c r="L30" s="433" t="s">
        <v>1480</v>
      </c>
      <c r="M30" s="433" t="s">
        <v>1479</v>
      </c>
      <c r="N30" s="433" t="s">
        <v>1478</v>
      </c>
      <c r="O30" s="433" t="s">
        <v>1477</v>
      </c>
      <c r="P30" s="433" t="s">
        <v>1476</v>
      </c>
      <c r="Q30" s="433" t="s">
        <v>1475</v>
      </c>
      <c r="R30" s="433" t="s">
        <v>1474</v>
      </c>
      <c r="S30" s="433" t="s">
        <v>1473</v>
      </c>
      <c r="T30" s="16"/>
      <c r="U30" s="12" t="s">
        <v>2808</v>
      </c>
      <c r="V30" s="8" t="s">
        <v>2058</v>
      </c>
      <c r="W30" s="9" t="s">
        <v>2708</v>
      </c>
      <c r="X30" s="9" t="s">
        <v>2746</v>
      </c>
      <c r="Y30" s="9" t="s">
        <v>2874</v>
      </c>
      <c r="Z30" s="9" t="s">
        <v>2868</v>
      </c>
      <c r="AA30" s="9"/>
      <c r="AB30" s="13"/>
      <c r="AC30" s="13"/>
      <c r="AD30" s="13"/>
    </row>
    <row r="31" spans="1:33" x14ac:dyDescent="0.2">
      <c r="A31" s="218" t="s">
        <v>1375</v>
      </c>
      <c r="B31" s="226" t="s">
        <v>5354</v>
      </c>
      <c r="C31" s="433" t="s">
        <v>45</v>
      </c>
      <c r="D31" s="433" t="s">
        <v>1896</v>
      </c>
      <c r="E31" s="433" t="s">
        <v>1472</v>
      </c>
      <c r="F31" s="433" t="s">
        <v>1471</v>
      </c>
      <c r="G31" s="433" t="s">
        <v>1895</v>
      </c>
      <c r="H31" s="433" t="s">
        <v>1470</v>
      </c>
      <c r="I31" s="433" t="s">
        <v>1894</v>
      </c>
      <c r="J31" s="433" t="s">
        <v>1893</v>
      </c>
      <c r="K31" s="433" t="s">
        <v>1469</v>
      </c>
      <c r="L31" s="433" t="s">
        <v>1468</v>
      </c>
      <c r="M31" s="433" t="s">
        <v>1467</v>
      </c>
      <c r="N31" s="433" t="s">
        <v>1466</v>
      </c>
      <c r="O31" s="433" t="s">
        <v>1465</v>
      </c>
      <c r="P31" s="433" t="s">
        <v>1464</v>
      </c>
      <c r="Q31" s="433" t="s">
        <v>1463</v>
      </c>
      <c r="R31" s="433" t="s">
        <v>1462</v>
      </c>
      <c r="S31" s="433" t="s">
        <v>1461</v>
      </c>
      <c r="T31" s="12"/>
      <c r="U31" s="12" t="s">
        <v>2808</v>
      </c>
      <c r="V31" s="8" t="s">
        <v>2058</v>
      </c>
      <c r="W31" s="9" t="s">
        <v>2709</v>
      </c>
      <c r="X31" s="9" t="s">
        <v>2752</v>
      </c>
      <c r="Y31" s="9" t="s">
        <v>2862</v>
      </c>
      <c r="Z31" s="13"/>
      <c r="AA31" s="9"/>
      <c r="AB31" s="9"/>
      <c r="AC31" s="13"/>
      <c r="AD31" s="13"/>
      <c r="AG31" s="16"/>
    </row>
    <row r="32" spans="1:33" ht="114.75" x14ac:dyDescent="0.2">
      <c r="C32" s="3" t="s">
        <v>2903</v>
      </c>
      <c r="D32" s="3" t="s">
        <v>2904</v>
      </c>
      <c r="E32" s="3" t="s">
        <v>2905</v>
      </c>
      <c r="F32" s="3" t="s">
        <v>2908</v>
      </c>
      <c r="G32" s="3" t="s">
        <v>2909</v>
      </c>
      <c r="H32" s="3" t="s">
        <v>2910</v>
      </c>
      <c r="I32" s="3" t="s">
        <v>2911</v>
      </c>
      <c r="J32" s="3" t="s">
        <v>2912</v>
      </c>
      <c r="K32" s="3" t="s">
        <v>2913</v>
      </c>
      <c r="L32" s="3" t="s">
        <v>2914</v>
      </c>
      <c r="M32" s="3" t="s">
        <v>2915</v>
      </c>
      <c r="N32" s="3" t="s">
        <v>2916</v>
      </c>
      <c r="O32" s="3" t="s">
        <v>2906</v>
      </c>
      <c r="P32" s="3" t="s">
        <v>2918</v>
      </c>
      <c r="Q32" s="3" t="s">
        <v>2919</v>
      </c>
      <c r="R32" s="3" t="s">
        <v>2917</v>
      </c>
      <c r="S32" s="70" t="s">
        <v>2902</v>
      </c>
      <c r="T32" s="16"/>
      <c r="U32" s="16"/>
    </row>
    <row r="33" spans="3:21" x14ac:dyDescent="0.2">
      <c r="C33" s="46"/>
      <c r="D33" s="46"/>
      <c r="E33" s="46"/>
      <c r="F33" s="46"/>
      <c r="G33" s="46"/>
      <c r="H33" s="46"/>
      <c r="I33" s="46"/>
      <c r="J33" s="46"/>
      <c r="K33" s="46"/>
      <c r="L33" s="46"/>
      <c r="M33" s="46"/>
      <c r="N33" s="46"/>
      <c r="O33" s="46"/>
      <c r="P33" s="46"/>
      <c r="Q33" s="16"/>
      <c r="R33" s="46"/>
      <c r="S33" s="16"/>
      <c r="T33" s="16"/>
      <c r="U33" s="16"/>
    </row>
  </sheetData>
  <mergeCells count="4">
    <mergeCell ref="C10:R10"/>
    <mergeCell ref="S10:S12"/>
    <mergeCell ref="C11:N11"/>
    <mergeCell ref="O11:R11"/>
  </mergeCells>
  <pageMargins left="0.15748031496062992" right="0.15748031496062992" top="0.27559055118110237" bottom="0.31496062992125984" header="0.15748031496062992" footer="0.15748031496062992"/>
  <pageSetup paperSize="8" scale="28" orientation="landscape" cellComments="asDisplayed" r:id="rId1"/>
  <headerFooter alignWithMargins="0">
    <oddHeader>&amp;A</oddHeader>
    <oddFooter>&amp;L&amp;F&amp;CPage &amp;P&amp;R&amp;D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30"/>
  <dimension ref="A1:T57"/>
  <sheetViews>
    <sheetView zoomScale="85" zoomScaleNormal="85" workbookViewId="0"/>
  </sheetViews>
  <sheetFormatPr defaultColWidth="9.140625" defaultRowHeight="12.75" x14ac:dyDescent="0.2"/>
  <cols>
    <col min="1" max="1" width="87.5703125" style="16" customWidth="1"/>
    <col min="2" max="2" width="12.140625" style="16" customWidth="1"/>
    <col min="3" max="7" width="17.140625" style="16" customWidth="1"/>
    <col min="8" max="8" width="16.42578125" style="16" customWidth="1"/>
    <col min="9" max="9" width="13.42578125" style="16" customWidth="1"/>
    <col min="10" max="10" width="13.28515625" style="16" customWidth="1"/>
    <col min="11" max="11" width="14" style="16" customWidth="1"/>
    <col min="12" max="246" width="9.140625" style="16"/>
    <col min="247" max="247" width="11.28515625" style="16" customWidth="1"/>
    <col min="248" max="248" width="53" style="16" customWidth="1"/>
    <col min="249" max="249" width="20.7109375" style="16" customWidth="1"/>
    <col min="250" max="250" width="18.7109375" style="16" customWidth="1"/>
    <col min="251" max="251" width="19.28515625" style="16" customWidth="1"/>
    <col min="252" max="252" width="20.5703125" style="16" customWidth="1"/>
    <col min="253" max="253" width="24.140625" style="16" customWidth="1"/>
    <col min="254" max="254" width="20.7109375" style="16" customWidth="1"/>
    <col min="255" max="255" width="20.5703125" style="16" customWidth="1"/>
    <col min="256" max="256" width="17.140625" style="16" customWidth="1"/>
    <col min="257" max="257" width="14.5703125" style="16" customWidth="1"/>
    <col min="258" max="258" width="13.140625" style="16" customWidth="1"/>
    <col min="259" max="259" width="20" style="16" customWidth="1"/>
    <col min="260" max="260" width="15.85546875" style="16" customWidth="1"/>
    <col min="261" max="261" width="14.42578125" style="16" customWidth="1"/>
    <col min="262" max="262" width="17.28515625" style="16" customWidth="1"/>
    <col min="263" max="263" width="14.28515625" style="16" customWidth="1"/>
    <col min="264" max="264" width="18.42578125" style="16" customWidth="1"/>
    <col min="265" max="265" width="15.28515625" style="16" customWidth="1"/>
    <col min="266" max="502" width="9.140625" style="16"/>
    <col min="503" max="503" width="11.28515625" style="16" customWidth="1"/>
    <col min="504" max="504" width="53" style="16" customWidth="1"/>
    <col min="505" max="505" width="20.7109375" style="16" customWidth="1"/>
    <col min="506" max="506" width="18.7109375" style="16" customWidth="1"/>
    <col min="507" max="507" width="19.28515625" style="16" customWidth="1"/>
    <col min="508" max="508" width="20.5703125" style="16" customWidth="1"/>
    <col min="509" max="509" width="24.140625" style="16" customWidth="1"/>
    <col min="510" max="510" width="20.7109375" style="16" customWidth="1"/>
    <col min="511" max="511" width="20.5703125" style="16" customWidth="1"/>
    <col min="512" max="512" width="17.140625" style="16" customWidth="1"/>
    <col min="513" max="513" width="14.5703125" style="16" customWidth="1"/>
    <col min="514" max="514" width="13.140625" style="16" customWidth="1"/>
    <col min="515" max="515" width="20" style="16" customWidth="1"/>
    <col min="516" max="516" width="15.85546875" style="16" customWidth="1"/>
    <col min="517" max="517" width="14.42578125" style="16" customWidth="1"/>
    <col min="518" max="518" width="17.28515625" style="16" customWidth="1"/>
    <col min="519" max="519" width="14.28515625" style="16" customWidth="1"/>
    <col min="520" max="520" width="18.42578125" style="16" customWidth="1"/>
    <col min="521" max="521" width="15.28515625" style="16" customWidth="1"/>
    <col min="522" max="758" width="9.140625" style="16"/>
    <col min="759" max="759" width="11.28515625" style="16" customWidth="1"/>
    <col min="760" max="760" width="53" style="16" customWidth="1"/>
    <col min="761" max="761" width="20.7109375" style="16" customWidth="1"/>
    <col min="762" max="762" width="18.7109375" style="16" customWidth="1"/>
    <col min="763" max="763" width="19.28515625" style="16" customWidth="1"/>
    <col min="764" max="764" width="20.5703125" style="16" customWidth="1"/>
    <col min="765" max="765" width="24.140625" style="16" customWidth="1"/>
    <col min="766" max="766" width="20.7109375" style="16" customWidth="1"/>
    <col min="767" max="767" width="20.5703125" style="16" customWidth="1"/>
    <col min="768" max="768" width="17.140625" style="16" customWidth="1"/>
    <col min="769" max="769" width="14.5703125" style="16" customWidth="1"/>
    <col min="770" max="770" width="13.140625" style="16" customWidth="1"/>
    <col min="771" max="771" width="20" style="16" customWidth="1"/>
    <col min="772" max="772" width="15.85546875" style="16" customWidth="1"/>
    <col min="773" max="773" width="14.42578125" style="16" customWidth="1"/>
    <col min="774" max="774" width="17.28515625" style="16" customWidth="1"/>
    <col min="775" max="775" width="14.28515625" style="16" customWidth="1"/>
    <col min="776" max="776" width="18.42578125" style="16" customWidth="1"/>
    <col min="777" max="777" width="15.28515625" style="16" customWidth="1"/>
    <col min="778" max="1014" width="9.140625" style="16"/>
    <col min="1015" max="1015" width="11.28515625" style="16" customWidth="1"/>
    <col min="1016" max="1016" width="53" style="16" customWidth="1"/>
    <col min="1017" max="1017" width="20.7109375" style="16" customWidth="1"/>
    <col min="1018" max="1018" width="18.7109375" style="16" customWidth="1"/>
    <col min="1019" max="1019" width="19.28515625" style="16" customWidth="1"/>
    <col min="1020" max="1020" width="20.5703125" style="16" customWidth="1"/>
    <col min="1021" max="1021" width="24.140625" style="16" customWidth="1"/>
    <col min="1022" max="1022" width="20.7109375" style="16" customWidth="1"/>
    <col min="1023" max="1023" width="20.5703125" style="16" customWidth="1"/>
    <col min="1024" max="1024" width="17.140625" style="16" customWidth="1"/>
    <col min="1025" max="1025" width="14.5703125" style="16" customWidth="1"/>
    <col min="1026" max="1026" width="13.140625" style="16" customWidth="1"/>
    <col min="1027" max="1027" width="20" style="16" customWidth="1"/>
    <col min="1028" max="1028" width="15.85546875" style="16" customWidth="1"/>
    <col min="1029" max="1029" width="14.42578125" style="16" customWidth="1"/>
    <col min="1030" max="1030" width="17.28515625" style="16" customWidth="1"/>
    <col min="1031" max="1031" width="14.28515625" style="16" customWidth="1"/>
    <col min="1032" max="1032" width="18.42578125" style="16" customWidth="1"/>
    <col min="1033" max="1033" width="15.28515625" style="16" customWidth="1"/>
    <col min="1034" max="1270" width="9.140625" style="16"/>
    <col min="1271" max="1271" width="11.28515625" style="16" customWidth="1"/>
    <col min="1272" max="1272" width="53" style="16" customWidth="1"/>
    <col min="1273" max="1273" width="20.7109375" style="16" customWidth="1"/>
    <col min="1274" max="1274" width="18.7109375" style="16" customWidth="1"/>
    <col min="1275" max="1275" width="19.28515625" style="16" customWidth="1"/>
    <col min="1276" max="1276" width="20.5703125" style="16" customWidth="1"/>
    <col min="1277" max="1277" width="24.140625" style="16" customWidth="1"/>
    <col min="1278" max="1278" width="20.7109375" style="16" customWidth="1"/>
    <col min="1279" max="1279" width="20.5703125" style="16" customWidth="1"/>
    <col min="1280" max="1280" width="17.140625" style="16" customWidth="1"/>
    <col min="1281" max="1281" width="14.5703125" style="16" customWidth="1"/>
    <col min="1282" max="1282" width="13.140625" style="16" customWidth="1"/>
    <col min="1283" max="1283" width="20" style="16" customWidth="1"/>
    <col min="1284" max="1284" width="15.85546875" style="16" customWidth="1"/>
    <col min="1285" max="1285" width="14.42578125" style="16" customWidth="1"/>
    <col min="1286" max="1286" width="17.28515625" style="16" customWidth="1"/>
    <col min="1287" max="1287" width="14.28515625" style="16" customWidth="1"/>
    <col min="1288" max="1288" width="18.42578125" style="16" customWidth="1"/>
    <col min="1289" max="1289" width="15.28515625" style="16" customWidth="1"/>
    <col min="1290" max="1526" width="9.140625" style="16"/>
    <col min="1527" max="1527" width="11.28515625" style="16" customWidth="1"/>
    <col min="1528" max="1528" width="53" style="16" customWidth="1"/>
    <col min="1529" max="1529" width="20.7109375" style="16" customWidth="1"/>
    <col min="1530" max="1530" width="18.7109375" style="16" customWidth="1"/>
    <col min="1531" max="1531" width="19.28515625" style="16" customWidth="1"/>
    <col min="1532" max="1532" width="20.5703125" style="16" customWidth="1"/>
    <col min="1533" max="1533" width="24.140625" style="16" customWidth="1"/>
    <col min="1534" max="1534" width="20.7109375" style="16" customWidth="1"/>
    <col min="1535" max="1535" width="20.5703125" style="16" customWidth="1"/>
    <col min="1536" max="1536" width="17.140625" style="16" customWidth="1"/>
    <col min="1537" max="1537" width="14.5703125" style="16" customWidth="1"/>
    <col min="1538" max="1538" width="13.140625" style="16" customWidth="1"/>
    <col min="1539" max="1539" width="20" style="16" customWidth="1"/>
    <col min="1540" max="1540" width="15.85546875" style="16" customWidth="1"/>
    <col min="1541" max="1541" width="14.42578125" style="16" customWidth="1"/>
    <col min="1542" max="1542" width="17.28515625" style="16" customWidth="1"/>
    <col min="1543" max="1543" width="14.28515625" style="16" customWidth="1"/>
    <col min="1544" max="1544" width="18.42578125" style="16" customWidth="1"/>
    <col min="1545" max="1545" width="15.28515625" style="16" customWidth="1"/>
    <col min="1546" max="1782" width="9.140625" style="16"/>
    <col min="1783" max="1783" width="11.28515625" style="16" customWidth="1"/>
    <col min="1784" max="1784" width="53" style="16" customWidth="1"/>
    <col min="1785" max="1785" width="20.7109375" style="16" customWidth="1"/>
    <col min="1786" max="1786" width="18.7109375" style="16" customWidth="1"/>
    <col min="1787" max="1787" width="19.28515625" style="16" customWidth="1"/>
    <col min="1788" max="1788" width="20.5703125" style="16" customWidth="1"/>
    <col min="1789" max="1789" width="24.140625" style="16" customWidth="1"/>
    <col min="1790" max="1790" width="20.7109375" style="16" customWidth="1"/>
    <col min="1791" max="1791" width="20.5703125" style="16" customWidth="1"/>
    <col min="1792" max="1792" width="17.140625" style="16" customWidth="1"/>
    <col min="1793" max="1793" width="14.5703125" style="16" customWidth="1"/>
    <col min="1794" max="1794" width="13.140625" style="16" customWidth="1"/>
    <col min="1795" max="1795" width="20" style="16" customWidth="1"/>
    <col min="1796" max="1796" width="15.85546875" style="16" customWidth="1"/>
    <col min="1797" max="1797" width="14.42578125" style="16" customWidth="1"/>
    <col min="1798" max="1798" width="17.28515625" style="16" customWidth="1"/>
    <col min="1799" max="1799" width="14.28515625" style="16" customWidth="1"/>
    <col min="1800" max="1800" width="18.42578125" style="16" customWidth="1"/>
    <col min="1801" max="1801" width="15.28515625" style="16" customWidth="1"/>
    <col min="1802" max="2038" width="9.140625" style="16"/>
    <col min="2039" max="2039" width="11.28515625" style="16" customWidth="1"/>
    <col min="2040" max="2040" width="53" style="16" customWidth="1"/>
    <col min="2041" max="2041" width="20.7109375" style="16" customWidth="1"/>
    <col min="2042" max="2042" width="18.7109375" style="16" customWidth="1"/>
    <col min="2043" max="2043" width="19.28515625" style="16" customWidth="1"/>
    <col min="2044" max="2044" width="20.5703125" style="16" customWidth="1"/>
    <col min="2045" max="2045" width="24.140625" style="16" customWidth="1"/>
    <col min="2046" max="2046" width="20.7109375" style="16" customWidth="1"/>
    <col min="2047" max="2047" width="20.5703125" style="16" customWidth="1"/>
    <col min="2048" max="2048" width="17.140625" style="16" customWidth="1"/>
    <col min="2049" max="2049" width="14.5703125" style="16" customWidth="1"/>
    <col min="2050" max="2050" width="13.140625" style="16" customWidth="1"/>
    <col min="2051" max="2051" width="20" style="16" customWidth="1"/>
    <col min="2052" max="2052" width="15.85546875" style="16" customWidth="1"/>
    <col min="2053" max="2053" width="14.42578125" style="16" customWidth="1"/>
    <col min="2054" max="2054" width="17.28515625" style="16" customWidth="1"/>
    <col min="2055" max="2055" width="14.28515625" style="16" customWidth="1"/>
    <col min="2056" max="2056" width="18.42578125" style="16" customWidth="1"/>
    <col min="2057" max="2057" width="15.28515625" style="16" customWidth="1"/>
    <col min="2058" max="2294" width="9.140625" style="16"/>
    <col min="2295" max="2295" width="11.28515625" style="16" customWidth="1"/>
    <col min="2296" max="2296" width="53" style="16" customWidth="1"/>
    <col min="2297" max="2297" width="20.7109375" style="16" customWidth="1"/>
    <col min="2298" max="2298" width="18.7109375" style="16" customWidth="1"/>
    <col min="2299" max="2299" width="19.28515625" style="16" customWidth="1"/>
    <col min="2300" max="2300" width="20.5703125" style="16" customWidth="1"/>
    <col min="2301" max="2301" width="24.140625" style="16" customWidth="1"/>
    <col min="2302" max="2302" width="20.7109375" style="16" customWidth="1"/>
    <col min="2303" max="2303" width="20.5703125" style="16" customWidth="1"/>
    <col min="2304" max="2304" width="17.140625" style="16" customWidth="1"/>
    <col min="2305" max="2305" width="14.5703125" style="16" customWidth="1"/>
    <col min="2306" max="2306" width="13.140625" style="16" customWidth="1"/>
    <col min="2307" max="2307" width="20" style="16" customWidth="1"/>
    <col min="2308" max="2308" width="15.85546875" style="16" customWidth="1"/>
    <col min="2309" max="2309" width="14.42578125" style="16" customWidth="1"/>
    <col min="2310" max="2310" width="17.28515625" style="16" customWidth="1"/>
    <col min="2311" max="2311" width="14.28515625" style="16" customWidth="1"/>
    <col min="2312" max="2312" width="18.42578125" style="16" customWidth="1"/>
    <col min="2313" max="2313" width="15.28515625" style="16" customWidth="1"/>
    <col min="2314" max="2550" width="9.140625" style="16"/>
    <col min="2551" max="2551" width="11.28515625" style="16" customWidth="1"/>
    <col min="2552" max="2552" width="53" style="16" customWidth="1"/>
    <col min="2553" max="2553" width="20.7109375" style="16" customWidth="1"/>
    <col min="2554" max="2554" width="18.7109375" style="16" customWidth="1"/>
    <col min="2555" max="2555" width="19.28515625" style="16" customWidth="1"/>
    <col min="2556" max="2556" width="20.5703125" style="16" customWidth="1"/>
    <col min="2557" max="2557" width="24.140625" style="16" customWidth="1"/>
    <col min="2558" max="2558" width="20.7109375" style="16" customWidth="1"/>
    <col min="2559" max="2559" width="20.5703125" style="16" customWidth="1"/>
    <col min="2560" max="2560" width="17.140625" style="16" customWidth="1"/>
    <col min="2561" max="2561" width="14.5703125" style="16" customWidth="1"/>
    <col min="2562" max="2562" width="13.140625" style="16" customWidth="1"/>
    <col min="2563" max="2563" width="20" style="16" customWidth="1"/>
    <col min="2564" max="2564" width="15.85546875" style="16" customWidth="1"/>
    <col min="2565" max="2565" width="14.42578125" style="16" customWidth="1"/>
    <col min="2566" max="2566" width="17.28515625" style="16" customWidth="1"/>
    <col min="2567" max="2567" width="14.28515625" style="16" customWidth="1"/>
    <col min="2568" max="2568" width="18.42578125" style="16" customWidth="1"/>
    <col min="2569" max="2569" width="15.28515625" style="16" customWidth="1"/>
    <col min="2570" max="2806" width="9.140625" style="16"/>
    <col min="2807" max="2807" width="11.28515625" style="16" customWidth="1"/>
    <col min="2808" max="2808" width="53" style="16" customWidth="1"/>
    <col min="2809" max="2809" width="20.7109375" style="16" customWidth="1"/>
    <col min="2810" max="2810" width="18.7109375" style="16" customWidth="1"/>
    <col min="2811" max="2811" width="19.28515625" style="16" customWidth="1"/>
    <col min="2812" max="2812" width="20.5703125" style="16" customWidth="1"/>
    <col min="2813" max="2813" width="24.140625" style="16" customWidth="1"/>
    <col min="2814" max="2814" width="20.7109375" style="16" customWidth="1"/>
    <col min="2815" max="2815" width="20.5703125" style="16" customWidth="1"/>
    <col min="2816" max="2816" width="17.140625" style="16" customWidth="1"/>
    <col min="2817" max="2817" width="14.5703125" style="16" customWidth="1"/>
    <col min="2818" max="2818" width="13.140625" style="16" customWidth="1"/>
    <col min="2819" max="2819" width="20" style="16" customWidth="1"/>
    <col min="2820" max="2820" width="15.85546875" style="16" customWidth="1"/>
    <col min="2821" max="2821" width="14.42578125" style="16" customWidth="1"/>
    <col min="2822" max="2822" width="17.28515625" style="16" customWidth="1"/>
    <col min="2823" max="2823" width="14.28515625" style="16" customWidth="1"/>
    <col min="2824" max="2824" width="18.42578125" style="16" customWidth="1"/>
    <col min="2825" max="2825" width="15.28515625" style="16" customWidth="1"/>
    <col min="2826" max="3062" width="9.140625" style="16"/>
    <col min="3063" max="3063" width="11.28515625" style="16" customWidth="1"/>
    <col min="3064" max="3064" width="53" style="16" customWidth="1"/>
    <col min="3065" max="3065" width="20.7109375" style="16" customWidth="1"/>
    <col min="3066" max="3066" width="18.7109375" style="16" customWidth="1"/>
    <col min="3067" max="3067" width="19.28515625" style="16" customWidth="1"/>
    <col min="3068" max="3068" width="20.5703125" style="16" customWidth="1"/>
    <col min="3069" max="3069" width="24.140625" style="16" customWidth="1"/>
    <col min="3070" max="3070" width="20.7109375" style="16" customWidth="1"/>
    <col min="3071" max="3071" width="20.5703125" style="16" customWidth="1"/>
    <col min="3072" max="3072" width="17.140625" style="16" customWidth="1"/>
    <col min="3073" max="3073" width="14.5703125" style="16" customWidth="1"/>
    <col min="3074" max="3074" width="13.140625" style="16" customWidth="1"/>
    <col min="3075" max="3075" width="20" style="16" customWidth="1"/>
    <col min="3076" max="3076" width="15.85546875" style="16" customWidth="1"/>
    <col min="3077" max="3077" width="14.42578125" style="16" customWidth="1"/>
    <col min="3078" max="3078" width="17.28515625" style="16" customWidth="1"/>
    <col min="3079" max="3079" width="14.28515625" style="16" customWidth="1"/>
    <col min="3080" max="3080" width="18.42578125" style="16" customWidth="1"/>
    <col min="3081" max="3081" width="15.28515625" style="16" customWidth="1"/>
    <col min="3082" max="3318" width="9.140625" style="16"/>
    <col min="3319" max="3319" width="11.28515625" style="16" customWidth="1"/>
    <col min="3320" max="3320" width="53" style="16" customWidth="1"/>
    <col min="3321" max="3321" width="20.7109375" style="16" customWidth="1"/>
    <col min="3322" max="3322" width="18.7109375" style="16" customWidth="1"/>
    <col min="3323" max="3323" width="19.28515625" style="16" customWidth="1"/>
    <col min="3324" max="3324" width="20.5703125" style="16" customWidth="1"/>
    <col min="3325" max="3325" width="24.140625" style="16" customWidth="1"/>
    <col min="3326" max="3326" width="20.7109375" style="16" customWidth="1"/>
    <col min="3327" max="3327" width="20.5703125" style="16" customWidth="1"/>
    <col min="3328" max="3328" width="17.140625" style="16" customWidth="1"/>
    <col min="3329" max="3329" width="14.5703125" style="16" customWidth="1"/>
    <col min="3330" max="3330" width="13.140625" style="16" customWidth="1"/>
    <col min="3331" max="3331" width="20" style="16" customWidth="1"/>
    <col min="3332" max="3332" width="15.85546875" style="16" customWidth="1"/>
    <col min="3333" max="3333" width="14.42578125" style="16" customWidth="1"/>
    <col min="3334" max="3334" width="17.28515625" style="16" customWidth="1"/>
    <col min="3335" max="3335" width="14.28515625" style="16" customWidth="1"/>
    <col min="3336" max="3336" width="18.42578125" style="16" customWidth="1"/>
    <col min="3337" max="3337" width="15.28515625" style="16" customWidth="1"/>
    <col min="3338" max="3574" width="9.140625" style="16"/>
    <col min="3575" max="3575" width="11.28515625" style="16" customWidth="1"/>
    <col min="3576" max="3576" width="53" style="16" customWidth="1"/>
    <col min="3577" max="3577" width="20.7109375" style="16" customWidth="1"/>
    <col min="3578" max="3578" width="18.7109375" style="16" customWidth="1"/>
    <col min="3579" max="3579" width="19.28515625" style="16" customWidth="1"/>
    <col min="3580" max="3580" width="20.5703125" style="16" customWidth="1"/>
    <col min="3581" max="3581" width="24.140625" style="16" customWidth="1"/>
    <col min="3582" max="3582" width="20.7109375" style="16" customWidth="1"/>
    <col min="3583" max="3583" width="20.5703125" style="16" customWidth="1"/>
    <col min="3584" max="3584" width="17.140625" style="16" customWidth="1"/>
    <col min="3585" max="3585" width="14.5703125" style="16" customWidth="1"/>
    <col min="3586" max="3586" width="13.140625" style="16" customWidth="1"/>
    <col min="3587" max="3587" width="20" style="16" customWidth="1"/>
    <col min="3588" max="3588" width="15.85546875" style="16" customWidth="1"/>
    <col min="3589" max="3589" width="14.42578125" style="16" customWidth="1"/>
    <col min="3590" max="3590" width="17.28515625" style="16" customWidth="1"/>
    <col min="3591" max="3591" width="14.28515625" style="16" customWidth="1"/>
    <col min="3592" max="3592" width="18.42578125" style="16" customWidth="1"/>
    <col min="3593" max="3593" width="15.28515625" style="16" customWidth="1"/>
    <col min="3594" max="3830" width="9.140625" style="16"/>
    <col min="3831" max="3831" width="11.28515625" style="16" customWidth="1"/>
    <col min="3832" max="3832" width="53" style="16" customWidth="1"/>
    <col min="3833" max="3833" width="20.7109375" style="16" customWidth="1"/>
    <col min="3834" max="3834" width="18.7109375" style="16" customWidth="1"/>
    <col min="3835" max="3835" width="19.28515625" style="16" customWidth="1"/>
    <col min="3836" max="3836" width="20.5703125" style="16" customWidth="1"/>
    <col min="3837" max="3837" width="24.140625" style="16" customWidth="1"/>
    <col min="3838" max="3838" width="20.7109375" style="16" customWidth="1"/>
    <col min="3839" max="3839" width="20.5703125" style="16" customWidth="1"/>
    <col min="3840" max="3840" width="17.140625" style="16" customWidth="1"/>
    <col min="3841" max="3841" width="14.5703125" style="16" customWidth="1"/>
    <col min="3842" max="3842" width="13.140625" style="16" customWidth="1"/>
    <col min="3843" max="3843" width="20" style="16" customWidth="1"/>
    <col min="3844" max="3844" width="15.85546875" style="16" customWidth="1"/>
    <col min="3845" max="3845" width="14.42578125" style="16" customWidth="1"/>
    <col min="3846" max="3846" width="17.28515625" style="16" customWidth="1"/>
    <col min="3847" max="3847" width="14.28515625" style="16" customWidth="1"/>
    <col min="3848" max="3848" width="18.42578125" style="16" customWidth="1"/>
    <col min="3849" max="3849" width="15.28515625" style="16" customWidth="1"/>
    <col min="3850" max="4086" width="9.140625" style="16"/>
    <col min="4087" max="4087" width="11.28515625" style="16" customWidth="1"/>
    <col min="4088" max="4088" width="53" style="16" customWidth="1"/>
    <col min="4089" max="4089" width="20.7109375" style="16" customWidth="1"/>
    <col min="4090" max="4090" width="18.7109375" style="16" customWidth="1"/>
    <col min="4091" max="4091" width="19.28515625" style="16" customWidth="1"/>
    <col min="4092" max="4092" width="20.5703125" style="16" customWidth="1"/>
    <col min="4093" max="4093" width="24.140625" style="16" customWidth="1"/>
    <col min="4094" max="4094" width="20.7109375" style="16" customWidth="1"/>
    <col min="4095" max="4095" width="20.5703125" style="16" customWidth="1"/>
    <col min="4096" max="4096" width="17.140625" style="16" customWidth="1"/>
    <col min="4097" max="4097" width="14.5703125" style="16" customWidth="1"/>
    <col min="4098" max="4098" width="13.140625" style="16" customWidth="1"/>
    <col min="4099" max="4099" width="20" style="16" customWidth="1"/>
    <col min="4100" max="4100" width="15.85546875" style="16" customWidth="1"/>
    <col min="4101" max="4101" width="14.42578125" style="16" customWidth="1"/>
    <col min="4102" max="4102" width="17.28515625" style="16" customWidth="1"/>
    <col min="4103" max="4103" width="14.28515625" style="16" customWidth="1"/>
    <col min="4104" max="4104" width="18.42578125" style="16" customWidth="1"/>
    <col min="4105" max="4105" width="15.28515625" style="16" customWidth="1"/>
    <col min="4106" max="4342" width="9.140625" style="16"/>
    <col min="4343" max="4343" width="11.28515625" style="16" customWidth="1"/>
    <col min="4344" max="4344" width="53" style="16" customWidth="1"/>
    <col min="4345" max="4345" width="20.7109375" style="16" customWidth="1"/>
    <col min="4346" max="4346" width="18.7109375" style="16" customWidth="1"/>
    <col min="4347" max="4347" width="19.28515625" style="16" customWidth="1"/>
    <col min="4348" max="4348" width="20.5703125" style="16" customWidth="1"/>
    <col min="4349" max="4349" width="24.140625" style="16" customWidth="1"/>
    <col min="4350" max="4350" width="20.7109375" style="16" customWidth="1"/>
    <col min="4351" max="4351" width="20.5703125" style="16" customWidth="1"/>
    <col min="4352" max="4352" width="17.140625" style="16" customWidth="1"/>
    <col min="4353" max="4353" width="14.5703125" style="16" customWidth="1"/>
    <col min="4354" max="4354" width="13.140625" style="16" customWidth="1"/>
    <col min="4355" max="4355" width="20" style="16" customWidth="1"/>
    <col min="4356" max="4356" width="15.85546875" style="16" customWidth="1"/>
    <col min="4357" max="4357" width="14.42578125" style="16" customWidth="1"/>
    <col min="4358" max="4358" width="17.28515625" style="16" customWidth="1"/>
    <col min="4359" max="4359" width="14.28515625" style="16" customWidth="1"/>
    <col min="4360" max="4360" width="18.42578125" style="16" customWidth="1"/>
    <col min="4361" max="4361" width="15.28515625" style="16" customWidth="1"/>
    <col min="4362" max="4598" width="9.140625" style="16"/>
    <col min="4599" max="4599" width="11.28515625" style="16" customWidth="1"/>
    <col min="4600" max="4600" width="53" style="16" customWidth="1"/>
    <col min="4601" max="4601" width="20.7109375" style="16" customWidth="1"/>
    <col min="4602" max="4602" width="18.7109375" style="16" customWidth="1"/>
    <col min="4603" max="4603" width="19.28515625" style="16" customWidth="1"/>
    <col min="4604" max="4604" width="20.5703125" style="16" customWidth="1"/>
    <col min="4605" max="4605" width="24.140625" style="16" customWidth="1"/>
    <col min="4606" max="4606" width="20.7109375" style="16" customWidth="1"/>
    <col min="4607" max="4607" width="20.5703125" style="16" customWidth="1"/>
    <col min="4608" max="4608" width="17.140625" style="16" customWidth="1"/>
    <col min="4609" max="4609" width="14.5703125" style="16" customWidth="1"/>
    <col min="4610" max="4610" width="13.140625" style="16" customWidth="1"/>
    <col min="4611" max="4611" width="20" style="16" customWidth="1"/>
    <col min="4612" max="4612" width="15.85546875" style="16" customWidth="1"/>
    <col min="4613" max="4613" width="14.42578125" style="16" customWidth="1"/>
    <col min="4614" max="4614" width="17.28515625" style="16" customWidth="1"/>
    <col min="4615" max="4615" width="14.28515625" style="16" customWidth="1"/>
    <col min="4616" max="4616" width="18.42578125" style="16" customWidth="1"/>
    <col min="4617" max="4617" width="15.28515625" style="16" customWidth="1"/>
    <col min="4618" max="4854" width="9.140625" style="16"/>
    <col min="4855" max="4855" width="11.28515625" style="16" customWidth="1"/>
    <col min="4856" max="4856" width="53" style="16" customWidth="1"/>
    <col min="4857" max="4857" width="20.7109375" style="16" customWidth="1"/>
    <col min="4858" max="4858" width="18.7109375" style="16" customWidth="1"/>
    <col min="4859" max="4859" width="19.28515625" style="16" customWidth="1"/>
    <col min="4860" max="4860" width="20.5703125" style="16" customWidth="1"/>
    <col min="4861" max="4861" width="24.140625" style="16" customWidth="1"/>
    <col min="4862" max="4862" width="20.7109375" style="16" customWidth="1"/>
    <col min="4863" max="4863" width="20.5703125" style="16" customWidth="1"/>
    <col min="4864" max="4864" width="17.140625" style="16" customWidth="1"/>
    <col min="4865" max="4865" width="14.5703125" style="16" customWidth="1"/>
    <col min="4866" max="4866" width="13.140625" style="16" customWidth="1"/>
    <col min="4867" max="4867" width="20" style="16" customWidth="1"/>
    <col min="4868" max="4868" width="15.85546875" style="16" customWidth="1"/>
    <col min="4869" max="4869" width="14.42578125" style="16" customWidth="1"/>
    <col min="4870" max="4870" width="17.28515625" style="16" customWidth="1"/>
    <col min="4871" max="4871" width="14.28515625" style="16" customWidth="1"/>
    <col min="4872" max="4872" width="18.42578125" style="16" customWidth="1"/>
    <col min="4873" max="4873" width="15.28515625" style="16" customWidth="1"/>
    <col min="4874" max="5110" width="9.140625" style="16"/>
    <col min="5111" max="5111" width="11.28515625" style="16" customWidth="1"/>
    <col min="5112" max="5112" width="53" style="16" customWidth="1"/>
    <col min="5113" max="5113" width="20.7109375" style="16" customWidth="1"/>
    <col min="5114" max="5114" width="18.7109375" style="16" customWidth="1"/>
    <col min="5115" max="5115" width="19.28515625" style="16" customWidth="1"/>
    <col min="5116" max="5116" width="20.5703125" style="16" customWidth="1"/>
    <col min="5117" max="5117" width="24.140625" style="16" customWidth="1"/>
    <col min="5118" max="5118" width="20.7109375" style="16" customWidth="1"/>
    <col min="5119" max="5119" width="20.5703125" style="16" customWidth="1"/>
    <col min="5120" max="5120" width="17.140625" style="16" customWidth="1"/>
    <col min="5121" max="5121" width="14.5703125" style="16" customWidth="1"/>
    <col min="5122" max="5122" width="13.140625" style="16" customWidth="1"/>
    <col min="5123" max="5123" width="20" style="16" customWidth="1"/>
    <col min="5124" max="5124" width="15.85546875" style="16" customWidth="1"/>
    <col min="5125" max="5125" width="14.42578125" style="16" customWidth="1"/>
    <col min="5126" max="5126" width="17.28515625" style="16" customWidth="1"/>
    <col min="5127" max="5127" width="14.28515625" style="16" customWidth="1"/>
    <col min="5128" max="5128" width="18.42578125" style="16" customWidth="1"/>
    <col min="5129" max="5129" width="15.28515625" style="16" customWidth="1"/>
    <col min="5130" max="5366" width="9.140625" style="16"/>
    <col min="5367" max="5367" width="11.28515625" style="16" customWidth="1"/>
    <col min="5368" max="5368" width="53" style="16" customWidth="1"/>
    <col min="5369" max="5369" width="20.7109375" style="16" customWidth="1"/>
    <col min="5370" max="5370" width="18.7109375" style="16" customWidth="1"/>
    <col min="5371" max="5371" width="19.28515625" style="16" customWidth="1"/>
    <col min="5372" max="5372" width="20.5703125" style="16" customWidth="1"/>
    <col min="5373" max="5373" width="24.140625" style="16" customWidth="1"/>
    <col min="5374" max="5374" width="20.7109375" style="16" customWidth="1"/>
    <col min="5375" max="5375" width="20.5703125" style="16" customWidth="1"/>
    <col min="5376" max="5376" width="17.140625" style="16" customWidth="1"/>
    <col min="5377" max="5377" width="14.5703125" style="16" customWidth="1"/>
    <col min="5378" max="5378" width="13.140625" style="16" customWidth="1"/>
    <col min="5379" max="5379" width="20" style="16" customWidth="1"/>
    <col min="5380" max="5380" width="15.85546875" style="16" customWidth="1"/>
    <col min="5381" max="5381" width="14.42578125" style="16" customWidth="1"/>
    <col min="5382" max="5382" width="17.28515625" style="16" customWidth="1"/>
    <col min="5383" max="5383" width="14.28515625" style="16" customWidth="1"/>
    <col min="5384" max="5384" width="18.42578125" style="16" customWidth="1"/>
    <col min="5385" max="5385" width="15.28515625" style="16" customWidth="1"/>
    <col min="5386" max="5622" width="9.140625" style="16"/>
    <col min="5623" max="5623" width="11.28515625" style="16" customWidth="1"/>
    <col min="5624" max="5624" width="53" style="16" customWidth="1"/>
    <col min="5625" max="5625" width="20.7109375" style="16" customWidth="1"/>
    <col min="5626" max="5626" width="18.7109375" style="16" customWidth="1"/>
    <col min="5627" max="5627" width="19.28515625" style="16" customWidth="1"/>
    <col min="5628" max="5628" width="20.5703125" style="16" customWidth="1"/>
    <col min="5629" max="5629" width="24.140625" style="16" customWidth="1"/>
    <col min="5630" max="5630" width="20.7109375" style="16" customWidth="1"/>
    <col min="5631" max="5631" width="20.5703125" style="16" customWidth="1"/>
    <col min="5632" max="5632" width="17.140625" style="16" customWidth="1"/>
    <col min="5633" max="5633" width="14.5703125" style="16" customWidth="1"/>
    <col min="5634" max="5634" width="13.140625" style="16" customWidth="1"/>
    <col min="5635" max="5635" width="20" style="16" customWidth="1"/>
    <col min="5636" max="5636" width="15.85546875" style="16" customWidth="1"/>
    <col min="5637" max="5637" width="14.42578125" style="16" customWidth="1"/>
    <col min="5638" max="5638" width="17.28515625" style="16" customWidth="1"/>
    <col min="5639" max="5639" width="14.28515625" style="16" customWidth="1"/>
    <col min="5640" max="5640" width="18.42578125" style="16" customWidth="1"/>
    <col min="5641" max="5641" width="15.28515625" style="16" customWidth="1"/>
    <col min="5642" max="5878" width="9.140625" style="16"/>
    <col min="5879" max="5879" width="11.28515625" style="16" customWidth="1"/>
    <col min="5880" max="5880" width="53" style="16" customWidth="1"/>
    <col min="5881" max="5881" width="20.7109375" style="16" customWidth="1"/>
    <col min="5882" max="5882" width="18.7109375" style="16" customWidth="1"/>
    <col min="5883" max="5883" width="19.28515625" style="16" customWidth="1"/>
    <col min="5884" max="5884" width="20.5703125" style="16" customWidth="1"/>
    <col min="5885" max="5885" width="24.140625" style="16" customWidth="1"/>
    <col min="5886" max="5886" width="20.7109375" style="16" customWidth="1"/>
    <col min="5887" max="5887" width="20.5703125" style="16" customWidth="1"/>
    <col min="5888" max="5888" width="17.140625" style="16" customWidth="1"/>
    <col min="5889" max="5889" width="14.5703125" style="16" customWidth="1"/>
    <col min="5890" max="5890" width="13.140625" style="16" customWidth="1"/>
    <col min="5891" max="5891" width="20" style="16" customWidth="1"/>
    <col min="5892" max="5892" width="15.85546875" style="16" customWidth="1"/>
    <col min="5893" max="5893" width="14.42578125" style="16" customWidth="1"/>
    <col min="5894" max="5894" width="17.28515625" style="16" customWidth="1"/>
    <col min="5895" max="5895" width="14.28515625" style="16" customWidth="1"/>
    <col min="5896" max="5896" width="18.42578125" style="16" customWidth="1"/>
    <col min="5897" max="5897" width="15.28515625" style="16" customWidth="1"/>
    <col min="5898" max="6134" width="9.140625" style="16"/>
    <col min="6135" max="6135" width="11.28515625" style="16" customWidth="1"/>
    <col min="6136" max="6136" width="53" style="16" customWidth="1"/>
    <col min="6137" max="6137" width="20.7109375" style="16" customWidth="1"/>
    <col min="6138" max="6138" width="18.7109375" style="16" customWidth="1"/>
    <col min="6139" max="6139" width="19.28515625" style="16" customWidth="1"/>
    <col min="6140" max="6140" width="20.5703125" style="16" customWidth="1"/>
    <col min="6141" max="6141" width="24.140625" style="16" customWidth="1"/>
    <col min="6142" max="6142" width="20.7109375" style="16" customWidth="1"/>
    <col min="6143" max="6143" width="20.5703125" style="16" customWidth="1"/>
    <col min="6144" max="6144" width="17.140625" style="16" customWidth="1"/>
    <col min="6145" max="6145" width="14.5703125" style="16" customWidth="1"/>
    <col min="6146" max="6146" width="13.140625" style="16" customWidth="1"/>
    <col min="6147" max="6147" width="20" style="16" customWidth="1"/>
    <col min="6148" max="6148" width="15.85546875" style="16" customWidth="1"/>
    <col min="6149" max="6149" width="14.42578125" style="16" customWidth="1"/>
    <col min="6150" max="6150" width="17.28515625" style="16" customWidth="1"/>
    <col min="6151" max="6151" width="14.28515625" style="16" customWidth="1"/>
    <col min="6152" max="6152" width="18.42578125" style="16" customWidth="1"/>
    <col min="6153" max="6153" width="15.28515625" style="16" customWidth="1"/>
    <col min="6154" max="6390" width="9.140625" style="16"/>
    <col min="6391" max="6391" width="11.28515625" style="16" customWidth="1"/>
    <col min="6392" max="6392" width="53" style="16" customWidth="1"/>
    <col min="6393" max="6393" width="20.7109375" style="16" customWidth="1"/>
    <col min="6394" max="6394" width="18.7109375" style="16" customWidth="1"/>
    <col min="6395" max="6395" width="19.28515625" style="16" customWidth="1"/>
    <col min="6396" max="6396" width="20.5703125" style="16" customWidth="1"/>
    <col min="6397" max="6397" width="24.140625" style="16" customWidth="1"/>
    <col min="6398" max="6398" width="20.7109375" style="16" customWidth="1"/>
    <col min="6399" max="6399" width="20.5703125" style="16" customWidth="1"/>
    <col min="6400" max="6400" width="17.140625" style="16" customWidth="1"/>
    <col min="6401" max="6401" width="14.5703125" style="16" customWidth="1"/>
    <col min="6402" max="6402" width="13.140625" style="16" customWidth="1"/>
    <col min="6403" max="6403" width="20" style="16" customWidth="1"/>
    <col min="6404" max="6404" width="15.85546875" style="16" customWidth="1"/>
    <col min="6405" max="6405" width="14.42578125" style="16" customWidth="1"/>
    <col min="6406" max="6406" width="17.28515625" style="16" customWidth="1"/>
    <col min="6407" max="6407" width="14.28515625" style="16" customWidth="1"/>
    <col min="6408" max="6408" width="18.42578125" style="16" customWidth="1"/>
    <col min="6409" max="6409" width="15.28515625" style="16" customWidth="1"/>
    <col min="6410" max="6646" width="9.140625" style="16"/>
    <col min="6647" max="6647" width="11.28515625" style="16" customWidth="1"/>
    <col min="6648" max="6648" width="53" style="16" customWidth="1"/>
    <col min="6649" max="6649" width="20.7109375" style="16" customWidth="1"/>
    <col min="6650" max="6650" width="18.7109375" style="16" customWidth="1"/>
    <col min="6651" max="6651" width="19.28515625" style="16" customWidth="1"/>
    <col min="6652" max="6652" width="20.5703125" style="16" customWidth="1"/>
    <col min="6653" max="6653" width="24.140625" style="16" customWidth="1"/>
    <col min="6654" max="6654" width="20.7109375" style="16" customWidth="1"/>
    <col min="6655" max="6655" width="20.5703125" style="16" customWidth="1"/>
    <col min="6656" max="6656" width="17.140625" style="16" customWidth="1"/>
    <col min="6657" max="6657" width="14.5703125" style="16" customWidth="1"/>
    <col min="6658" max="6658" width="13.140625" style="16" customWidth="1"/>
    <col min="6659" max="6659" width="20" style="16" customWidth="1"/>
    <col min="6660" max="6660" width="15.85546875" style="16" customWidth="1"/>
    <col min="6661" max="6661" width="14.42578125" style="16" customWidth="1"/>
    <col min="6662" max="6662" width="17.28515625" style="16" customWidth="1"/>
    <col min="6663" max="6663" width="14.28515625" style="16" customWidth="1"/>
    <col min="6664" max="6664" width="18.42578125" style="16" customWidth="1"/>
    <col min="6665" max="6665" width="15.28515625" style="16" customWidth="1"/>
    <col min="6666" max="6902" width="9.140625" style="16"/>
    <col min="6903" max="6903" width="11.28515625" style="16" customWidth="1"/>
    <col min="6904" max="6904" width="53" style="16" customWidth="1"/>
    <col min="6905" max="6905" width="20.7109375" style="16" customWidth="1"/>
    <col min="6906" max="6906" width="18.7109375" style="16" customWidth="1"/>
    <col min="6907" max="6907" width="19.28515625" style="16" customWidth="1"/>
    <col min="6908" max="6908" width="20.5703125" style="16" customWidth="1"/>
    <col min="6909" max="6909" width="24.140625" style="16" customWidth="1"/>
    <col min="6910" max="6910" width="20.7109375" style="16" customWidth="1"/>
    <col min="6911" max="6911" width="20.5703125" style="16" customWidth="1"/>
    <col min="6912" max="6912" width="17.140625" style="16" customWidth="1"/>
    <col min="6913" max="6913" width="14.5703125" style="16" customWidth="1"/>
    <col min="6914" max="6914" width="13.140625" style="16" customWidth="1"/>
    <col min="6915" max="6915" width="20" style="16" customWidth="1"/>
    <col min="6916" max="6916" width="15.85546875" style="16" customWidth="1"/>
    <col min="6917" max="6917" width="14.42578125" style="16" customWidth="1"/>
    <col min="6918" max="6918" width="17.28515625" style="16" customWidth="1"/>
    <col min="6919" max="6919" width="14.28515625" style="16" customWidth="1"/>
    <col min="6920" max="6920" width="18.42578125" style="16" customWidth="1"/>
    <col min="6921" max="6921" width="15.28515625" style="16" customWidth="1"/>
    <col min="6922" max="7158" width="9.140625" style="16"/>
    <col min="7159" max="7159" width="11.28515625" style="16" customWidth="1"/>
    <col min="7160" max="7160" width="53" style="16" customWidth="1"/>
    <col min="7161" max="7161" width="20.7109375" style="16" customWidth="1"/>
    <col min="7162" max="7162" width="18.7109375" style="16" customWidth="1"/>
    <col min="7163" max="7163" width="19.28515625" style="16" customWidth="1"/>
    <col min="7164" max="7164" width="20.5703125" style="16" customWidth="1"/>
    <col min="7165" max="7165" width="24.140625" style="16" customWidth="1"/>
    <col min="7166" max="7166" width="20.7109375" style="16" customWidth="1"/>
    <col min="7167" max="7167" width="20.5703125" style="16" customWidth="1"/>
    <col min="7168" max="7168" width="17.140625" style="16" customWidth="1"/>
    <col min="7169" max="7169" width="14.5703125" style="16" customWidth="1"/>
    <col min="7170" max="7170" width="13.140625" style="16" customWidth="1"/>
    <col min="7171" max="7171" width="20" style="16" customWidth="1"/>
    <col min="7172" max="7172" width="15.85546875" style="16" customWidth="1"/>
    <col min="7173" max="7173" width="14.42578125" style="16" customWidth="1"/>
    <col min="7174" max="7174" width="17.28515625" style="16" customWidth="1"/>
    <col min="7175" max="7175" width="14.28515625" style="16" customWidth="1"/>
    <col min="7176" max="7176" width="18.42578125" style="16" customWidth="1"/>
    <col min="7177" max="7177" width="15.28515625" style="16" customWidth="1"/>
    <col min="7178" max="7414" width="9.140625" style="16"/>
    <col min="7415" max="7415" width="11.28515625" style="16" customWidth="1"/>
    <col min="7416" max="7416" width="53" style="16" customWidth="1"/>
    <col min="7417" max="7417" width="20.7109375" style="16" customWidth="1"/>
    <col min="7418" max="7418" width="18.7109375" style="16" customWidth="1"/>
    <col min="7419" max="7419" width="19.28515625" style="16" customWidth="1"/>
    <col min="7420" max="7420" width="20.5703125" style="16" customWidth="1"/>
    <col min="7421" max="7421" width="24.140625" style="16" customWidth="1"/>
    <col min="7422" max="7422" width="20.7109375" style="16" customWidth="1"/>
    <col min="7423" max="7423" width="20.5703125" style="16" customWidth="1"/>
    <col min="7424" max="7424" width="17.140625" style="16" customWidth="1"/>
    <col min="7425" max="7425" width="14.5703125" style="16" customWidth="1"/>
    <col min="7426" max="7426" width="13.140625" style="16" customWidth="1"/>
    <col min="7427" max="7427" width="20" style="16" customWidth="1"/>
    <col min="7428" max="7428" width="15.85546875" style="16" customWidth="1"/>
    <col min="7429" max="7429" width="14.42578125" style="16" customWidth="1"/>
    <col min="7430" max="7430" width="17.28515625" style="16" customWidth="1"/>
    <col min="7431" max="7431" width="14.28515625" style="16" customWidth="1"/>
    <col min="7432" max="7432" width="18.42578125" style="16" customWidth="1"/>
    <col min="7433" max="7433" width="15.28515625" style="16" customWidth="1"/>
    <col min="7434" max="7670" width="9.140625" style="16"/>
    <col min="7671" max="7671" width="11.28515625" style="16" customWidth="1"/>
    <col min="7672" max="7672" width="53" style="16" customWidth="1"/>
    <col min="7673" max="7673" width="20.7109375" style="16" customWidth="1"/>
    <col min="7674" max="7674" width="18.7109375" style="16" customWidth="1"/>
    <col min="7675" max="7675" width="19.28515625" style="16" customWidth="1"/>
    <col min="7676" max="7676" width="20.5703125" style="16" customWidth="1"/>
    <col min="7677" max="7677" width="24.140625" style="16" customWidth="1"/>
    <col min="7678" max="7678" width="20.7109375" style="16" customWidth="1"/>
    <col min="7679" max="7679" width="20.5703125" style="16" customWidth="1"/>
    <col min="7680" max="7680" width="17.140625" style="16" customWidth="1"/>
    <col min="7681" max="7681" width="14.5703125" style="16" customWidth="1"/>
    <col min="7682" max="7682" width="13.140625" style="16" customWidth="1"/>
    <col min="7683" max="7683" width="20" style="16" customWidth="1"/>
    <col min="7684" max="7684" width="15.85546875" style="16" customWidth="1"/>
    <col min="7685" max="7685" width="14.42578125" style="16" customWidth="1"/>
    <col min="7686" max="7686" width="17.28515625" style="16" customWidth="1"/>
    <col min="7687" max="7687" width="14.28515625" style="16" customWidth="1"/>
    <col min="7688" max="7688" width="18.42578125" style="16" customWidth="1"/>
    <col min="7689" max="7689" width="15.28515625" style="16" customWidth="1"/>
    <col min="7690" max="7926" width="9.140625" style="16"/>
    <col min="7927" max="7927" width="11.28515625" style="16" customWidth="1"/>
    <col min="7928" max="7928" width="53" style="16" customWidth="1"/>
    <col min="7929" max="7929" width="20.7109375" style="16" customWidth="1"/>
    <col min="7930" max="7930" width="18.7109375" style="16" customWidth="1"/>
    <col min="7931" max="7931" width="19.28515625" style="16" customWidth="1"/>
    <col min="7932" max="7932" width="20.5703125" style="16" customWidth="1"/>
    <col min="7933" max="7933" width="24.140625" style="16" customWidth="1"/>
    <col min="7934" max="7934" width="20.7109375" style="16" customWidth="1"/>
    <col min="7935" max="7935" width="20.5703125" style="16" customWidth="1"/>
    <col min="7936" max="7936" width="17.140625" style="16" customWidth="1"/>
    <col min="7937" max="7937" width="14.5703125" style="16" customWidth="1"/>
    <col min="7938" max="7938" width="13.140625" style="16" customWidth="1"/>
    <col min="7939" max="7939" width="20" style="16" customWidth="1"/>
    <col min="7940" max="7940" width="15.85546875" style="16" customWidth="1"/>
    <col min="7941" max="7941" width="14.42578125" style="16" customWidth="1"/>
    <col min="7942" max="7942" width="17.28515625" style="16" customWidth="1"/>
    <col min="7943" max="7943" width="14.28515625" style="16" customWidth="1"/>
    <col min="7944" max="7944" width="18.42578125" style="16" customWidth="1"/>
    <col min="7945" max="7945" width="15.28515625" style="16" customWidth="1"/>
    <col min="7946" max="8182" width="9.140625" style="16"/>
    <col min="8183" max="8183" width="11.28515625" style="16" customWidth="1"/>
    <col min="8184" max="8184" width="53" style="16" customWidth="1"/>
    <col min="8185" max="8185" width="20.7109375" style="16" customWidth="1"/>
    <col min="8186" max="8186" width="18.7109375" style="16" customWidth="1"/>
    <col min="8187" max="8187" width="19.28515625" style="16" customWidth="1"/>
    <col min="8188" max="8188" width="20.5703125" style="16" customWidth="1"/>
    <col min="8189" max="8189" width="24.140625" style="16" customWidth="1"/>
    <col min="8190" max="8190" width="20.7109375" style="16" customWidth="1"/>
    <col min="8191" max="8191" width="20.5703125" style="16" customWidth="1"/>
    <col min="8192" max="8192" width="17.140625" style="16" customWidth="1"/>
    <col min="8193" max="8193" width="14.5703125" style="16" customWidth="1"/>
    <col min="8194" max="8194" width="13.140625" style="16" customWidth="1"/>
    <col min="8195" max="8195" width="20" style="16" customWidth="1"/>
    <col min="8196" max="8196" width="15.85546875" style="16" customWidth="1"/>
    <col min="8197" max="8197" width="14.42578125" style="16" customWidth="1"/>
    <col min="8198" max="8198" width="17.28515625" style="16" customWidth="1"/>
    <col min="8199" max="8199" width="14.28515625" style="16" customWidth="1"/>
    <col min="8200" max="8200" width="18.42578125" style="16" customWidth="1"/>
    <col min="8201" max="8201" width="15.28515625" style="16" customWidth="1"/>
    <col min="8202" max="8438" width="9.140625" style="16"/>
    <col min="8439" max="8439" width="11.28515625" style="16" customWidth="1"/>
    <col min="8440" max="8440" width="53" style="16" customWidth="1"/>
    <col min="8441" max="8441" width="20.7109375" style="16" customWidth="1"/>
    <col min="8442" max="8442" width="18.7109375" style="16" customWidth="1"/>
    <col min="8443" max="8443" width="19.28515625" style="16" customWidth="1"/>
    <col min="8444" max="8444" width="20.5703125" style="16" customWidth="1"/>
    <col min="8445" max="8445" width="24.140625" style="16" customWidth="1"/>
    <col min="8446" max="8446" width="20.7109375" style="16" customWidth="1"/>
    <col min="8447" max="8447" width="20.5703125" style="16" customWidth="1"/>
    <col min="8448" max="8448" width="17.140625" style="16" customWidth="1"/>
    <col min="8449" max="8449" width="14.5703125" style="16" customWidth="1"/>
    <col min="8450" max="8450" width="13.140625" style="16" customWidth="1"/>
    <col min="8451" max="8451" width="20" style="16" customWidth="1"/>
    <col min="8452" max="8452" width="15.85546875" style="16" customWidth="1"/>
    <col min="8453" max="8453" width="14.42578125" style="16" customWidth="1"/>
    <col min="8454" max="8454" width="17.28515625" style="16" customWidth="1"/>
    <col min="8455" max="8455" width="14.28515625" style="16" customWidth="1"/>
    <col min="8456" max="8456" width="18.42578125" style="16" customWidth="1"/>
    <col min="8457" max="8457" width="15.28515625" style="16" customWidth="1"/>
    <col min="8458" max="8694" width="9.140625" style="16"/>
    <col min="8695" max="8695" width="11.28515625" style="16" customWidth="1"/>
    <col min="8696" max="8696" width="53" style="16" customWidth="1"/>
    <col min="8697" max="8697" width="20.7109375" style="16" customWidth="1"/>
    <col min="8698" max="8698" width="18.7109375" style="16" customWidth="1"/>
    <col min="8699" max="8699" width="19.28515625" style="16" customWidth="1"/>
    <col min="8700" max="8700" width="20.5703125" style="16" customWidth="1"/>
    <col min="8701" max="8701" width="24.140625" style="16" customWidth="1"/>
    <col min="8702" max="8702" width="20.7109375" style="16" customWidth="1"/>
    <col min="8703" max="8703" width="20.5703125" style="16" customWidth="1"/>
    <col min="8704" max="8704" width="17.140625" style="16" customWidth="1"/>
    <col min="8705" max="8705" width="14.5703125" style="16" customWidth="1"/>
    <col min="8706" max="8706" width="13.140625" style="16" customWidth="1"/>
    <col min="8707" max="8707" width="20" style="16" customWidth="1"/>
    <col min="8708" max="8708" width="15.85546875" style="16" customWidth="1"/>
    <col min="8709" max="8709" width="14.42578125" style="16" customWidth="1"/>
    <col min="8710" max="8710" width="17.28515625" style="16" customWidth="1"/>
    <col min="8711" max="8711" width="14.28515625" style="16" customWidth="1"/>
    <col min="8712" max="8712" width="18.42578125" style="16" customWidth="1"/>
    <col min="8713" max="8713" width="15.28515625" style="16" customWidth="1"/>
    <col min="8714" max="8950" width="9.140625" style="16"/>
    <col min="8951" max="8951" width="11.28515625" style="16" customWidth="1"/>
    <col min="8952" max="8952" width="53" style="16" customWidth="1"/>
    <col min="8953" max="8953" width="20.7109375" style="16" customWidth="1"/>
    <col min="8954" max="8954" width="18.7109375" style="16" customWidth="1"/>
    <col min="8955" max="8955" width="19.28515625" style="16" customWidth="1"/>
    <col min="8956" max="8956" width="20.5703125" style="16" customWidth="1"/>
    <col min="8957" max="8957" width="24.140625" style="16" customWidth="1"/>
    <col min="8958" max="8958" width="20.7109375" style="16" customWidth="1"/>
    <col min="8959" max="8959" width="20.5703125" style="16" customWidth="1"/>
    <col min="8960" max="8960" width="17.140625" style="16" customWidth="1"/>
    <col min="8961" max="8961" width="14.5703125" style="16" customWidth="1"/>
    <col min="8962" max="8962" width="13.140625" style="16" customWidth="1"/>
    <col min="8963" max="8963" width="20" style="16" customWidth="1"/>
    <col min="8964" max="8964" width="15.85546875" style="16" customWidth="1"/>
    <col min="8965" max="8965" width="14.42578125" style="16" customWidth="1"/>
    <col min="8966" max="8966" width="17.28515625" style="16" customWidth="1"/>
    <col min="8967" max="8967" width="14.28515625" style="16" customWidth="1"/>
    <col min="8968" max="8968" width="18.42578125" style="16" customWidth="1"/>
    <col min="8969" max="8969" width="15.28515625" style="16" customWidth="1"/>
    <col min="8970" max="9206" width="9.140625" style="16"/>
    <col min="9207" max="9207" width="11.28515625" style="16" customWidth="1"/>
    <col min="9208" max="9208" width="53" style="16" customWidth="1"/>
    <col min="9209" max="9209" width="20.7109375" style="16" customWidth="1"/>
    <col min="9210" max="9210" width="18.7109375" style="16" customWidth="1"/>
    <col min="9211" max="9211" width="19.28515625" style="16" customWidth="1"/>
    <col min="9212" max="9212" width="20.5703125" style="16" customWidth="1"/>
    <col min="9213" max="9213" width="24.140625" style="16" customWidth="1"/>
    <col min="9214" max="9214" width="20.7109375" style="16" customWidth="1"/>
    <col min="9215" max="9215" width="20.5703125" style="16" customWidth="1"/>
    <col min="9216" max="9216" width="17.140625" style="16" customWidth="1"/>
    <col min="9217" max="9217" width="14.5703125" style="16" customWidth="1"/>
    <col min="9218" max="9218" width="13.140625" style="16" customWidth="1"/>
    <col min="9219" max="9219" width="20" style="16" customWidth="1"/>
    <col min="9220" max="9220" width="15.85546875" style="16" customWidth="1"/>
    <col min="9221" max="9221" width="14.42578125" style="16" customWidth="1"/>
    <col min="9222" max="9222" width="17.28515625" style="16" customWidth="1"/>
    <col min="9223" max="9223" width="14.28515625" style="16" customWidth="1"/>
    <col min="9224" max="9224" width="18.42578125" style="16" customWidth="1"/>
    <col min="9225" max="9225" width="15.28515625" style="16" customWidth="1"/>
    <col min="9226" max="9462" width="9.140625" style="16"/>
    <col min="9463" max="9463" width="11.28515625" style="16" customWidth="1"/>
    <col min="9464" max="9464" width="53" style="16" customWidth="1"/>
    <col min="9465" max="9465" width="20.7109375" style="16" customWidth="1"/>
    <col min="9466" max="9466" width="18.7109375" style="16" customWidth="1"/>
    <col min="9467" max="9467" width="19.28515625" style="16" customWidth="1"/>
    <col min="9468" max="9468" width="20.5703125" style="16" customWidth="1"/>
    <col min="9469" max="9469" width="24.140625" style="16" customWidth="1"/>
    <col min="9470" max="9470" width="20.7109375" style="16" customWidth="1"/>
    <col min="9471" max="9471" width="20.5703125" style="16" customWidth="1"/>
    <col min="9472" max="9472" width="17.140625" style="16" customWidth="1"/>
    <col min="9473" max="9473" width="14.5703125" style="16" customWidth="1"/>
    <col min="9474" max="9474" width="13.140625" style="16" customWidth="1"/>
    <col min="9475" max="9475" width="20" style="16" customWidth="1"/>
    <col min="9476" max="9476" width="15.85546875" style="16" customWidth="1"/>
    <col min="9477" max="9477" width="14.42578125" style="16" customWidth="1"/>
    <col min="9478" max="9478" width="17.28515625" style="16" customWidth="1"/>
    <col min="9479" max="9479" width="14.28515625" style="16" customWidth="1"/>
    <col min="9480" max="9480" width="18.42578125" style="16" customWidth="1"/>
    <col min="9481" max="9481" width="15.28515625" style="16" customWidth="1"/>
    <col min="9482" max="9718" width="9.140625" style="16"/>
    <col min="9719" max="9719" width="11.28515625" style="16" customWidth="1"/>
    <col min="9720" max="9720" width="53" style="16" customWidth="1"/>
    <col min="9721" max="9721" width="20.7109375" style="16" customWidth="1"/>
    <col min="9722" max="9722" width="18.7109375" style="16" customWidth="1"/>
    <col min="9723" max="9723" width="19.28515625" style="16" customWidth="1"/>
    <col min="9724" max="9724" width="20.5703125" style="16" customWidth="1"/>
    <col min="9725" max="9725" width="24.140625" style="16" customWidth="1"/>
    <col min="9726" max="9726" width="20.7109375" style="16" customWidth="1"/>
    <col min="9727" max="9727" width="20.5703125" style="16" customWidth="1"/>
    <col min="9728" max="9728" width="17.140625" style="16" customWidth="1"/>
    <col min="9729" max="9729" width="14.5703125" style="16" customWidth="1"/>
    <col min="9730" max="9730" width="13.140625" style="16" customWidth="1"/>
    <col min="9731" max="9731" width="20" style="16" customWidth="1"/>
    <col min="9732" max="9732" width="15.85546875" style="16" customWidth="1"/>
    <col min="9733" max="9733" width="14.42578125" style="16" customWidth="1"/>
    <col min="9734" max="9734" width="17.28515625" style="16" customWidth="1"/>
    <col min="9735" max="9735" width="14.28515625" style="16" customWidth="1"/>
    <col min="9736" max="9736" width="18.42578125" style="16" customWidth="1"/>
    <col min="9737" max="9737" width="15.28515625" style="16" customWidth="1"/>
    <col min="9738" max="9974" width="9.140625" style="16"/>
    <col min="9975" max="9975" width="11.28515625" style="16" customWidth="1"/>
    <col min="9976" max="9976" width="53" style="16" customWidth="1"/>
    <col min="9977" max="9977" width="20.7109375" style="16" customWidth="1"/>
    <col min="9978" max="9978" width="18.7109375" style="16" customWidth="1"/>
    <col min="9979" max="9979" width="19.28515625" style="16" customWidth="1"/>
    <col min="9980" max="9980" width="20.5703125" style="16" customWidth="1"/>
    <col min="9981" max="9981" width="24.140625" style="16" customWidth="1"/>
    <col min="9982" max="9982" width="20.7109375" style="16" customWidth="1"/>
    <col min="9983" max="9983" width="20.5703125" style="16" customWidth="1"/>
    <col min="9984" max="9984" width="17.140625" style="16" customWidth="1"/>
    <col min="9985" max="9985" width="14.5703125" style="16" customWidth="1"/>
    <col min="9986" max="9986" width="13.140625" style="16" customWidth="1"/>
    <col min="9987" max="9987" width="20" style="16" customWidth="1"/>
    <col min="9988" max="9988" width="15.85546875" style="16" customWidth="1"/>
    <col min="9989" max="9989" width="14.42578125" style="16" customWidth="1"/>
    <col min="9990" max="9990" width="17.28515625" style="16" customWidth="1"/>
    <col min="9991" max="9991" width="14.28515625" style="16" customWidth="1"/>
    <col min="9992" max="9992" width="18.42578125" style="16" customWidth="1"/>
    <col min="9993" max="9993" width="15.28515625" style="16" customWidth="1"/>
    <col min="9994" max="10230" width="9.140625" style="16"/>
    <col min="10231" max="10231" width="11.28515625" style="16" customWidth="1"/>
    <col min="10232" max="10232" width="53" style="16" customWidth="1"/>
    <col min="10233" max="10233" width="20.7109375" style="16" customWidth="1"/>
    <col min="10234" max="10234" width="18.7109375" style="16" customWidth="1"/>
    <col min="10235" max="10235" width="19.28515625" style="16" customWidth="1"/>
    <col min="10236" max="10236" width="20.5703125" style="16" customWidth="1"/>
    <col min="10237" max="10237" width="24.140625" style="16" customWidth="1"/>
    <col min="10238" max="10238" width="20.7109375" style="16" customWidth="1"/>
    <col min="10239" max="10239" width="20.5703125" style="16" customWidth="1"/>
    <col min="10240" max="10240" width="17.140625" style="16" customWidth="1"/>
    <col min="10241" max="10241" width="14.5703125" style="16" customWidth="1"/>
    <col min="10242" max="10242" width="13.140625" style="16" customWidth="1"/>
    <col min="10243" max="10243" width="20" style="16" customWidth="1"/>
    <col min="10244" max="10244" width="15.85546875" style="16" customWidth="1"/>
    <col min="10245" max="10245" width="14.42578125" style="16" customWidth="1"/>
    <col min="10246" max="10246" width="17.28515625" style="16" customWidth="1"/>
    <col min="10247" max="10247" width="14.28515625" style="16" customWidth="1"/>
    <col min="10248" max="10248" width="18.42578125" style="16" customWidth="1"/>
    <col min="10249" max="10249" width="15.28515625" style="16" customWidth="1"/>
    <col min="10250" max="10486" width="9.140625" style="16"/>
    <col min="10487" max="10487" width="11.28515625" style="16" customWidth="1"/>
    <col min="10488" max="10488" width="53" style="16" customWidth="1"/>
    <col min="10489" max="10489" width="20.7109375" style="16" customWidth="1"/>
    <col min="10490" max="10490" width="18.7109375" style="16" customWidth="1"/>
    <col min="10491" max="10491" width="19.28515625" style="16" customWidth="1"/>
    <col min="10492" max="10492" width="20.5703125" style="16" customWidth="1"/>
    <col min="10493" max="10493" width="24.140625" style="16" customWidth="1"/>
    <col min="10494" max="10494" width="20.7109375" style="16" customWidth="1"/>
    <col min="10495" max="10495" width="20.5703125" style="16" customWidth="1"/>
    <col min="10496" max="10496" width="17.140625" style="16" customWidth="1"/>
    <col min="10497" max="10497" width="14.5703125" style="16" customWidth="1"/>
    <col min="10498" max="10498" width="13.140625" style="16" customWidth="1"/>
    <col min="10499" max="10499" width="20" style="16" customWidth="1"/>
    <col min="10500" max="10500" width="15.85546875" style="16" customWidth="1"/>
    <col min="10501" max="10501" width="14.42578125" style="16" customWidth="1"/>
    <col min="10502" max="10502" width="17.28515625" style="16" customWidth="1"/>
    <col min="10503" max="10503" width="14.28515625" style="16" customWidth="1"/>
    <col min="10504" max="10504" width="18.42578125" style="16" customWidth="1"/>
    <col min="10505" max="10505" width="15.28515625" style="16" customWidth="1"/>
    <col min="10506" max="10742" width="9.140625" style="16"/>
    <col min="10743" max="10743" width="11.28515625" style="16" customWidth="1"/>
    <col min="10744" max="10744" width="53" style="16" customWidth="1"/>
    <col min="10745" max="10745" width="20.7109375" style="16" customWidth="1"/>
    <col min="10746" max="10746" width="18.7109375" style="16" customWidth="1"/>
    <col min="10747" max="10747" width="19.28515625" style="16" customWidth="1"/>
    <col min="10748" max="10748" width="20.5703125" style="16" customWidth="1"/>
    <col min="10749" max="10749" width="24.140625" style="16" customWidth="1"/>
    <col min="10750" max="10750" width="20.7109375" style="16" customWidth="1"/>
    <col min="10751" max="10751" width="20.5703125" style="16" customWidth="1"/>
    <col min="10752" max="10752" width="17.140625" style="16" customWidth="1"/>
    <col min="10753" max="10753" width="14.5703125" style="16" customWidth="1"/>
    <col min="10754" max="10754" width="13.140625" style="16" customWidth="1"/>
    <col min="10755" max="10755" width="20" style="16" customWidth="1"/>
    <col min="10756" max="10756" width="15.85546875" style="16" customWidth="1"/>
    <col min="10757" max="10757" width="14.42578125" style="16" customWidth="1"/>
    <col min="10758" max="10758" width="17.28515625" style="16" customWidth="1"/>
    <col min="10759" max="10759" width="14.28515625" style="16" customWidth="1"/>
    <col min="10760" max="10760" width="18.42578125" style="16" customWidth="1"/>
    <col min="10761" max="10761" width="15.28515625" style="16" customWidth="1"/>
    <col min="10762" max="10998" width="9.140625" style="16"/>
    <col min="10999" max="10999" width="11.28515625" style="16" customWidth="1"/>
    <col min="11000" max="11000" width="53" style="16" customWidth="1"/>
    <col min="11001" max="11001" width="20.7109375" style="16" customWidth="1"/>
    <col min="11002" max="11002" width="18.7109375" style="16" customWidth="1"/>
    <col min="11003" max="11003" width="19.28515625" style="16" customWidth="1"/>
    <col min="11004" max="11004" width="20.5703125" style="16" customWidth="1"/>
    <col min="11005" max="11005" width="24.140625" style="16" customWidth="1"/>
    <col min="11006" max="11006" width="20.7109375" style="16" customWidth="1"/>
    <col min="11007" max="11007" width="20.5703125" style="16" customWidth="1"/>
    <col min="11008" max="11008" width="17.140625" style="16" customWidth="1"/>
    <col min="11009" max="11009" width="14.5703125" style="16" customWidth="1"/>
    <col min="11010" max="11010" width="13.140625" style="16" customWidth="1"/>
    <col min="11011" max="11011" width="20" style="16" customWidth="1"/>
    <col min="11012" max="11012" width="15.85546875" style="16" customWidth="1"/>
    <col min="11013" max="11013" width="14.42578125" style="16" customWidth="1"/>
    <col min="11014" max="11014" width="17.28515625" style="16" customWidth="1"/>
    <col min="11015" max="11015" width="14.28515625" style="16" customWidth="1"/>
    <col min="11016" max="11016" width="18.42578125" style="16" customWidth="1"/>
    <col min="11017" max="11017" width="15.28515625" style="16" customWidth="1"/>
    <col min="11018" max="11254" width="9.140625" style="16"/>
    <col min="11255" max="11255" width="11.28515625" style="16" customWidth="1"/>
    <col min="11256" max="11256" width="53" style="16" customWidth="1"/>
    <col min="11257" max="11257" width="20.7109375" style="16" customWidth="1"/>
    <col min="11258" max="11258" width="18.7109375" style="16" customWidth="1"/>
    <col min="11259" max="11259" width="19.28515625" style="16" customWidth="1"/>
    <col min="11260" max="11260" width="20.5703125" style="16" customWidth="1"/>
    <col min="11261" max="11261" width="24.140625" style="16" customWidth="1"/>
    <col min="11262" max="11262" width="20.7109375" style="16" customWidth="1"/>
    <col min="11263" max="11263" width="20.5703125" style="16" customWidth="1"/>
    <col min="11264" max="11264" width="17.140625" style="16" customWidth="1"/>
    <col min="11265" max="11265" width="14.5703125" style="16" customWidth="1"/>
    <col min="11266" max="11266" width="13.140625" style="16" customWidth="1"/>
    <col min="11267" max="11267" width="20" style="16" customWidth="1"/>
    <col min="11268" max="11268" width="15.85546875" style="16" customWidth="1"/>
    <col min="11269" max="11269" width="14.42578125" style="16" customWidth="1"/>
    <col min="11270" max="11270" width="17.28515625" style="16" customWidth="1"/>
    <col min="11271" max="11271" width="14.28515625" style="16" customWidth="1"/>
    <col min="11272" max="11272" width="18.42578125" style="16" customWidth="1"/>
    <col min="11273" max="11273" width="15.28515625" style="16" customWidth="1"/>
    <col min="11274" max="11510" width="9.140625" style="16"/>
    <col min="11511" max="11511" width="11.28515625" style="16" customWidth="1"/>
    <col min="11512" max="11512" width="53" style="16" customWidth="1"/>
    <col min="11513" max="11513" width="20.7109375" style="16" customWidth="1"/>
    <col min="11514" max="11514" width="18.7109375" style="16" customWidth="1"/>
    <col min="11515" max="11515" width="19.28515625" style="16" customWidth="1"/>
    <col min="11516" max="11516" width="20.5703125" style="16" customWidth="1"/>
    <col min="11517" max="11517" width="24.140625" style="16" customWidth="1"/>
    <col min="11518" max="11518" width="20.7109375" style="16" customWidth="1"/>
    <col min="11519" max="11519" width="20.5703125" style="16" customWidth="1"/>
    <col min="11520" max="11520" width="17.140625" style="16" customWidth="1"/>
    <col min="11521" max="11521" width="14.5703125" style="16" customWidth="1"/>
    <col min="11522" max="11522" width="13.140625" style="16" customWidth="1"/>
    <col min="11523" max="11523" width="20" style="16" customWidth="1"/>
    <col min="11524" max="11524" width="15.85546875" style="16" customWidth="1"/>
    <col min="11525" max="11525" width="14.42578125" style="16" customWidth="1"/>
    <col min="11526" max="11526" width="17.28515625" style="16" customWidth="1"/>
    <col min="11527" max="11527" width="14.28515625" style="16" customWidth="1"/>
    <col min="11528" max="11528" width="18.42578125" style="16" customWidth="1"/>
    <col min="11529" max="11529" width="15.28515625" style="16" customWidth="1"/>
    <col min="11530" max="11766" width="9.140625" style="16"/>
    <col min="11767" max="11767" width="11.28515625" style="16" customWidth="1"/>
    <col min="11768" max="11768" width="53" style="16" customWidth="1"/>
    <col min="11769" max="11769" width="20.7109375" style="16" customWidth="1"/>
    <col min="11770" max="11770" width="18.7109375" style="16" customWidth="1"/>
    <col min="11771" max="11771" width="19.28515625" style="16" customWidth="1"/>
    <col min="11772" max="11772" width="20.5703125" style="16" customWidth="1"/>
    <col min="11773" max="11773" width="24.140625" style="16" customWidth="1"/>
    <col min="11774" max="11774" width="20.7109375" style="16" customWidth="1"/>
    <col min="11775" max="11775" width="20.5703125" style="16" customWidth="1"/>
    <col min="11776" max="11776" width="17.140625" style="16" customWidth="1"/>
    <col min="11777" max="11777" width="14.5703125" style="16" customWidth="1"/>
    <col min="11778" max="11778" width="13.140625" style="16" customWidth="1"/>
    <col min="11779" max="11779" width="20" style="16" customWidth="1"/>
    <col min="11780" max="11780" width="15.85546875" style="16" customWidth="1"/>
    <col min="11781" max="11781" width="14.42578125" style="16" customWidth="1"/>
    <col min="11782" max="11782" width="17.28515625" style="16" customWidth="1"/>
    <col min="11783" max="11783" width="14.28515625" style="16" customWidth="1"/>
    <col min="11784" max="11784" width="18.42578125" style="16" customWidth="1"/>
    <col min="11785" max="11785" width="15.28515625" style="16" customWidth="1"/>
    <col min="11786" max="12022" width="9.140625" style="16"/>
    <col min="12023" max="12023" width="11.28515625" style="16" customWidth="1"/>
    <col min="12024" max="12024" width="53" style="16" customWidth="1"/>
    <col min="12025" max="12025" width="20.7109375" style="16" customWidth="1"/>
    <col min="12026" max="12026" width="18.7109375" style="16" customWidth="1"/>
    <col min="12027" max="12027" width="19.28515625" style="16" customWidth="1"/>
    <col min="12028" max="12028" width="20.5703125" style="16" customWidth="1"/>
    <col min="12029" max="12029" width="24.140625" style="16" customWidth="1"/>
    <col min="12030" max="12030" width="20.7109375" style="16" customWidth="1"/>
    <col min="12031" max="12031" width="20.5703125" style="16" customWidth="1"/>
    <col min="12032" max="12032" width="17.140625" style="16" customWidth="1"/>
    <col min="12033" max="12033" width="14.5703125" style="16" customWidth="1"/>
    <col min="12034" max="12034" width="13.140625" style="16" customWidth="1"/>
    <col min="12035" max="12035" width="20" style="16" customWidth="1"/>
    <col min="12036" max="12036" width="15.85546875" style="16" customWidth="1"/>
    <col min="12037" max="12037" width="14.42578125" style="16" customWidth="1"/>
    <col min="12038" max="12038" width="17.28515625" style="16" customWidth="1"/>
    <col min="12039" max="12039" width="14.28515625" style="16" customWidth="1"/>
    <col min="12040" max="12040" width="18.42578125" style="16" customWidth="1"/>
    <col min="12041" max="12041" width="15.28515625" style="16" customWidth="1"/>
    <col min="12042" max="12278" width="9.140625" style="16"/>
    <col min="12279" max="12279" width="11.28515625" style="16" customWidth="1"/>
    <col min="12280" max="12280" width="53" style="16" customWidth="1"/>
    <col min="12281" max="12281" width="20.7109375" style="16" customWidth="1"/>
    <col min="12282" max="12282" width="18.7109375" style="16" customWidth="1"/>
    <col min="12283" max="12283" width="19.28515625" style="16" customWidth="1"/>
    <col min="12284" max="12284" width="20.5703125" style="16" customWidth="1"/>
    <col min="12285" max="12285" width="24.140625" style="16" customWidth="1"/>
    <col min="12286" max="12286" width="20.7109375" style="16" customWidth="1"/>
    <col min="12287" max="12287" width="20.5703125" style="16" customWidth="1"/>
    <col min="12288" max="12288" width="17.140625" style="16" customWidth="1"/>
    <col min="12289" max="12289" width="14.5703125" style="16" customWidth="1"/>
    <col min="12290" max="12290" width="13.140625" style="16" customWidth="1"/>
    <col min="12291" max="12291" width="20" style="16" customWidth="1"/>
    <col min="12292" max="12292" width="15.85546875" style="16" customWidth="1"/>
    <col min="12293" max="12293" width="14.42578125" style="16" customWidth="1"/>
    <col min="12294" max="12294" width="17.28515625" style="16" customWidth="1"/>
    <col min="12295" max="12295" width="14.28515625" style="16" customWidth="1"/>
    <col min="12296" max="12296" width="18.42578125" style="16" customWidth="1"/>
    <col min="12297" max="12297" width="15.28515625" style="16" customWidth="1"/>
    <col min="12298" max="12534" width="9.140625" style="16"/>
    <col min="12535" max="12535" width="11.28515625" style="16" customWidth="1"/>
    <col min="12536" max="12536" width="53" style="16" customWidth="1"/>
    <col min="12537" max="12537" width="20.7109375" style="16" customWidth="1"/>
    <col min="12538" max="12538" width="18.7109375" style="16" customWidth="1"/>
    <col min="12539" max="12539" width="19.28515625" style="16" customWidth="1"/>
    <col min="12540" max="12540" width="20.5703125" style="16" customWidth="1"/>
    <col min="12541" max="12541" width="24.140625" style="16" customWidth="1"/>
    <col min="12542" max="12542" width="20.7109375" style="16" customWidth="1"/>
    <col min="12543" max="12543" width="20.5703125" style="16" customWidth="1"/>
    <col min="12544" max="12544" width="17.140625" style="16" customWidth="1"/>
    <col min="12545" max="12545" width="14.5703125" style="16" customWidth="1"/>
    <col min="12546" max="12546" width="13.140625" style="16" customWidth="1"/>
    <col min="12547" max="12547" width="20" style="16" customWidth="1"/>
    <col min="12548" max="12548" width="15.85546875" style="16" customWidth="1"/>
    <col min="12549" max="12549" width="14.42578125" style="16" customWidth="1"/>
    <col min="12550" max="12550" width="17.28515625" style="16" customWidth="1"/>
    <col min="12551" max="12551" width="14.28515625" style="16" customWidth="1"/>
    <col min="12552" max="12552" width="18.42578125" style="16" customWidth="1"/>
    <col min="12553" max="12553" width="15.28515625" style="16" customWidth="1"/>
    <col min="12554" max="12790" width="9.140625" style="16"/>
    <col min="12791" max="12791" width="11.28515625" style="16" customWidth="1"/>
    <col min="12792" max="12792" width="53" style="16" customWidth="1"/>
    <col min="12793" max="12793" width="20.7109375" style="16" customWidth="1"/>
    <col min="12794" max="12794" width="18.7109375" style="16" customWidth="1"/>
    <col min="12795" max="12795" width="19.28515625" style="16" customWidth="1"/>
    <col min="12796" max="12796" width="20.5703125" style="16" customWidth="1"/>
    <col min="12797" max="12797" width="24.140625" style="16" customWidth="1"/>
    <col min="12798" max="12798" width="20.7109375" style="16" customWidth="1"/>
    <col min="12799" max="12799" width="20.5703125" style="16" customWidth="1"/>
    <col min="12800" max="12800" width="17.140625" style="16" customWidth="1"/>
    <col min="12801" max="12801" width="14.5703125" style="16" customWidth="1"/>
    <col min="12802" max="12802" width="13.140625" style="16" customWidth="1"/>
    <col min="12803" max="12803" width="20" style="16" customWidth="1"/>
    <col min="12804" max="12804" width="15.85546875" style="16" customWidth="1"/>
    <col min="12805" max="12805" width="14.42578125" style="16" customWidth="1"/>
    <col min="12806" max="12806" width="17.28515625" style="16" customWidth="1"/>
    <col min="12807" max="12807" width="14.28515625" style="16" customWidth="1"/>
    <col min="12808" max="12808" width="18.42578125" style="16" customWidth="1"/>
    <col min="12809" max="12809" width="15.28515625" style="16" customWidth="1"/>
    <col min="12810" max="13046" width="9.140625" style="16"/>
    <col min="13047" max="13047" width="11.28515625" style="16" customWidth="1"/>
    <col min="13048" max="13048" width="53" style="16" customWidth="1"/>
    <col min="13049" max="13049" width="20.7109375" style="16" customWidth="1"/>
    <col min="13050" max="13050" width="18.7109375" style="16" customWidth="1"/>
    <col min="13051" max="13051" width="19.28515625" style="16" customWidth="1"/>
    <col min="13052" max="13052" width="20.5703125" style="16" customWidth="1"/>
    <col min="13053" max="13053" width="24.140625" style="16" customWidth="1"/>
    <col min="13054" max="13054" width="20.7109375" style="16" customWidth="1"/>
    <col min="13055" max="13055" width="20.5703125" style="16" customWidth="1"/>
    <col min="13056" max="13056" width="17.140625" style="16" customWidth="1"/>
    <col min="13057" max="13057" width="14.5703125" style="16" customWidth="1"/>
    <col min="13058" max="13058" width="13.140625" style="16" customWidth="1"/>
    <col min="13059" max="13059" width="20" style="16" customWidth="1"/>
    <col min="13060" max="13060" width="15.85546875" style="16" customWidth="1"/>
    <col min="13061" max="13061" width="14.42578125" style="16" customWidth="1"/>
    <col min="13062" max="13062" width="17.28515625" style="16" customWidth="1"/>
    <col min="13063" max="13063" width="14.28515625" style="16" customWidth="1"/>
    <col min="13064" max="13064" width="18.42578125" style="16" customWidth="1"/>
    <col min="13065" max="13065" width="15.28515625" style="16" customWidth="1"/>
    <col min="13066" max="13302" width="9.140625" style="16"/>
    <col min="13303" max="13303" width="11.28515625" style="16" customWidth="1"/>
    <col min="13304" max="13304" width="53" style="16" customWidth="1"/>
    <col min="13305" max="13305" width="20.7109375" style="16" customWidth="1"/>
    <col min="13306" max="13306" width="18.7109375" style="16" customWidth="1"/>
    <col min="13307" max="13307" width="19.28515625" style="16" customWidth="1"/>
    <col min="13308" max="13308" width="20.5703125" style="16" customWidth="1"/>
    <col min="13309" max="13309" width="24.140625" style="16" customWidth="1"/>
    <col min="13310" max="13310" width="20.7109375" style="16" customWidth="1"/>
    <col min="13311" max="13311" width="20.5703125" style="16" customWidth="1"/>
    <col min="13312" max="13312" width="17.140625" style="16" customWidth="1"/>
    <col min="13313" max="13313" width="14.5703125" style="16" customWidth="1"/>
    <col min="13314" max="13314" width="13.140625" style="16" customWidth="1"/>
    <col min="13315" max="13315" width="20" style="16" customWidth="1"/>
    <col min="13316" max="13316" width="15.85546875" style="16" customWidth="1"/>
    <col min="13317" max="13317" width="14.42578125" style="16" customWidth="1"/>
    <col min="13318" max="13318" width="17.28515625" style="16" customWidth="1"/>
    <col min="13319" max="13319" width="14.28515625" style="16" customWidth="1"/>
    <col min="13320" max="13320" width="18.42578125" style="16" customWidth="1"/>
    <col min="13321" max="13321" width="15.28515625" style="16" customWidth="1"/>
    <col min="13322" max="13558" width="9.140625" style="16"/>
    <col min="13559" max="13559" width="11.28515625" style="16" customWidth="1"/>
    <col min="13560" max="13560" width="53" style="16" customWidth="1"/>
    <col min="13561" max="13561" width="20.7109375" style="16" customWidth="1"/>
    <col min="13562" max="13562" width="18.7109375" style="16" customWidth="1"/>
    <col min="13563" max="13563" width="19.28515625" style="16" customWidth="1"/>
    <col min="13564" max="13564" width="20.5703125" style="16" customWidth="1"/>
    <col min="13565" max="13565" width="24.140625" style="16" customWidth="1"/>
    <col min="13566" max="13566" width="20.7109375" style="16" customWidth="1"/>
    <col min="13567" max="13567" width="20.5703125" style="16" customWidth="1"/>
    <col min="13568" max="13568" width="17.140625" style="16" customWidth="1"/>
    <col min="13569" max="13569" width="14.5703125" style="16" customWidth="1"/>
    <col min="13570" max="13570" width="13.140625" style="16" customWidth="1"/>
    <col min="13571" max="13571" width="20" style="16" customWidth="1"/>
    <col min="13572" max="13572" width="15.85546875" style="16" customWidth="1"/>
    <col min="13573" max="13573" width="14.42578125" style="16" customWidth="1"/>
    <col min="13574" max="13574" width="17.28515625" style="16" customWidth="1"/>
    <col min="13575" max="13575" width="14.28515625" style="16" customWidth="1"/>
    <col min="13576" max="13576" width="18.42578125" style="16" customWidth="1"/>
    <col min="13577" max="13577" width="15.28515625" style="16" customWidth="1"/>
    <col min="13578" max="13814" width="9.140625" style="16"/>
    <col min="13815" max="13815" width="11.28515625" style="16" customWidth="1"/>
    <col min="13816" max="13816" width="53" style="16" customWidth="1"/>
    <col min="13817" max="13817" width="20.7109375" style="16" customWidth="1"/>
    <col min="13818" max="13818" width="18.7109375" style="16" customWidth="1"/>
    <col min="13819" max="13819" width="19.28515625" style="16" customWidth="1"/>
    <col min="13820" max="13820" width="20.5703125" style="16" customWidth="1"/>
    <col min="13821" max="13821" width="24.140625" style="16" customWidth="1"/>
    <col min="13822" max="13822" width="20.7109375" style="16" customWidth="1"/>
    <col min="13823" max="13823" width="20.5703125" style="16" customWidth="1"/>
    <col min="13824" max="13824" width="17.140625" style="16" customWidth="1"/>
    <col min="13825" max="13825" width="14.5703125" style="16" customWidth="1"/>
    <col min="13826" max="13826" width="13.140625" style="16" customWidth="1"/>
    <col min="13827" max="13827" width="20" style="16" customWidth="1"/>
    <col min="13828" max="13828" width="15.85546875" style="16" customWidth="1"/>
    <col min="13829" max="13829" width="14.42578125" style="16" customWidth="1"/>
    <col min="13830" max="13830" width="17.28515625" style="16" customWidth="1"/>
    <col min="13831" max="13831" width="14.28515625" style="16" customWidth="1"/>
    <col min="13832" max="13832" width="18.42578125" style="16" customWidth="1"/>
    <col min="13833" max="13833" width="15.28515625" style="16" customWidth="1"/>
    <col min="13834" max="14070" width="9.140625" style="16"/>
    <col min="14071" max="14071" width="11.28515625" style="16" customWidth="1"/>
    <col min="14072" max="14072" width="53" style="16" customWidth="1"/>
    <col min="14073" max="14073" width="20.7109375" style="16" customWidth="1"/>
    <col min="14074" max="14074" width="18.7109375" style="16" customWidth="1"/>
    <col min="14075" max="14075" width="19.28515625" style="16" customWidth="1"/>
    <col min="14076" max="14076" width="20.5703125" style="16" customWidth="1"/>
    <col min="14077" max="14077" width="24.140625" style="16" customWidth="1"/>
    <col min="14078" max="14078" width="20.7109375" style="16" customWidth="1"/>
    <col min="14079" max="14079" width="20.5703125" style="16" customWidth="1"/>
    <col min="14080" max="14080" width="17.140625" style="16" customWidth="1"/>
    <col min="14081" max="14081" width="14.5703125" style="16" customWidth="1"/>
    <col min="14082" max="14082" width="13.140625" style="16" customWidth="1"/>
    <col min="14083" max="14083" width="20" style="16" customWidth="1"/>
    <col min="14084" max="14084" width="15.85546875" style="16" customWidth="1"/>
    <col min="14085" max="14085" width="14.42578125" style="16" customWidth="1"/>
    <col min="14086" max="14086" width="17.28515625" style="16" customWidth="1"/>
    <col min="14087" max="14087" width="14.28515625" style="16" customWidth="1"/>
    <col min="14088" max="14088" width="18.42578125" style="16" customWidth="1"/>
    <col min="14089" max="14089" width="15.28515625" style="16" customWidth="1"/>
    <col min="14090" max="14326" width="9.140625" style="16"/>
    <col min="14327" max="14327" width="11.28515625" style="16" customWidth="1"/>
    <col min="14328" max="14328" width="53" style="16" customWidth="1"/>
    <col min="14329" max="14329" width="20.7109375" style="16" customWidth="1"/>
    <col min="14330" max="14330" width="18.7109375" style="16" customWidth="1"/>
    <col min="14331" max="14331" width="19.28515625" style="16" customWidth="1"/>
    <col min="14332" max="14332" width="20.5703125" style="16" customWidth="1"/>
    <col min="14333" max="14333" width="24.140625" style="16" customWidth="1"/>
    <col min="14334" max="14334" width="20.7109375" style="16" customWidth="1"/>
    <col min="14335" max="14335" width="20.5703125" style="16" customWidth="1"/>
    <col min="14336" max="14336" width="17.140625" style="16" customWidth="1"/>
    <col min="14337" max="14337" width="14.5703125" style="16" customWidth="1"/>
    <col min="14338" max="14338" width="13.140625" style="16" customWidth="1"/>
    <col min="14339" max="14339" width="20" style="16" customWidth="1"/>
    <col min="14340" max="14340" width="15.85546875" style="16" customWidth="1"/>
    <col min="14341" max="14341" width="14.42578125" style="16" customWidth="1"/>
    <col min="14342" max="14342" width="17.28515625" style="16" customWidth="1"/>
    <col min="14343" max="14343" width="14.28515625" style="16" customWidth="1"/>
    <col min="14344" max="14344" width="18.42578125" style="16" customWidth="1"/>
    <col min="14345" max="14345" width="15.28515625" style="16" customWidth="1"/>
    <col min="14346" max="14582" width="9.140625" style="16"/>
    <col min="14583" max="14583" width="11.28515625" style="16" customWidth="1"/>
    <col min="14584" max="14584" width="53" style="16" customWidth="1"/>
    <col min="14585" max="14585" width="20.7109375" style="16" customWidth="1"/>
    <col min="14586" max="14586" width="18.7109375" style="16" customWidth="1"/>
    <col min="14587" max="14587" width="19.28515625" style="16" customWidth="1"/>
    <col min="14588" max="14588" width="20.5703125" style="16" customWidth="1"/>
    <col min="14589" max="14589" width="24.140625" style="16" customWidth="1"/>
    <col min="14590" max="14590" width="20.7109375" style="16" customWidth="1"/>
    <col min="14591" max="14591" width="20.5703125" style="16" customWidth="1"/>
    <col min="14592" max="14592" width="17.140625" style="16" customWidth="1"/>
    <col min="14593" max="14593" width="14.5703125" style="16" customWidth="1"/>
    <col min="14594" max="14594" width="13.140625" style="16" customWidth="1"/>
    <col min="14595" max="14595" width="20" style="16" customWidth="1"/>
    <col min="14596" max="14596" width="15.85546875" style="16" customWidth="1"/>
    <col min="14597" max="14597" width="14.42578125" style="16" customWidth="1"/>
    <col min="14598" max="14598" width="17.28515625" style="16" customWidth="1"/>
    <col min="14599" max="14599" width="14.28515625" style="16" customWidth="1"/>
    <col min="14600" max="14600" width="18.42578125" style="16" customWidth="1"/>
    <col min="14601" max="14601" width="15.28515625" style="16" customWidth="1"/>
    <col min="14602" max="14838" width="9.140625" style="16"/>
    <col min="14839" max="14839" width="11.28515625" style="16" customWidth="1"/>
    <col min="14840" max="14840" width="53" style="16" customWidth="1"/>
    <col min="14841" max="14841" width="20.7109375" style="16" customWidth="1"/>
    <col min="14842" max="14842" width="18.7109375" style="16" customWidth="1"/>
    <col min="14843" max="14843" width="19.28515625" style="16" customWidth="1"/>
    <col min="14844" max="14844" width="20.5703125" style="16" customWidth="1"/>
    <col min="14845" max="14845" width="24.140625" style="16" customWidth="1"/>
    <col min="14846" max="14846" width="20.7109375" style="16" customWidth="1"/>
    <col min="14847" max="14847" width="20.5703125" style="16" customWidth="1"/>
    <col min="14848" max="14848" width="17.140625" style="16" customWidth="1"/>
    <col min="14849" max="14849" width="14.5703125" style="16" customWidth="1"/>
    <col min="14850" max="14850" width="13.140625" style="16" customWidth="1"/>
    <col min="14851" max="14851" width="20" style="16" customWidth="1"/>
    <col min="14852" max="14852" width="15.85546875" style="16" customWidth="1"/>
    <col min="14853" max="14853" width="14.42578125" style="16" customWidth="1"/>
    <col min="14854" max="14854" width="17.28515625" style="16" customWidth="1"/>
    <col min="14855" max="14855" width="14.28515625" style="16" customWidth="1"/>
    <col min="14856" max="14856" width="18.42578125" style="16" customWidth="1"/>
    <col min="14857" max="14857" width="15.28515625" style="16" customWidth="1"/>
    <col min="14858" max="15094" width="9.140625" style="16"/>
    <col min="15095" max="15095" width="11.28515625" style="16" customWidth="1"/>
    <col min="15096" max="15096" width="53" style="16" customWidth="1"/>
    <col min="15097" max="15097" width="20.7109375" style="16" customWidth="1"/>
    <col min="15098" max="15098" width="18.7109375" style="16" customWidth="1"/>
    <col min="15099" max="15099" width="19.28515625" style="16" customWidth="1"/>
    <col min="15100" max="15100" width="20.5703125" style="16" customWidth="1"/>
    <col min="15101" max="15101" width="24.140625" style="16" customWidth="1"/>
    <col min="15102" max="15102" width="20.7109375" style="16" customWidth="1"/>
    <col min="15103" max="15103" width="20.5703125" style="16" customWidth="1"/>
    <col min="15104" max="15104" width="17.140625" style="16" customWidth="1"/>
    <col min="15105" max="15105" width="14.5703125" style="16" customWidth="1"/>
    <col min="15106" max="15106" width="13.140625" style="16" customWidth="1"/>
    <col min="15107" max="15107" width="20" style="16" customWidth="1"/>
    <col min="15108" max="15108" width="15.85546875" style="16" customWidth="1"/>
    <col min="15109" max="15109" width="14.42578125" style="16" customWidth="1"/>
    <col min="15110" max="15110" width="17.28515625" style="16" customWidth="1"/>
    <col min="15111" max="15111" width="14.28515625" style="16" customWidth="1"/>
    <col min="15112" max="15112" width="18.42578125" style="16" customWidth="1"/>
    <col min="15113" max="15113" width="15.28515625" style="16" customWidth="1"/>
    <col min="15114" max="15350" width="9.140625" style="16"/>
    <col min="15351" max="15351" width="11.28515625" style="16" customWidth="1"/>
    <col min="15352" max="15352" width="53" style="16" customWidth="1"/>
    <col min="15353" max="15353" width="20.7109375" style="16" customWidth="1"/>
    <col min="15354" max="15354" width="18.7109375" style="16" customWidth="1"/>
    <col min="15355" max="15355" width="19.28515625" style="16" customWidth="1"/>
    <col min="15356" max="15356" width="20.5703125" style="16" customWidth="1"/>
    <col min="15357" max="15357" width="24.140625" style="16" customWidth="1"/>
    <col min="15358" max="15358" width="20.7109375" style="16" customWidth="1"/>
    <col min="15359" max="15359" width="20.5703125" style="16" customWidth="1"/>
    <col min="15360" max="15360" width="17.140625" style="16" customWidth="1"/>
    <col min="15361" max="15361" width="14.5703125" style="16" customWidth="1"/>
    <col min="15362" max="15362" width="13.140625" style="16" customWidth="1"/>
    <col min="15363" max="15363" width="20" style="16" customWidth="1"/>
    <col min="15364" max="15364" width="15.85546875" style="16" customWidth="1"/>
    <col min="15365" max="15365" width="14.42578125" style="16" customWidth="1"/>
    <col min="15366" max="15366" width="17.28515625" style="16" customWidth="1"/>
    <col min="15367" max="15367" width="14.28515625" style="16" customWidth="1"/>
    <col min="15368" max="15368" width="18.42578125" style="16" customWidth="1"/>
    <col min="15369" max="15369" width="15.28515625" style="16" customWidth="1"/>
    <col min="15370" max="15606" width="9.140625" style="16"/>
    <col min="15607" max="15607" width="11.28515625" style="16" customWidth="1"/>
    <col min="15608" max="15608" width="53" style="16" customWidth="1"/>
    <col min="15609" max="15609" width="20.7109375" style="16" customWidth="1"/>
    <col min="15610" max="15610" width="18.7109375" style="16" customWidth="1"/>
    <col min="15611" max="15611" width="19.28515625" style="16" customWidth="1"/>
    <col min="15612" max="15612" width="20.5703125" style="16" customWidth="1"/>
    <col min="15613" max="15613" width="24.140625" style="16" customWidth="1"/>
    <col min="15614" max="15614" width="20.7109375" style="16" customWidth="1"/>
    <col min="15615" max="15615" width="20.5703125" style="16" customWidth="1"/>
    <col min="15616" max="15616" width="17.140625" style="16" customWidth="1"/>
    <col min="15617" max="15617" width="14.5703125" style="16" customWidth="1"/>
    <col min="15618" max="15618" width="13.140625" style="16" customWidth="1"/>
    <col min="15619" max="15619" width="20" style="16" customWidth="1"/>
    <col min="15620" max="15620" width="15.85546875" style="16" customWidth="1"/>
    <col min="15621" max="15621" width="14.42578125" style="16" customWidth="1"/>
    <col min="15622" max="15622" width="17.28515625" style="16" customWidth="1"/>
    <col min="15623" max="15623" width="14.28515625" style="16" customWidth="1"/>
    <col min="15624" max="15624" width="18.42578125" style="16" customWidth="1"/>
    <col min="15625" max="15625" width="15.28515625" style="16" customWidth="1"/>
    <col min="15626" max="15862" width="9.140625" style="16"/>
    <col min="15863" max="15863" width="11.28515625" style="16" customWidth="1"/>
    <col min="15864" max="15864" width="53" style="16" customWidth="1"/>
    <col min="15865" max="15865" width="20.7109375" style="16" customWidth="1"/>
    <col min="15866" max="15866" width="18.7109375" style="16" customWidth="1"/>
    <col min="15867" max="15867" width="19.28515625" style="16" customWidth="1"/>
    <col min="15868" max="15868" width="20.5703125" style="16" customWidth="1"/>
    <col min="15869" max="15869" width="24.140625" style="16" customWidth="1"/>
    <col min="15870" max="15870" width="20.7109375" style="16" customWidth="1"/>
    <col min="15871" max="15871" width="20.5703125" style="16" customWidth="1"/>
    <col min="15872" max="15872" width="17.140625" style="16" customWidth="1"/>
    <col min="15873" max="15873" width="14.5703125" style="16" customWidth="1"/>
    <col min="15874" max="15874" width="13.140625" style="16" customWidth="1"/>
    <col min="15875" max="15875" width="20" style="16" customWidth="1"/>
    <col min="15876" max="15876" width="15.85546875" style="16" customWidth="1"/>
    <col min="15877" max="15877" width="14.42578125" style="16" customWidth="1"/>
    <col min="15878" max="15878" width="17.28515625" style="16" customWidth="1"/>
    <col min="15879" max="15879" width="14.28515625" style="16" customWidth="1"/>
    <col min="15880" max="15880" width="18.42578125" style="16" customWidth="1"/>
    <col min="15881" max="15881" width="15.28515625" style="16" customWidth="1"/>
    <col min="15882" max="16118" width="9.140625" style="16"/>
    <col min="16119" max="16119" width="11.28515625" style="16" customWidth="1"/>
    <col min="16120" max="16120" width="53" style="16" customWidth="1"/>
    <col min="16121" max="16121" width="20.7109375" style="16" customWidth="1"/>
    <col min="16122" max="16122" width="18.7109375" style="16" customWidth="1"/>
    <col min="16123" max="16123" width="19.28515625" style="16" customWidth="1"/>
    <col min="16124" max="16124" width="20.5703125" style="16" customWidth="1"/>
    <col min="16125" max="16125" width="24.140625" style="16" customWidth="1"/>
    <col min="16126" max="16126" width="20.7109375" style="16" customWidth="1"/>
    <col min="16127" max="16127" width="20.5703125" style="16" customWidth="1"/>
    <col min="16128" max="16128" width="17.140625" style="16" customWidth="1"/>
    <col min="16129" max="16129" width="14.5703125" style="16" customWidth="1"/>
    <col min="16130" max="16130" width="13.140625" style="16" customWidth="1"/>
    <col min="16131" max="16131" width="20" style="16" customWidth="1"/>
    <col min="16132" max="16132" width="15.85546875" style="16" customWidth="1"/>
    <col min="16133" max="16133" width="14.42578125" style="16" customWidth="1"/>
    <col min="16134" max="16134" width="17.28515625" style="16" customWidth="1"/>
    <col min="16135" max="16135" width="14.28515625" style="16" customWidth="1"/>
    <col min="16136" max="16136" width="18.42578125" style="16" customWidth="1"/>
    <col min="16137" max="16137" width="15.28515625" style="16" customWidth="1"/>
    <col min="16138" max="16384" width="9.140625" style="16"/>
  </cols>
  <sheetData>
    <row r="1" spans="1:20" x14ac:dyDescent="0.2">
      <c r="A1" s="17" t="s">
        <v>3287</v>
      </c>
      <c r="B1" s="487" t="str">
        <f>HYPERLINK("#List!$A$1", "Preparatory")</f>
        <v>Preparatory</v>
      </c>
    </row>
    <row r="2" spans="1:20" x14ac:dyDescent="0.2">
      <c r="A2" s="17"/>
      <c r="B2" s="17"/>
    </row>
    <row r="3" spans="1:20" x14ac:dyDescent="0.2">
      <c r="A3" s="83" t="s">
        <v>3222</v>
      </c>
      <c r="B3" s="83"/>
    </row>
    <row r="4" spans="1:20" x14ac:dyDescent="0.2">
      <c r="A4" s="16" t="s">
        <v>4542</v>
      </c>
      <c r="C4" s="3"/>
      <c r="D4" s="3"/>
      <c r="E4" s="3"/>
      <c r="F4" s="3"/>
    </row>
    <row r="5" spans="1:20" x14ac:dyDescent="0.2">
      <c r="A5" s="16" t="s">
        <v>5177</v>
      </c>
      <c r="C5" s="3"/>
      <c r="D5" s="3"/>
      <c r="E5" s="3"/>
      <c r="F5" s="3"/>
    </row>
    <row r="6" spans="1:20" x14ac:dyDescent="0.2">
      <c r="C6" s="3"/>
      <c r="D6" s="3"/>
      <c r="E6" s="3"/>
      <c r="F6" s="3"/>
    </row>
    <row r="7" spans="1:20" x14ac:dyDescent="0.2">
      <c r="A7" s="17" t="s">
        <v>4757</v>
      </c>
      <c r="B7" s="17"/>
      <c r="C7" s="3"/>
      <c r="D7" s="3"/>
      <c r="E7" s="3"/>
      <c r="F7" s="3"/>
    </row>
    <row r="8" spans="1:20" x14ac:dyDescent="0.2">
      <c r="A8" s="210" t="s">
        <v>48</v>
      </c>
      <c r="B8" s="210"/>
      <c r="C8" s="3"/>
      <c r="D8" s="3"/>
      <c r="E8" s="3"/>
      <c r="F8" s="3"/>
    </row>
    <row r="9" spans="1:20" x14ac:dyDescent="0.2">
      <c r="A9" s="210" t="s">
        <v>2954</v>
      </c>
      <c r="B9" s="210"/>
      <c r="C9" s="3"/>
      <c r="D9" s="3"/>
      <c r="E9" s="3"/>
      <c r="F9" s="3"/>
    </row>
    <row r="11" spans="1:20" x14ac:dyDescent="0.2">
      <c r="C11" s="165" t="s">
        <v>226</v>
      </c>
      <c r="D11" s="165" t="s">
        <v>2449</v>
      </c>
      <c r="E11" s="165" t="s">
        <v>2450</v>
      </c>
      <c r="F11" s="165" t="s">
        <v>272</v>
      </c>
      <c r="G11" s="165" t="s">
        <v>274</v>
      </c>
    </row>
    <row r="12" spans="1:20" x14ac:dyDescent="0.2">
      <c r="C12" s="166" t="s">
        <v>5276</v>
      </c>
      <c r="D12" s="166" t="s">
        <v>5300</v>
      </c>
      <c r="E12" s="166" t="s">
        <v>5301</v>
      </c>
      <c r="F12" s="166" t="s">
        <v>5302</v>
      </c>
      <c r="G12" s="166" t="s">
        <v>5303</v>
      </c>
    </row>
    <row r="13" spans="1:20" ht="13.5" customHeight="1" x14ac:dyDescent="0.2">
      <c r="A13" s="238" t="s">
        <v>330</v>
      </c>
      <c r="B13" s="240"/>
      <c r="C13" s="424"/>
      <c r="D13" s="424"/>
      <c r="E13" s="424"/>
      <c r="F13" s="424"/>
      <c r="G13" s="424"/>
    </row>
    <row r="14" spans="1:20" ht="13.5" customHeight="1" x14ac:dyDescent="0.2">
      <c r="A14" s="241" t="s">
        <v>329</v>
      </c>
      <c r="B14" s="240" t="s">
        <v>5272</v>
      </c>
      <c r="C14" s="448" t="s">
        <v>23</v>
      </c>
      <c r="D14" s="448" t="s">
        <v>225</v>
      </c>
      <c r="E14" s="424"/>
      <c r="F14" s="448" t="s">
        <v>207</v>
      </c>
      <c r="G14" s="424"/>
      <c r="H14" s="13" t="s">
        <v>2058</v>
      </c>
      <c r="I14" s="13" t="s">
        <v>2715</v>
      </c>
      <c r="J14" s="13" t="s">
        <v>2932</v>
      </c>
      <c r="K14" s="13" t="s">
        <v>2933</v>
      </c>
      <c r="L14" s="49" t="s">
        <v>2769</v>
      </c>
      <c r="N14" s="13"/>
      <c r="O14" s="237" t="s">
        <v>2808</v>
      </c>
      <c r="P14" s="13"/>
      <c r="Q14" s="13"/>
      <c r="S14" s="13"/>
      <c r="T14" s="13"/>
    </row>
    <row r="15" spans="1:20" ht="13.5" customHeight="1" x14ac:dyDescent="0.2">
      <c r="A15" s="241" t="s">
        <v>328</v>
      </c>
      <c r="B15" s="240" t="s">
        <v>5274</v>
      </c>
      <c r="C15" s="448" t="s">
        <v>24</v>
      </c>
      <c r="D15" s="448" t="s">
        <v>269</v>
      </c>
      <c r="E15" s="424"/>
      <c r="F15" s="448" t="s">
        <v>237</v>
      </c>
      <c r="G15" s="424"/>
      <c r="H15" s="13" t="s">
        <v>2058</v>
      </c>
      <c r="I15" s="13" t="s">
        <v>2715</v>
      </c>
      <c r="J15" s="13" t="s">
        <v>2932</v>
      </c>
      <c r="K15" s="13" t="s">
        <v>2933</v>
      </c>
      <c r="L15" s="49" t="s">
        <v>2770</v>
      </c>
      <c r="N15" s="13"/>
      <c r="O15" s="237" t="s">
        <v>2808</v>
      </c>
      <c r="P15" s="13"/>
      <c r="Q15" s="13"/>
      <c r="S15" s="13"/>
      <c r="T15" s="13"/>
    </row>
    <row r="16" spans="1:20" ht="13.5" customHeight="1" x14ac:dyDescent="0.2">
      <c r="A16" s="241" t="s">
        <v>2363</v>
      </c>
      <c r="B16" s="240" t="s">
        <v>5275</v>
      </c>
      <c r="C16" s="448" t="s">
        <v>25</v>
      </c>
      <c r="D16" s="448" t="s">
        <v>410</v>
      </c>
      <c r="E16" s="424"/>
      <c r="F16" s="448" t="s">
        <v>236</v>
      </c>
      <c r="G16" s="424"/>
      <c r="H16" s="13" t="s">
        <v>2058</v>
      </c>
      <c r="I16" s="13" t="s">
        <v>2715</v>
      </c>
      <c r="J16" s="13" t="s">
        <v>2932</v>
      </c>
      <c r="K16" s="13" t="s">
        <v>2933</v>
      </c>
      <c r="L16" s="49" t="s">
        <v>2771</v>
      </c>
      <c r="N16" s="13"/>
      <c r="O16" s="237" t="s">
        <v>2808</v>
      </c>
      <c r="P16" s="13"/>
      <c r="Q16" s="13"/>
      <c r="S16" s="13"/>
      <c r="T16" s="13"/>
    </row>
    <row r="17" spans="1:20" ht="13.5" customHeight="1" x14ac:dyDescent="0.2">
      <c r="A17" s="241" t="s">
        <v>327</v>
      </c>
      <c r="B17" s="240" t="s">
        <v>5317</v>
      </c>
      <c r="C17" s="448" t="s">
        <v>26</v>
      </c>
      <c r="D17" s="424"/>
      <c r="E17" s="448" t="s">
        <v>539</v>
      </c>
      <c r="F17" s="448" t="s">
        <v>235</v>
      </c>
      <c r="G17" s="448" t="s">
        <v>116</v>
      </c>
      <c r="H17" s="13" t="s">
        <v>2058</v>
      </c>
      <c r="I17" s="13" t="s">
        <v>2715</v>
      </c>
      <c r="J17" s="13" t="s">
        <v>2932</v>
      </c>
      <c r="K17" s="13" t="s">
        <v>2933</v>
      </c>
      <c r="L17" s="49" t="s">
        <v>2772</v>
      </c>
      <c r="N17" s="13"/>
      <c r="O17" s="237" t="s">
        <v>2808</v>
      </c>
      <c r="P17" s="13"/>
      <c r="Q17" s="13"/>
      <c r="S17" s="13"/>
      <c r="T17" s="13"/>
    </row>
    <row r="18" spans="1:20" ht="13.5" customHeight="1" x14ac:dyDescent="0.2">
      <c r="A18" s="241" t="s">
        <v>279</v>
      </c>
      <c r="B18" s="240" t="s">
        <v>5319</v>
      </c>
      <c r="C18" s="448" t="s">
        <v>28</v>
      </c>
      <c r="D18" s="448" t="s">
        <v>406</v>
      </c>
      <c r="E18" s="424"/>
      <c r="F18" s="424"/>
      <c r="G18" s="424"/>
      <c r="H18" s="13" t="s">
        <v>2058</v>
      </c>
      <c r="I18" s="13" t="s">
        <v>2715</v>
      </c>
      <c r="J18" s="13" t="s">
        <v>2932</v>
      </c>
      <c r="K18" s="13" t="s">
        <v>2933</v>
      </c>
      <c r="L18" s="49" t="s">
        <v>2773</v>
      </c>
      <c r="N18" s="13"/>
      <c r="O18" s="237" t="s">
        <v>2808</v>
      </c>
      <c r="P18" s="13"/>
      <c r="Q18" s="13"/>
      <c r="S18" s="13"/>
      <c r="T18" s="13"/>
    </row>
    <row r="19" spans="1:20" ht="13.5" customHeight="1" x14ac:dyDescent="0.2">
      <c r="A19" s="241" t="s">
        <v>278</v>
      </c>
      <c r="B19" s="240" t="s">
        <v>5356</v>
      </c>
      <c r="C19" s="448" t="s">
        <v>30</v>
      </c>
      <c r="D19" s="424"/>
      <c r="E19" s="448" t="s">
        <v>404</v>
      </c>
      <c r="F19" s="448" t="s">
        <v>378</v>
      </c>
      <c r="G19" s="448" t="s">
        <v>602</v>
      </c>
      <c r="H19" s="13" t="s">
        <v>2058</v>
      </c>
      <c r="I19" s="13" t="s">
        <v>2715</v>
      </c>
      <c r="J19" s="13" t="s">
        <v>2932</v>
      </c>
      <c r="K19" s="13" t="s">
        <v>2933</v>
      </c>
      <c r="L19" s="49" t="s">
        <v>2774</v>
      </c>
      <c r="N19" s="13"/>
      <c r="O19" s="237" t="s">
        <v>2808</v>
      </c>
      <c r="P19" s="13"/>
      <c r="Q19" s="13"/>
      <c r="S19" s="13"/>
      <c r="T19" s="13"/>
    </row>
    <row r="20" spans="1:20" ht="13.5" customHeight="1" x14ac:dyDescent="0.2">
      <c r="A20" s="241" t="s">
        <v>326</v>
      </c>
      <c r="B20" s="240" t="s">
        <v>5278</v>
      </c>
      <c r="C20" s="448" t="s">
        <v>31</v>
      </c>
      <c r="D20" s="424"/>
      <c r="E20" s="448" t="s">
        <v>402</v>
      </c>
      <c r="F20" s="448" t="s">
        <v>377</v>
      </c>
      <c r="G20" s="448" t="s">
        <v>599</v>
      </c>
      <c r="H20" s="13" t="s">
        <v>2058</v>
      </c>
      <c r="I20" s="13" t="s">
        <v>2715</v>
      </c>
      <c r="J20" s="13" t="s">
        <v>2932</v>
      </c>
      <c r="K20" s="13" t="s">
        <v>2933</v>
      </c>
      <c r="L20" s="49" t="s">
        <v>2775</v>
      </c>
      <c r="N20" s="13"/>
      <c r="O20" s="237" t="s">
        <v>2808</v>
      </c>
      <c r="P20" s="13"/>
      <c r="Q20" s="13"/>
      <c r="S20" s="13"/>
      <c r="T20" s="13"/>
    </row>
    <row r="21" spans="1:20" ht="13.5" customHeight="1" x14ac:dyDescent="0.2">
      <c r="A21" s="241" t="s">
        <v>325</v>
      </c>
      <c r="B21" s="240" t="s">
        <v>5307</v>
      </c>
      <c r="C21" s="448" t="s">
        <v>34</v>
      </c>
      <c r="D21" s="448" t="s">
        <v>470</v>
      </c>
      <c r="E21" s="424"/>
      <c r="F21" s="424"/>
      <c r="G21" s="424"/>
      <c r="H21" s="13" t="s">
        <v>2058</v>
      </c>
      <c r="I21" s="13" t="s">
        <v>2715</v>
      </c>
      <c r="J21" s="13" t="s">
        <v>2932</v>
      </c>
      <c r="K21" s="13" t="s">
        <v>2933</v>
      </c>
      <c r="L21" s="49" t="s">
        <v>2776</v>
      </c>
      <c r="N21" s="13"/>
      <c r="O21" s="237" t="s">
        <v>2808</v>
      </c>
      <c r="P21" s="13"/>
      <c r="Q21" s="13"/>
      <c r="S21" s="13"/>
      <c r="T21" s="13"/>
    </row>
    <row r="22" spans="1:20" ht="13.5" customHeight="1" x14ac:dyDescent="0.2">
      <c r="A22" s="241" t="s">
        <v>126</v>
      </c>
      <c r="B22" s="240" t="s">
        <v>5308</v>
      </c>
      <c r="C22" s="448" t="s">
        <v>35</v>
      </c>
      <c r="D22" s="424"/>
      <c r="E22" s="448" t="s">
        <v>268</v>
      </c>
      <c r="F22" s="448" t="s">
        <v>336</v>
      </c>
      <c r="G22" s="448" t="s">
        <v>335</v>
      </c>
      <c r="H22" s="13" t="s">
        <v>2058</v>
      </c>
      <c r="I22" s="13" t="s">
        <v>2715</v>
      </c>
      <c r="J22" s="13" t="s">
        <v>2932</v>
      </c>
      <c r="K22" s="13" t="s">
        <v>2933</v>
      </c>
      <c r="L22" s="49" t="s">
        <v>2777</v>
      </c>
      <c r="N22" s="13"/>
      <c r="O22" s="237" t="s">
        <v>2808</v>
      </c>
      <c r="P22" s="13"/>
      <c r="Q22" s="13"/>
      <c r="S22" s="13"/>
      <c r="T22" s="13"/>
    </row>
    <row r="23" spans="1:20" ht="13.5" customHeight="1" x14ac:dyDescent="0.2">
      <c r="A23" s="241" t="s">
        <v>277</v>
      </c>
      <c r="B23" s="240" t="s">
        <v>5310</v>
      </c>
      <c r="C23" s="448" t="s">
        <v>36</v>
      </c>
      <c r="D23" s="424"/>
      <c r="E23" s="424"/>
      <c r="F23" s="424"/>
      <c r="G23" s="448" t="s">
        <v>331</v>
      </c>
      <c r="H23" s="13" t="s">
        <v>2058</v>
      </c>
      <c r="I23" s="13" t="s">
        <v>2715</v>
      </c>
      <c r="J23" s="13" t="s">
        <v>2932</v>
      </c>
      <c r="K23" s="13" t="s">
        <v>2933</v>
      </c>
      <c r="L23" s="49" t="s">
        <v>2778</v>
      </c>
      <c r="N23" s="13"/>
      <c r="O23" s="237" t="s">
        <v>2808</v>
      </c>
      <c r="P23" s="13"/>
      <c r="Q23" s="13"/>
      <c r="S23" s="13"/>
      <c r="T23" s="13"/>
    </row>
    <row r="24" spans="1:20" ht="13.5" customHeight="1" x14ac:dyDescent="0.2">
      <c r="A24" s="241" t="s">
        <v>324</v>
      </c>
      <c r="B24" s="240" t="s">
        <v>5312</v>
      </c>
      <c r="C24" s="448" t="s">
        <v>37</v>
      </c>
      <c r="D24" s="448" t="s">
        <v>266</v>
      </c>
      <c r="E24" s="448" t="s">
        <v>461</v>
      </c>
      <c r="F24" s="448" t="s">
        <v>1220</v>
      </c>
      <c r="G24" s="448" t="s">
        <v>1269</v>
      </c>
      <c r="H24" s="13" t="s">
        <v>2058</v>
      </c>
      <c r="I24" s="13" t="s">
        <v>2715</v>
      </c>
      <c r="J24" s="13" t="s">
        <v>2932</v>
      </c>
      <c r="K24" s="13" t="s">
        <v>2933</v>
      </c>
      <c r="L24" s="49" t="s">
        <v>2779</v>
      </c>
      <c r="N24" s="13"/>
      <c r="O24" s="237" t="s">
        <v>2808</v>
      </c>
      <c r="P24" s="13"/>
      <c r="Q24" s="13"/>
      <c r="S24" s="13"/>
      <c r="T24" s="13"/>
    </row>
    <row r="25" spans="1:20" ht="13.5" customHeight="1" x14ac:dyDescent="0.2">
      <c r="A25" s="238" t="s">
        <v>276</v>
      </c>
      <c r="B25" s="240" t="s">
        <v>5282</v>
      </c>
      <c r="C25" s="448" t="s">
        <v>1929</v>
      </c>
      <c r="D25" s="424"/>
      <c r="E25" s="424"/>
      <c r="F25" s="424"/>
      <c r="G25" s="424"/>
      <c r="H25" s="8" t="s">
        <v>2058</v>
      </c>
      <c r="I25" s="8" t="s">
        <v>2715</v>
      </c>
      <c r="J25" s="9" t="s">
        <v>2938</v>
      </c>
      <c r="K25" s="9" t="s">
        <v>2933</v>
      </c>
      <c r="O25" s="12" t="s">
        <v>2808</v>
      </c>
    </row>
    <row r="26" spans="1:20" ht="13.5" customHeight="1" x14ac:dyDescent="0.2">
      <c r="A26" s="238" t="s">
        <v>3273</v>
      </c>
      <c r="B26" s="240"/>
      <c r="C26" s="424"/>
      <c r="D26" s="424"/>
      <c r="E26" s="424"/>
      <c r="F26" s="424"/>
      <c r="G26" s="424"/>
    </row>
    <row r="27" spans="1:20" ht="13.5" customHeight="1" x14ac:dyDescent="0.2">
      <c r="A27" s="241" t="s">
        <v>323</v>
      </c>
      <c r="B27" s="240" t="s">
        <v>5283</v>
      </c>
      <c r="C27" s="449" t="s">
        <v>2069</v>
      </c>
      <c r="D27" s="449" t="s">
        <v>1928</v>
      </c>
      <c r="E27" s="449" t="s">
        <v>1927</v>
      </c>
      <c r="F27" s="448" t="s">
        <v>1926</v>
      </c>
      <c r="G27" s="424"/>
      <c r="H27" s="8" t="s">
        <v>2058</v>
      </c>
      <c r="I27" s="8" t="s">
        <v>2715</v>
      </c>
      <c r="J27" s="9" t="s">
        <v>2932</v>
      </c>
      <c r="K27" s="9" t="s">
        <v>2933</v>
      </c>
      <c r="L27" s="9" t="s">
        <v>2780</v>
      </c>
      <c r="M27" s="9" t="s">
        <v>2872</v>
      </c>
      <c r="N27" s="9" t="s">
        <v>2889</v>
      </c>
      <c r="O27" s="12" t="s">
        <v>2808</v>
      </c>
      <c r="P27" s="13"/>
      <c r="Q27" s="13"/>
    </row>
    <row r="28" spans="1:20" ht="13.5" customHeight="1" x14ac:dyDescent="0.2">
      <c r="A28" s="238" t="s">
        <v>322</v>
      </c>
      <c r="B28" s="240" t="s">
        <v>5733</v>
      </c>
      <c r="C28" s="449" t="s">
        <v>40</v>
      </c>
      <c r="D28" s="449" t="s">
        <v>1216</v>
      </c>
      <c r="E28" s="449" t="s">
        <v>2097</v>
      </c>
      <c r="F28" s="449" t="s">
        <v>449</v>
      </c>
      <c r="G28" s="449" t="s">
        <v>448</v>
      </c>
      <c r="H28" s="8" t="s">
        <v>2058</v>
      </c>
      <c r="I28" s="8" t="s">
        <v>2715</v>
      </c>
      <c r="J28" s="9" t="s">
        <v>2932</v>
      </c>
      <c r="K28" s="9" t="s">
        <v>2933</v>
      </c>
      <c r="M28" s="13"/>
      <c r="O28" s="12" t="s">
        <v>2808</v>
      </c>
    </row>
    <row r="29" spans="1:20" ht="13.5" customHeight="1" x14ac:dyDescent="0.2">
      <c r="A29" s="239" t="s">
        <v>275</v>
      </c>
      <c r="B29" s="240"/>
      <c r="C29" s="424"/>
      <c r="D29" s="424"/>
      <c r="E29" s="424"/>
      <c r="F29" s="424"/>
      <c r="G29" s="424"/>
      <c r="O29" s="12"/>
    </row>
    <row r="30" spans="1:20" ht="13.5" customHeight="1" x14ac:dyDescent="0.2">
      <c r="A30" s="241" t="s">
        <v>321</v>
      </c>
      <c r="B30" s="240" t="s">
        <v>5289</v>
      </c>
      <c r="C30" s="505" t="s">
        <v>106</v>
      </c>
      <c r="D30" s="424"/>
      <c r="E30" s="424"/>
      <c r="F30" s="505" t="s">
        <v>320</v>
      </c>
      <c r="G30" s="424"/>
      <c r="H30" s="9" t="s">
        <v>2058</v>
      </c>
      <c r="I30" s="9" t="s">
        <v>2715</v>
      </c>
      <c r="J30" s="9" t="s">
        <v>2939</v>
      </c>
      <c r="K30" s="9" t="s">
        <v>2933</v>
      </c>
      <c r="L30" s="8" t="s">
        <v>2769</v>
      </c>
      <c r="M30" s="9" t="s">
        <v>2845</v>
      </c>
      <c r="N30" s="13"/>
      <c r="O30" s="12" t="s">
        <v>2808</v>
      </c>
      <c r="P30" s="13"/>
      <c r="Q30" s="13"/>
    </row>
    <row r="31" spans="1:20" ht="13.5" customHeight="1" x14ac:dyDescent="0.2">
      <c r="A31" s="241" t="s">
        <v>319</v>
      </c>
      <c r="B31" s="240" t="s">
        <v>5314</v>
      </c>
      <c r="C31" s="505" t="s">
        <v>111</v>
      </c>
      <c r="D31" s="424"/>
      <c r="E31" s="424"/>
      <c r="F31" s="505" t="s">
        <v>318</v>
      </c>
      <c r="G31" s="424"/>
      <c r="H31" s="9" t="s">
        <v>2058</v>
      </c>
      <c r="I31" s="9" t="s">
        <v>2715</v>
      </c>
      <c r="J31" s="9" t="s">
        <v>2939</v>
      </c>
      <c r="K31" s="9" t="s">
        <v>2933</v>
      </c>
      <c r="L31" s="8" t="s">
        <v>2771</v>
      </c>
      <c r="M31" s="9" t="s">
        <v>2845</v>
      </c>
      <c r="N31" s="9"/>
      <c r="O31" s="12" t="s">
        <v>2808</v>
      </c>
      <c r="P31" s="13"/>
      <c r="Q31" s="13"/>
    </row>
    <row r="32" spans="1:20" ht="13.5" customHeight="1" x14ac:dyDescent="0.2">
      <c r="A32" s="241" t="s">
        <v>317</v>
      </c>
      <c r="B32" s="240" t="s">
        <v>5315</v>
      </c>
      <c r="C32" s="505" t="s">
        <v>110</v>
      </c>
      <c r="D32" s="424"/>
      <c r="E32" s="424"/>
      <c r="F32" s="505" t="s">
        <v>316</v>
      </c>
      <c r="G32" s="505" t="s">
        <v>315</v>
      </c>
      <c r="H32" s="9" t="s">
        <v>2058</v>
      </c>
      <c r="I32" s="9" t="s">
        <v>2715</v>
      </c>
      <c r="J32" s="9" t="s">
        <v>2939</v>
      </c>
      <c r="K32" s="9" t="s">
        <v>2933</v>
      </c>
      <c r="L32" s="8" t="s">
        <v>2774</v>
      </c>
      <c r="M32" s="9" t="s">
        <v>2845</v>
      </c>
      <c r="N32" s="9"/>
      <c r="O32" s="12" t="s">
        <v>2808</v>
      </c>
      <c r="P32" s="13"/>
      <c r="Q32" s="13"/>
    </row>
    <row r="33" spans="1:17" ht="13.5" customHeight="1" x14ac:dyDescent="0.2">
      <c r="A33" s="241" t="s">
        <v>314</v>
      </c>
      <c r="B33" s="240" t="s">
        <v>5316</v>
      </c>
      <c r="C33" s="505" t="s">
        <v>1820</v>
      </c>
      <c r="D33" s="424"/>
      <c r="E33" s="424"/>
      <c r="F33" s="505" t="s">
        <v>313</v>
      </c>
      <c r="G33" s="505" t="s">
        <v>312</v>
      </c>
      <c r="H33" s="9" t="s">
        <v>2058</v>
      </c>
      <c r="I33" s="9" t="s">
        <v>2715</v>
      </c>
      <c r="J33" s="9" t="s">
        <v>2939</v>
      </c>
      <c r="K33" s="9" t="s">
        <v>2933</v>
      </c>
      <c r="L33" s="8" t="s">
        <v>2781</v>
      </c>
      <c r="M33" s="9" t="s">
        <v>2845</v>
      </c>
      <c r="N33" s="9"/>
      <c r="O33" s="12" t="s">
        <v>2808</v>
      </c>
      <c r="P33" s="13"/>
      <c r="Q33" s="13"/>
    </row>
    <row r="34" spans="1:17" ht="13.5" customHeight="1" x14ac:dyDescent="0.2">
      <c r="A34" s="241" t="s">
        <v>311</v>
      </c>
      <c r="B34" s="240" t="s">
        <v>5354</v>
      </c>
      <c r="C34" s="505" t="s">
        <v>1807</v>
      </c>
      <c r="D34" s="424"/>
      <c r="E34" s="424"/>
      <c r="F34" s="505" t="s">
        <v>310</v>
      </c>
      <c r="G34" s="424"/>
      <c r="H34" s="9" t="s">
        <v>2058</v>
      </c>
      <c r="I34" s="9" t="s">
        <v>2715</v>
      </c>
      <c r="J34" s="9" t="s">
        <v>2939</v>
      </c>
      <c r="K34" s="9" t="s">
        <v>2933</v>
      </c>
      <c r="L34" s="8" t="s">
        <v>2782</v>
      </c>
      <c r="M34" s="9"/>
      <c r="N34" s="9"/>
      <c r="O34" s="12" t="s">
        <v>2808</v>
      </c>
      <c r="P34" s="13"/>
      <c r="Q34" s="13"/>
    </row>
    <row r="35" spans="1:17" ht="13.5" customHeight="1" x14ac:dyDescent="0.2">
      <c r="A35" s="241" t="s">
        <v>309</v>
      </c>
      <c r="B35" s="240" t="s">
        <v>5732</v>
      </c>
      <c r="C35" s="505" t="s">
        <v>1791</v>
      </c>
      <c r="D35" s="424"/>
      <c r="E35" s="424"/>
      <c r="F35" s="505" t="s">
        <v>308</v>
      </c>
      <c r="G35" s="505" t="s">
        <v>307</v>
      </c>
      <c r="H35" s="9" t="s">
        <v>2058</v>
      </c>
      <c r="I35" s="9" t="s">
        <v>2715</v>
      </c>
      <c r="J35" s="9" t="s">
        <v>2939</v>
      </c>
      <c r="K35" s="9" t="s">
        <v>2933</v>
      </c>
      <c r="L35" s="8" t="s">
        <v>2783</v>
      </c>
      <c r="M35" s="9"/>
      <c r="N35" s="9"/>
      <c r="O35" s="12" t="s">
        <v>2808</v>
      </c>
      <c r="P35" s="13"/>
      <c r="Q35" s="13"/>
    </row>
    <row r="36" spans="1:17" ht="13.5" customHeight="1" x14ac:dyDescent="0.2">
      <c r="A36" s="241" t="s">
        <v>306</v>
      </c>
      <c r="B36" s="240" t="s">
        <v>5734</v>
      </c>
      <c r="C36" s="505" t="s">
        <v>1777</v>
      </c>
      <c r="D36" s="424"/>
      <c r="E36" s="424"/>
      <c r="F36" s="505" t="s">
        <v>305</v>
      </c>
      <c r="G36" s="424"/>
      <c r="H36" s="9" t="s">
        <v>2058</v>
      </c>
      <c r="I36" s="9" t="s">
        <v>2715</v>
      </c>
      <c r="J36" s="9" t="s">
        <v>2939</v>
      </c>
      <c r="K36" s="9" t="s">
        <v>2933</v>
      </c>
      <c r="L36" s="8" t="s">
        <v>2784</v>
      </c>
      <c r="M36" s="9"/>
      <c r="N36" s="9"/>
      <c r="O36" s="12" t="s">
        <v>2808</v>
      </c>
      <c r="P36" s="13"/>
      <c r="Q36" s="13"/>
    </row>
    <row r="37" spans="1:17" ht="13.5" customHeight="1" x14ac:dyDescent="0.2">
      <c r="A37" s="241" t="s">
        <v>304</v>
      </c>
      <c r="B37" s="240" t="s">
        <v>5735</v>
      </c>
      <c r="C37" s="505" t="s">
        <v>1762</v>
      </c>
      <c r="D37" s="424"/>
      <c r="E37" s="424"/>
      <c r="F37" s="505" t="s">
        <v>303</v>
      </c>
      <c r="G37" s="505" t="s">
        <v>302</v>
      </c>
      <c r="H37" s="9" t="s">
        <v>2058</v>
      </c>
      <c r="I37" s="9" t="s">
        <v>2715</v>
      </c>
      <c r="J37" s="9" t="s">
        <v>2939</v>
      </c>
      <c r="K37" s="9" t="s">
        <v>2933</v>
      </c>
      <c r="L37" s="8" t="s">
        <v>2785</v>
      </c>
      <c r="M37" s="9"/>
      <c r="N37" s="9"/>
      <c r="O37" s="12" t="s">
        <v>2808</v>
      </c>
      <c r="P37" s="13"/>
      <c r="Q37" s="13"/>
    </row>
    <row r="38" spans="1:17" ht="13.5" customHeight="1" x14ac:dyDescent="0.2">
      <c r="A38" s="242" t="s">
        <v>301</v>
      </c>
      <c r="B38" s="240" t="s">
        <v>5737</v>
      </c>
      <c r="C38" s="448" t="s">
        <v>1731</v>
      </c>
      <c r="D38" s="424"/>
      <c r="E38" s="424"/>
      <c r="F38" s="448" t="s">
        <v>300</v>
      </c>
      <c r="G38" s="448" t="s">
        <v>299</v>
      </c>
      <c r="H38" s="9" t="s">
        <v>2058</v>
      </c>
      <c r="I38" s="9" t="s">
        <v>2715</v>
      </c>
      <c r="J38" s="9" t="s">
        <v>2939</v>
      </c>
      <c r="K38" s="9" t="s">
        <v>2933</v>
      </c>
      <c r="L38" s="8" t="s">
        <v>2786</v>
      </c>
      <c r="M38" s="9"/>
      <c r="N38" s="9"/>
      <c r="O38" s="12" t="s">
        <v>2808</v>
      </c>
      <c r="P38" s="13"/>
      <c r="Q38" s="13"/>
    </row>
    <row r="39" spans="1:17" ht="13.5" customHeight="1" x14ac:dyDescent="0.2">
      <c r="A39" s="242" t="s">
        <v>298</v>
      </c>
      <c r="B39" s="240" t="s">
        <v>5290</v>
      </c>
      <c r="C39" s="448" t="s">
        <v>1717</v>
      </c>
      <c r="D39" s="424"/>
      <c r="E39" s="424"/>
      <c r="F39" s="448" t="s">
        <v>1715</v>
      </c>
      <c r="G39" s="448" t="s">
        <v>1714</v>
      </c>
      <c r="H39" s="9" t="s">
        <v>2058</v>
      </c>
      <c r="I39" s="9" t="s">
        <v>2715</v>
      </c>
      <c r="J39" s="9" t="s">
        <v>2939</v>
      </c>
      <c r="K39" s="9" t="s">
        <v>2933</v>
      </c>
      <c r="L39" s="8"/>
      <c r="M39" s="9"/>
      <c r="N39" s="9"/>
      <c r="O39" s="12" t="s">
        <v>2808</v>
      </c>
      <c r="P39" s="13"/>
      <c r="Q39" s="13"/>
    </row>
    <row r="40" spans="1:17" ht="13.5" customHeight="1" x14ac:dyDescent="0.2">
      <c r="A40" s="239" t="s">
        <v>297</v>
      </c>
      <c r="B40" s="240" t="s">
        <v>5296</v>
      </c>
      <c r="C40" s="448" t="s">
        <v>1681</v>
      </c>
      <c r="D40" s="448" t="s">
        <v>1680</v>
      </c>
      <c r="E40" s="448" t="s">
        <v>1679</v>
      </c>
      <c r="F40" s="448" t="s">
        <v>1678</v>
      </c>
      <c r="G40" s="448" t="s">
        <v>1677</v>
      </c>
      <c r="H40" s="9" t="s">
        <v>2058</v>
      </c>
      <c r="I40" s="9" t="s">
        <v>2715</v>
      </c>
      <c r="J40" s="9" t="s">
        <v>2940</v>
      </c>
      <c r="K40" s="9" t="s">
        <v>2933</v>
      </c>
      <c r="L40" s="8" t="s">
        <v>2941</v>
      </c>
      <c r="M40" s="13"/>
      <c r="N40" s="13"/>
      <c r="O40" s="12" t="s">
        <v>2808</v>
      </c>
    </row>
    <row r="41" spans="1:17" ht="13.5" customHeight="1" x14ac:dyDescent="0.2">
      <c r="A41" s="239" t="s">
        <v>296</v>
      </c>
      <c r="B41" s="240" t="s">
        <v>5361</v>
      </c>
      <c r="C41" s="448" t="s">
        <v>1669</v>
      </c>
      <c r="D41" s="448" t="s">
        <v>1668</v>
      </c>
      <c r="E41" s="448" t="s">
        <v>1667</v>
      </c>
      <c r="F41" s="448" t="s">
        <v>1666</v>
      </c>
      <c r="G41" s="424"/>
      <c r="H41" s="9" t="s">
        <v>2058</v>
      </c>
      <c r="I41" s="9" t="s">
        <v>2715</v>
      </c>
      <c r="J41" s="9" t="s">
        <v>2932</v>
      </c>
      <c r="K41" s="9" t="s">
        <v>2933</v>
      </c>
      <c r="L41" s="8" t="s">
        <v>2942</v>
      </c>
      <c r="M41" s="13"/>
      <c r="N41" s="13"/>
      <c r="O41" s="12" t="s">
        <v>2808</v>
      </c>
    </row>
    <row r="42" spans="1:17" ht="13.5" customHeight="1" x14ac:dyDescent="0.2">
      <c r="A42" s="238" t="s">
        <v>295</v>
      </c>
      <c r="B42" s="240" t="s">
        <v>5364</v>
      </c>
      <c r="C42" s="448" t="s">
        <v>1656</v>
      </c>
      <c r="D42" s="448" t="s">
        <v>1655</v>
      </c>
      <c r="E42" s="448" t="s">
        <v>1654</v>
      </c>
      <c r="F42" s="448" t="s">
        <v>1653</v>
      </c>
      <c r="G42" s="448" t="s">
        <v>1652</v>
      </c>
      <c r="H42" s="32" t="s">
        <v>2058</v>
      </c>
      <c r="I42" s="32" t="s">
        <v>2715</v>
      </c>
      <c r="J42" s="9" t="s">
        <v>2940</v>
      </c>
      <c r="K42" s="32" t="s">
        <v>2933</v>
      </c>
      <c r="L42" s="9" t="s">
        <v>2943</v>
      </c>
      <c r="O42" s="12" t="s">
        <v>2808</v>
      </c>
    </row>
    <row r="43" spans="1:17" ht="13.5" customHeight="1" x14ac:dyDescent="0.2">
      <c r="A43" s="239" t="s">
        <v>294</v>
      </c>
      <c r="B43" s="240" t="s">
        <v>5365</v>
      </c>
      <c r="C43" s="448" t="s">
        <v>1651</v>
      </c>
      <c r="D43" s="448" t="s">
        <v>1650</v>
      </c>
      <c r="E43" s="448" t="s">
        <v>1649</v>
      </c>
      <c r="F43" s="448" t="s">
        <v>1648</v>
      </c>
      <c r="G43" s="424"/>
      <c r="H43" s="32" t="s">
        <v>2058</v>
      </c>
      <c r="I43" s="32" t="s">
        <v>2715</v>
      </c>
      <c r="J43" s="9" t="s">
        <v>2932</v>
      </c>
      <c r="K43" s="32" t="s">
        <v>2933</v>
      </c>
      <c r="L43" s="9" t="s">
        <v>2944</v>
      </c>
      <c r="O43" s="12" t="s">
        <v>2808</v>
      </c>
    </row>
    <row r="44" spans="1:17" ht="13.5" customHeight="1" x14ac:dyDescent="0.2">
      <c r="A44" s="238" t="s">
        <v>293</v>
      </c>
      <c r="B44" s="240" t="s">
        <v>5368</v>
      </c>
      <c r="C44" s="450" t="s">
        <v>292</v>
      </c>
      <c r="D44" s="424"/>
      <c r="E44" s="424"/>
      <c r="F44" s="424"/>
      <c r="G44" s="424"/>
      <c r="H44" s="8" t="s">
        <v>2058</v>
      </c>
      <c r="I44" s="8" t="s">
        <v>2716</v>
      </c>
      <c r="O44" s="12" t="s">
        <v>2808</v>
      </c>
    </row>
    <row r="45" spans="1:17" ht="13.5" customHeight="1" x14ac:dyDescent="0.2">
      <c r="A45" s="238" t="s">
        <v>291</v>
      </c>
      <c r="B45" s="240" t="s">
        <v>5297</v>
      </c>
      <c r="C45" s="450" t="s">
        <v>290</v>
      </c>
      <c r="D45" s="424"/>
      <c r="E45" s="424"/>
      <c r="F45" s="424"/>
      <c r="G45" s="424"/>
      <c r="H45" s="8" t="s">
        <v>2058</v>
      </c>
      <c r="I45" s="8" t="s">
        <v>2717</v>
      </c>
      <c r="O45" s="12" t="s">
        <v>2808</v>
      </c>
    </row>
    <row r="46" spans="1:17" ht="13.5" customHeight="1" x14ac:dyDescent="0.2">
      <c r="A46" s="238" t="s">
        <v>289</v>
      </c>
      <c r="B46" s="240" t="s">
        <v>5371</v>
      </c>
      <c r="C46" s="505" t="s">
        <v>1647</v>
      </c>
      <c r="D46" s="424"/>
      <c r="E46" s="424"/>
      <c r="F46" s="424"/>
      <c r="G46" s="424"/>
      <c r="H46" s="8" t="s">
        <v>5018</v>
      </c>
      <c r="I46" s="8" t="s">
        <v>3035</v>
      </c>
      <c r="O46" s="12" t="s">
        <v>2808</v>
      </c>
    </row>
    <row r="47" spans="1:17" ht="13.5" customHeight="1" x14ac:dyDescent="0.2">
      <c r="A47" s="238" t="s">
        <v>288</v>
      </c>
      <c r="B47" s="240" t="s">
        <v>5373</v>
      </c>
      <c r="C47" s="505" t="s">
        <v>1646</v>
      </c>
      <c r="D47" s="424"/>
      <c r="E47" s="424"/>
      <c r="F47" s="424"/>
      <c r="G47" s="424"/>
      <c r="H47" s="8" t="s">
        <v>5018</v>
      </c>
      <c r="I47" s="8" t="s">
        <v>3036</v>
      </c>
      <c r="O47" s="12" t="s">
        <v>2808</v>
      </c>
    </row>
    <row r="48" spans="1:17" ht="13.5" customHeight="1" x14ac:dyDescent="0.2">
      <c r="A48" s="239" t="s">
        <v>118</v>
      </c>
      <c r="B48" s="240" t="s">
        <v>5298</v>
      </c>
      <c r="C48" s="424"/>
      <c r="D48" s="451" t="s">
        <v>1910</v>
      </c>
      <c r="E48" s="424"/>
      <c r="F48" s="424"/>
      <c r="G48" s="424"/>
      <c r="H48" s="8" t="s">
        <v>2058</v>
      </c>
      <c r="I48" s="8" t="s">
        <v>2712</v>
      </c>
      <c r="J48" s="13"/>
      <c r="K48" s="13"/>
      <c r="L48" s="13"/>
      <c r="M48" s="8"/>
      <c r="O48" s="12" t="s">
        <v>2808</v>
      </c>
    </row>
    <row r="49" spans="1:15" ht="13.5" customHeight="1" x14ac:dyDescent="0.2">
      <c r="A49" s="239" t="s">
        <v>286</v>
      </c>
      <c r="B49" s="240" t="s">
        <v>5379</v>
      </c>
      <c r="C49" s="424"/>
      <c r="D49" s="451" t="s">
        <v>1908</v>
      </c>
      <c r="E49" s="424"/>
      <c r="F49" s="424"/>
      <c r="G49" s="424"/>
      <c r="H49" s="8" t="s">
        <v>2058</v>
      </c>
      <c r="I49" s="8" t="s">
        <v>2708</v>
      </c>
      <c r="J49" s="13"/>
      <c r="K49" s="13"/>
      <c r="L49" s="9" t="s">
        <v>2787</v>
      </c>
      <c r="M49" s="9" t="s">
        <v>2876</v>
      </c>
      <c r="O49" s="12" t="s">
        <v>2808</v>
      </c>
    </row>
    <row r="50" spans="1:15" ht="13.5" customHeight="1" x14ac:dyDescent="0.2">
      <c r="A50" s="239" t="s">
        <v>3261</v>
      </c>
      <c r="B50" s="240" t="s">
        <v>5380</v>
      </c>
      <c r="C50" s="424"/>
      <c r="D50" s="448" t="s">
        <v>285</v>
      </c>
      <c r="E50" s="424"/>
      <c r="F50" s="424"/>
      <c r="G50" s="424"/>
      <c r="H50" s="8" t="s">
        <v>2058</v>
      </c>
      <c r="I50" s="8" t="s">
        <v>3262</v>
      </c>
      <c r="J50" s="13"/>
      <c r="K50" s="13"/>
      <c r="L50" s="8"/>
      <c r="M50" s="8"/>
      <c r="O50" s="12" t="s">
        <v>2808</v>
      </c>
    </row>
    <row r="51" spans="1:15" ht="13.5" customHeight="1" x14ac:dyDescent="0.2">
      <c r="A51" s="239" t="s">
        <v>284</v>
      </c>
      <c r="B51" s="240" t="s">
        <v>5381</v>
      </c>
      <c r="C51" s="424"/>
      <c r="D51" s="451" t="s">
        <v>1904</v>
      </c>
      <c r="E51" s="424"/>
      <c r="F51" s="424"/>
      <c r="G51" s="424"/>
      <c r="H51" s="8" t="s">
        <v>2058</v>
      </c>
      <c r="I51" s="8" t="s">
        <v>2715</v>
      </c>
      <c r="J51" s="9" t="s">
        <v>2932</v>
      </c>
      <c r="K51" s="13"/>
      <c r="L51" s="8" t="s">
        <v>2788</v>
      </c>
      <c r="M51" s="9" t="s">
        <v>2878</v>
      </c>
      <c r="O51" s="12" t="s">
        <v>2808</v>
      </c>
    </row>
    <row r="52" spans="1:15" ht="13.5" customHeight="1" x14ac:dyDescent="0.2">
      <c r="A52" s="239" t="s">
        <v>2451</v>
      </c>
      <c r="B52" s="240" t="s">
        <v>5382</v>
      </c>
      <c r="C52" s="424"/>
      <c r="D52" s="448" t="s">
        <v>1900</v>
      </c>
      <c r="E52" s="424"/>
      <c r="F52" s="424"/>
      <c r="G52" s="424"/>
      <c r="H52" s="8" t="s">
        <v>2058</v>
      </c>
      <c r="I52" s="8" t="s">
        <v>2715</v>
      </c>
      <c r="J52" s="8"/>
      <c r="K52" s="9" t="s">
        <v>2945</v>
      </c>
      <c r="L52" s="8"/>
      <c r="M52" s="13"/>
      <c r="O52" s="12" t="s">
        <v>2808</v>
      </c>
    </row>
    <row r="53" spans="1:15" ht="13.5" customHeight="1" x14ac:dyDescent="0.2">
      <c r="A53" s="239" t="s">
        <v>283</v>
      </c>
      <c r="B53" s="240" t="s">
        <v>5384</v>
      </c>
      <c r="C53" s="424"/>
      <c r="D53" s="451" t="s">
        <v>1851</v>
      </c>
      <c r="E53" s="424"/>
      <c r="F53" s="424"/>
      <c r="G53" s="424"/>
      <c r="H53" s="8" t="s">
        <v>2058</v>
      </c>
      <c r="I53" s="8" t="s">
        <v>2715</v>
      </c>
      <c r="J53" s="9" t="s">
        <v>2932</v>
      </c>
      <c r="K53" s="9" t="s">
        <v>2933</v>
      </c>
      <c r="L53" s="8" t="s">
        <v>2776</v>
      </c>
      <c r="M53" s="13"/>
      <c r="O53" s="12" t="s">
        <v>2808</v>
      </c>
    </row>
    <row r="54" spans="1:15" ht="13.5" customHeight="1" x14ac:dyDescent="0.2">
      <c r="A54" s="239" t="s">
        <v>282</v>
      </c>
      <c r="B54" s="240" t="s">
        <v>5385</v>
      </c>
      <c r="C54" s="424"/>
      <c r="D54" s="448" t="s">
        <v>46</v>
      </c>
      <c r="E54" s="424"/>
      <c r="F54" s="424"/>
      <c r="G54" s="424"/>
      <c r="H54" s="32" t="s">
        <v>2058</v>
      </c>
      <c r="I54" s="32" t="s">
        <v>2718</v>
      </c>
      <c r="J54" s="32" t="s">
        <v>2932</v>
      </c>
      <c r="K54" s="32" t="s">
        <v>2933</v>
      </c>
      <c r="L54" s="12" t="s">
        <v>2901</v>
      </c>
      <c r="O54" s="12" t="s">
        <v>2808</v>
      </c>
    </row>
    <row r="55" spans="1:15" ht="13.5" customHeight="1" x14ac:dyDescent="0.2">
      <c r="A55" s="239" t="s">
        <v>4714</v>
      </c>
      <c r="B55" s="240" t="s">
        <v>5386</v>
      </c>
      <c r="C55" s="424"/>
      <c r="D55" s="448" t="s">
        <v>82</v>
      </c>
      <c r="E55" s="424"/>
      <c r="F55" s="424"/>
      <c r="G55" s="424"/>
      <c r="H55" s="32" t="s">
        <v>2058</v>
      </c>
      <c r="I55" s="32" t="s">
        <v>2718</v>
      </c>
      <c r="J55" s="32" t="s">
        <v>2932</v>
      </c>
      <c r="K55" s="32" t="s">
        <v>2933</v>
      </c>
      <c r="L55" s="12" t="s">
        <v>2902</v>
      </c>
      <c r="O55" s="12" t="s">
        <v>2808</v>
      </c>
    </row>
    <row r="56" spans="1:15" ht="13.5" customHeight="1" x14ac:dyDescent="0.2">
      <c r="A56" s="239" t="s">
        <v>280</v>
      </c>
      <c r="B56" s="240" t="s">
        <v>5738</v>
      </c>
      <c r="C56" s="424"/>
      <c r="D56" s="448" t="s">
        <v>91</v>
      </c>
      <c r="E56" s="424"/>
      <c r="F56" s="424"/>
      <c r="G56" s="424"/>
      <c r="H56" s="32" t="s">
        <v>2058</v>
      </c>
      <c r="I56" s="32" t="s">
        <v>2718</v>
      </c>
      <c r="J56" s="32" t="s">
        <v>2932</v>
      </c>
      <c r="K56" s="32" t="s">
        <v>2933</v>
      </c>
      <c r="L56" s="13"/>
      <c r="O56" s="12" t="s">
        <v>2808</v>
      </c>
    </row>
    <row r="57" spans="1:15" ht="25.5" x14ac:dyDescent="0.2">
      <c r="C57" s="7"/>
      <c r="D57" s="7" t="s">
        <v>2934</v>
      </c>
      <c r="E57" s="7" t="s">
        <v>2935</v>
      </c>
      <c r="F57" s="7" t="s">
        <v>2936</v>
      </c>
      <c r="G57" s="7" t="s">
        <v>2937</v>
      </c>
    </row>
  </sheetData>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31"/>
  <dimension ref="A1:Y82"/>
  <sheetViews>
    <sheetView zoomScale="85" zoomScaleNormal="85" workbookViewId="0"/>
  </sheetViews>
  <sheetFormatPr defaultColWidth="9.140625" defaultRowHeight="12" customHeight="1" x14ac:dyDescent="0.2"/>
  <cols>
    <col min="1" max="1" width="76.140625" style="10" customWidth="1"/>
    <col min="2" max="2" width="13.140625" style="10" customWidth="1"/>
    <col min="3" max="7" width="18.140625" style="10" customWidth="1"/>
    <col min="8" max="8" width="16.7109375" style="10" customWidth="1"/>
    <col min="9" max="9" width="14.7109375" style="10" customWidth="1"/>
    <col min="10" max="10" width="16.5703125" style="10" customWidth="1"/>
    <col min="11" max="11" width="16" style="10" customWidth="1"/>
    <col min="12" max="12" width="15.42578125" style="10" customWidth="1"/>
    <col min="13" max="13" width="14.5703125" style="10" customWidth="1"/>
    <col min="14" max="14" width="14" style="10" customWidth="1"/>
    <col min="15" max="16384" width="9.140625" style="10"/>
  </cols>
  <sheetData>
    <row r="1" spans="1:25" ht="12" customHeight="1" x14ac:dyDescent="0.2">
      <c r="A1" s="17" t="s">
        <v>3288</v>
      </c>
      <c r="B1" s="487" t="str">
        <f>HYPERLINK("#List!$A$1", "Preparatory")</f>
        <v>Preparatory</v>
      </c>
    </row>
    <row r="2" spans="1:25" ht="12" customHeight="1" x14ac:dyDescent="0.2">
      <c r="A2" s="17"/>
      <c r="B2" s="17"/>
    </row>
    <row r="3" spans="1:25" ht="12" customHeight="1" x14ac:dyDescent="0.2">
      <c r="A3" s="83" t="s">
        <v>5179</v>
      </c>
      <c r="B3" s="83"/>
      <c r="C3" s="16"/>
      <c r="D3" s="16"/>
      <c r="E3" s="16"/>
      <c r="F3" s="16"/>
      <c r="G3" s="16"/>
      <c r="H3" s="16"/>
      <c r="I3" s="16"/>
      <c r="J3" s="16"/>
      <c r="K3" s="16"/>
      <c r="L3" s="16"/>
      <c r="M3" s="16"/>
      <c r="N3" s="16"/>
      <c r="O3" s="16"/>
      <c r="P3" s="16"/>
      <c r="Q3" s="16"/>
      <c r="R3" s="16"/>
      <c r="S3" s="16"/>
      <c r="T3" s="16"/>
      <c r="U3" s="16"/>
      <c r="V3" s="16"/>
      <c r="W3" s="16"/>
      <c r="X3" s="16"/>
      <c r="Y3" s="16"/>
    </row>
    <row r="4" spans="1:25" ht="12" customHeight="1" x14ac:dyDescent="0.2">
      <c r="A4" s="83" t="s">
        <v>5178</v>
      </c>
      <c r="B4" s="83"/>
      <c r="C4" s="16"/>
      <c r="D4" s="16"/>
      <c r="E4" s="16"/>
      <c r="F4" s="16"/>
      <c r="G4" s="16"/>
      <c r="H4" s="16"/>
      <c r="I4" s="16"/>
      <c r="J4" s="16"/>
      <c r="K4" s="16"/>
      <c r="L4" s="16"/>
      <c r="M4" s="16"/>
      <c r="N4" s="16"/>
      <c r="O4" s="16"/>
      <c r="P4" s="16"/>
      <c r="Q4" s="16"/>
      <c r="R4" s="16"/>
      <c r="S4" s="16"/>
      <c r="T4" s="16"/>
      <c r="U4" s="16"/>
      <c r="V4" s="16"/>
      <c r="W4" s="16"/>
      <c r="X4" s="16"/>
      <c r="Y4" s="16"/>
    </row>
    <row r="5" spans="1:25" ht="12" customHeight="1" x14ac:dyDescent="0.2">
      <c r="A5" s="83"/>
      <c r="B5" s="83"/>
      <c r="C5" s="16"/>
      <c r="D5" s="16"/>
      <c r="E5" s="16"/>
      <c r="F5" s="16"/>
      <c r="G5" s="16"/>
      <c r="H5" s="16"/>
      <c r="I5" s="16"/>
      <c r="J5" s="16"/>
      <c r="K5" s="16"/>
      <c r="L5" s="16"/>
      <c r="M5" s="16"/>
      <c r="N5" s="16"/>
      <c r="O5" s="16"/>
      <c r="P5" s="16"/>
      <c r="Q5" s="16"/>
      <c r="R5" s="16"/>
      <c r="S5" s="16"/>
      <c r="T5" s="16"/>
      <c r="U5" s="16"/>
      <c r="V5" s="16"/>
      <c r="W5" s="16"/>
      <c r="X5" s="16"/>
      <c r="Y5" s="16"/>
    </row>
    <row r="6" spans="1:25" ht="12" customHeight="1" x14ac:dyDescent="0.2">
      <c r="A6" s="17" t="s">
        <v>4758</v>
      </c>
      <c r="B6" s="17"/>
      <c r="C6" s="44"/>
      <c r="D6" s="44"/>
      <c r="E6" s="44"/>
      <c r="F6" s="44"/>
      <c r="G6" s="16"/>
      <c r="H6" s="16"/>
      <c r="I6" s="16"/>
      <c r="J6" s="16"/>
      <c r="K6" s="16"/>
      <c r="L6" s="16"/>
      <c r="M6" s="16"/>
      <c r="N6" s="16"/>
      <c r="O6" s="16"/>
      <c r="P6" s="16"/>
      <c r="Q6" s="16"/>
      <c r="R6" s="16"/>
      <c r="S6" s="16"/>
      <c r="T6" s="16"/>
      <c r="U6" s="16"/>
      <c r="V6" s="16"/>
      <c r="W6" s="16"/>
      <c r="X6" s="16"/>
      <c r="Y6" s="16"/>
    </row>
    <row r="7" spans="1:25" ht="12" customHeight="1" x14ac:dyDescent="0.2">
      <c r="A7" s="12"/>
      <c r="B7" s="17"/>
      <c r="C7" s="44"/>
      <c r="D7" s="44"/>
      <c r="E7" s="44"/>
      <c r="F7" s="44"/>
      <c r="G7" s="16"/>
      <c r="H7" s="16"/>
      <c r="I7" s="16"/>
      <c r="J7" s="16"/>
      <c r="K7" s="16"/>
      <c r="L7" s="16"/>
      <c r="M7" s="16"/>
      <c r="N7" s="16"/>
      <c r="O7" s="16"/>
      <c r="P7" s="16"/>
      <c r="Q7" s="16"/>
      <c r="R7" s="16"/>
      <c r="S7" s="16"/>
      <c r="T7" s="16"/>
      <c r="U7" s="16"/>
      <c r="V7" s="16"/>
      <c r="W7" s="16"/>
      <c r="X7" s="16"/>
      <c r="Y7" s="16"/>
    </row>
    <row r="8" spans="1:25" ht="12" customHeight="1" x14ac:dyDescent="0.2">
      <c r="A8" s="14"/>
      <c r="C8" s="203" t="s">
        <v>226</v>
      </c>
      <c r="D8" s="203" t="s">
        <v>2449</v>
      </c>
      <c r="E8" s="203" t="s">
        <v>2450</v>
      </c>
      <c r="F8" s="203" t="s">
        <v>272</v>
      </c>
      <c r="G8" s="203" t="s">
        <v>274</v>
      </c>
      <c r="H8" s="16"/>
      <c r="I8" s="16"/>
      <c r="J8" s="16"/>
      <c r="K8" s="16"/>
      <c r="L8" s="16"/>
      <c r="M8" s="16"/>
      <c r="N8" s="16"/>
      <c r="O8" s="16"/>
      <c r="P8" s="16"/>
      <c r="Q8" s="16"/>
      <c r="R8" s="16"/>
      <c r="S8" s="16"/>
      <c r="T8" s="16"/>
      <c r="U8" s="16"/>
      <c r="V8" s="16"/>
      <c r="W8" s="16"/>
      <c r="X8" s="16"/>
      <c r="Y8" s="16"/>
    </row>
    <row r="9" spans="1:25" ht="12" customHeight="1" x14ac:dyDescent="0.2">
      <c r="C9" s="156" t="s">
        <v>5276</v>
      </c>
      <c r="D9" s="156" t="s">
        <v>5300</v>
      </c>
      <c r="E9" s="156" t="s">
        <v>5301</v>
      </c>
      <c r="F9" s="156" t="s">
        <v>5302</v>
      </c>
      <c r="G9" s="156" t="s">
        <v>5303</v>
      </c>
      <c r="H9" s="16"/>
      <c r="I9" s="16"/>
      <c r="J9" s="16"/>
      <c r="K9" s="16"/>
      <c r="L9" s="16"/>
      <c r="M9" s="16"/>
      <c r="N9" s="16"/>
      <c r="O9" s="16"/>
      <c r="P9" s="16"/>
      <c r="Q9" s="16"/>
      <c r="R9" s="16"/>
      <c r="S9" s="16"/>
      <c r="T9" s="16"/>
      <c r="U9" s="16"/>
      <c r="V9" s="16"/>
      <c r="W9" s="16"/>
      <c r="X9" s="16"/>
      <c r="Y9" s="16"/>
    </row>
    <row r="10" spans="1:25" ht="12" customHeight="1" x14ac:dyDescent="0.2">
      <c r="A10" s="238" t="s">
        <v>330</v>
      </c>
      <c r="B10" s="243"/>
      <c r="C10" s="442"/>
      <c r="D10" s="442"/>
      <c r="E10" s="442"/>
      <c r="F10" s="442"/>
      <c r="G10" s="442"/>
      <c r="H10" s="16"/>
      <c r="I10" s="16"/>
      <c r="J10" s="16"/>
      <c r="K10" s="16"/>
      <c r="L10" s="16"/>
      <c r="M10" s="16"/>
      <c r="N10" s="16"/>
      <c r="O10" s="16"/>
      <c r="P10" s="16"/>
      <c r="Q10" s="16"/>
      <c r="R10" s="16"/>
      <c r="S10" s="16"/>
      <c r="T10" s="16"/>
      <c r="U10" s="16"/>
      <c r="V10" s="16"/>
      <c r="W10" s="16"/>
      <c r="X10" s="16"/>
      <c r="Y10" s="16"/>
    </row>
    <row r="11" spans="1:25" ht="12" customHeight="1" x14ac:dyDescent="0.2">
      <c r="A11" s="241" t="s">
        <v>329</v>
      </c>
      <c r="B11" s="244" t="s">
        <v>5272</v>
      </c>
      <c r="C11" s="443" t="s">
        <v>23</v>
      </c>
      <c r="D11" s="443" t="s">
        <v>225</v>
      </c>
      <c r="E11" s="442"/>
      <c r="F11" s="443" t="s">
        <v>207</v>
      </c>
      <c r="G11" s="442"/>
      <c r="H11" s="9" t="s">
        <v>2058</v>
      </c>
      <c r="I11" s="9" t="s">
        <v>2715</v>
      </c>
      <c r="J11" s="9" t="s">
        <v>2960</v>
      </c>
      <c r="K11" s="9" t="s">
        <v>2932</v>
      </c>
      <c r="L11" s="9" t="s">
        <v>2933</v>
      </c>
      <c r="M11" s="9" t="s">
        <v>2941</v>
      </c>
      <c r="N11" s="8" t="s">
        <v>2769</v>
      </c>
      <c r="P11" s="12" t="s">
        <v>4711</v>
      </c>
      <c r="Q11" s="14" t="s">
        <v>2808</v>
      </c>
      <c r="R11" s="14" t="s">
        <v>2890</v>
      </c>
      <c r="T11" s="16"/>
      <c r="U11" s="16"/>
      <c r="V11" s="16"/>
      <c r="W11" s="16"/>
    </row>
    <row r="12" spans="1:25" ht="12" customHeight="1" x14ac:dyDescent="0.2">
      <c r="A12" s="241" t="s">
        <v>1990</v>
      </c>
      <c r="B12" s="243" t="s">
        <v>5273</v>
      </c>
      <c r="C12" s="443" t="s">
        <v>265</v>
      </c>
      <c r="D12" s="442"/>
      <c r="E12" s="442"/>
      <c r="F12" s="443" t="s">
        <v>263</v>
      </c>
      <c r="G12" s="442"/>
      <c r="H12" s="9" t="s">
        <v>2058</v>
      </c>
      <c r="I12" s="9" t="s">
        <v>2715</v>
      </c>
      <c r="J12" s="9" t="s">
        <v>2960</v>
      </c>
      <c r="K12" s="9" t="s">
        <v>2932</v>
      </c>
      <c r="L12" s="9" t="s">
        <v>2933</v>
      </c>
      <c r="M12" s="9" t="s">
        <v>5010</v>
      </c>
      <c r="N12" s="8" t="s">
        <v>2769</v>
      </c>
      <c r="O12" s="9" t="s">
        <v>2846</v>
      </c>
      <c r="P12" s="12" t="s">
        <v>4711</v>
      </c>
      <c r="Q12" s="14" t="s">
        <v>2808</v>
      </c>
      <c r="R12" s="14" t="s">
        <v>2890</v>
      </c>
      <c r="T12" s="16"/>
      <c r="U12" s="16"/>
      <c r="V12" s="16"/>
      <c r="W12" s="16"/>
    </row>
    <row r="13" spans="1:25" ht="12" customHeight="1" x14ac:dyDescent="0.2">
      <c r="A13" s="241" t="s">
        <v>328</v>
      </c>
      <c r="B13" s="244" t="s">
        <v>5274</v>
      </c>
      <c r="C13" s="443" t="s">
        <v>24</v>
      </c>
      <c r="D13" s="443" t="s">
        <v>269</v>
      </c>
      <c r="E13" s="442"/>
      <c r="F13" s="443" t="s">
        <v>237</v>
      </c>
      <c r="G13" s="442"/>
      <c r="H13" s="9" t="s">
        <v>2058</v>
      </c>
      <c r="I13" s="9" t="s">
        <v>2715</v>
      </c>
      <c r="J13" s="9" t="s">
        <v>2960</v>
      </c>
      <c r="K13" s="9" t="s">
        <v>2932</v>
      </c>
      <c r="L13" s="9" t="s">
        <v>2933</v>
      </c>
      <c r="M13" s="9" t="s">
        <v>2941</v>
      </c>
      <c r="N13" s="8" t="s">
        <v>2770</v>
      </c>
      <c r="O13" s="9"/>
      <c r="P13" s="12" t="s">
        <v>4711</v>
      </c>
      <c r="Q13" s="14" t="s">
        <v>2808</v>
      </c>
      <c r="R13" s="14" t="s">
        <v>2890</v>
      </c>
      <c r="T13" s="16"/>
      <c r="U13" s="16"/>
      <c r="V13" s="16"/>
      <c r="W13" s="16"/>
    </row>
    <row r="14" spans="1:25" ht="12" customHeight="1" x14ac:dyDescent="0.2">
      <c r="A14" s="241" t="s">
        <v>2363</v>
      </c>
      <c r="B14" s="243" t="s">
        <v>5275</v>
      </c>
      <c r="C14" s="443" t="s">
        <v>25</v>
      </c>
      <c r="D14" s="443" t="s">
        <v>410</v>
      </c>
      <c r="E14" s="442"/>
      <c r="F14" s="443" t="s">
        <v>236</v>
      </c>
      <c r="G14" s="442"/>
      <c r="H14" s="9" t="s">
        <v>2058</v>
      </c>
      <c r="I14" s="9" t="s">
        <v>2715</v>
      </c>
      <c r="J14" s="9" t="s">
        <v>2960</v>
      </c>
      <c r="K14" s="9" t="s">
        <v>2932</v>
      </c>
      <c r="L14" s="9" t="s">
        <v>2933</v>
      </c>
      <c r="M14" s="9" t="s">
        <v>2941</v>
      </c>
      <c r="N14" s="8" t="s">
        <v>2771</v>
      </c>
      <c r="O14" s="9"/>
      <c r="P14" s="12" t="s">
        <v>4711</v>
      </c>
      <c r="Q14" s="14" t="s">
        <v>2808</v>
      </c>
      <c r="R14" s="14" t="s">
        <v>2890</v>
      </c>
      <c r="T14" s="16"/>
      <c r="U14" s="16"/>
      <c r="V14" s="16"/>
      <c r="W14" s="16"/>
    </row>
    <row r="15" spans="1:25" ht="12" customHeight="1" x14ac:dyDescent="0.2">
      <c r="A15" s="241" t="s">
        <v>327</v>
      </c>
      <c r="B15" s="244" t="s">
        <v>5317</v>
      </c>
      <c r="C15" s="443" t="s">
        <v>26</v>
      </c>
      <c r="D15" s="442"/>
      <c r="E15" s="443" t="s">
        <v>539</v>
      </c>
      <c r="F15" s="443" t="s">
        <v>235</v>
      </c>
      <c r="G15" s="443" t="s">
        <v>116</v>
      </c>
      <c r="H15" s="9" t="s">
        <v>2058</v>
      </c>
      <c r="I15" s="9" t="s">
        <v>2715</v>
      </c>
      <c r="J15" s="9" t="s">
        <v>2960</v>
      </c>
      <c r="K15" s="9" t="s">
        <v>2932</v>
      </c>
      <c r="L15" s="9" t="s">
        <v>2933</v>
      </c>
      <c r="M15" s="9" t="s">
        <v>2941</v>
      </c>
      <c r="N15" s="8" t="s">
        <v>2772</v>
      </c>
      <c r="O15" s="9"/>
      <c r="P15" s="12" t="s">
        <v>4711</v>
      </c>
      <c r="Q15" s="14" t="s">
        <v>2808</v>
      </c>
      <c r="R15" s="14" t="s">
        <v>2890</v>
      </c>
      <c r="T15" s="16"/>
      <c r="U15" s="16"/>
      <c r="V15" s="16"/>
      <c r="W15" s="16"/>
    </row>
    <row r="16" spans="1:25" ht="12" customHeight="1" x14ac:dyDescent="0.2">
      <c r="A16" s="241" t="s">
        <v>1989</v>
      </c>
      <c r="B16" s="243" t="s">
        <v>5318</v>
      </c>
      <c r="C16" s="443" t="s">
        <v>27</v>
      </c>
      <c r="D16" s="442"/>
      <c r="E16" s="443" t="s">
        <v>420</v>
      </c>
      <c r="F16" s="443" t="s">
        <v>381</v>
      </c>
      <c r="G16" s="443" t="s">
        <v>117</v>
      </c>
      <c r="H16" s="9" t="s">
        <v>2058</v>
      </c>
      <c r="I16" s="9" t="s">
        <v>2715</v>
      </c>
      <c r="J16" s="9" t="s">
        <v>2960</v>
      </c>
      <c r="K16" s="9" t="s">
        <v>2932</v>
      </c>
      <c r="L16" s="9" t="s">
        <v>2933</v>
      </c>
      <c r="M16" s="9" t="s">
        <v>5010</v>
      </c>
      <c r="N16" s="8" t="s">
        <v>2772</v>
      </c>
      <c r="O16" s="9"/>
      <c r="P16" s="12" t="s">
        <v>4711</v>
      </c>
      <c r="Q16" s="14" t="s">
        <v>2808</v>
      </c>
      <c r="R16" s="14" t="s">
        <v>2890</v>
      </c>
      <c r="T16" s="16"/>
      <c r="U16" s="16"/>
      <c r="V16" s="16"/>
      <c r="W16" s="16"/>
    </row>
    <row r="17" spans="1:25" ht="12" customHeight="1" x14ac:dyDescent="0.2">
      <c r="A17" s="241" t="s">
        <v>279</v>
      </c>
      <c r="B17" s="244" t="s">
        <v>5319</v>
      </c>
      <c r="C17" s="443" t="s">
        <v>28</v>
      </c>
      <c r="D17" s="443" t="s">
        <v>406</v>
      </c>
      <c r="E17" s="442"/>
      <c r="F17" s="442"/>
      <c r="G17" s="442"/>
      <c r="H17" s="9" t="s">
        <v>2058</v>
      </c>
      <c r="I17" s="9" t="s">
        <v>2715</v>
      </c>
      <c r="J17" s="9" t="s">
        <v>2960</v>
      </c>
      <c r="K17" s="9" t="s">
        <v>2932</v>
      </c>
      <c r="L17" s="9" t="s">
        <v>2933</v>
      </c>
      <c r="M17" s="9" t="s">
        <v>2941</v>
      </c>
      <c r="N17" s="8" t="s">
        <v>2773</v>
      </c>
      <c r="O17" s="9"/>
      <c r="P17" s="12" t="s">
        <v>4711</v>
      </c>
      <c r="Q17" s="14" t="s">
        <v>2808</v>
      </c>
      <c r="R17" s="14" t="s">
        <v>2890</v>
      </c>
      <c r="T17" s="16"/>
      <c r="U17" s="16"/>
      <c r="V17" s="16"/>
      <c r="W17" s="16"/>
    </row>
    <row r="18" spans="1:25" ht="12" customHeight="1" x14ac:dyDescent="0.2">
      <c r="A18" s="241" t="s">
        <v>1988</v>
      </c>
      <c r="B18" s="243" t="s">
        <v>5355</v>
      </c>
      <c r="C18" s="443" t="s">
        <v>29</v>
      </c>
      <c r="D18" s="443" t="s">
        <v>478</v>
      </c>
      <c r="E18" s="442"/>
      <c r="F18" s="442"/>
      <c r="G18" s="442"/>
      <c r="H18" s="9" t="s">
        <v>2058</v>
      </c>
      <c r="I18" s="9" t="s">
        <v>2715</v>
      </c>
      <c r="J18" s="9" t="s">
        <v>2960</v>
      </c>
      <c r="K18" s="9" t="s">
        <v>2932</v>
      </c>
      <c r="L18" s="9" t="s">
        <v>2933</v>
      </c>
      <c r="M18" s="9" t="s">
        <v>5010</v>
      </c>
      <c r="N18" s="8" t="s">
        <v>2773</v>
      </c>
      <c r="O18" s="9"/>
      <c r="P18" s="12" t="s">
        <v>4711</v>
      </c>
      <c r="Q18" s="14" t="s">
        <v>2808</v>
      </c>
      <c r="R18" s="14" t="s">
        <v>2890</v>
      </c>
      <c r="T18" s="16"/>
      <c r="U18" s="16"/>
      <c r="V18" s="16"/>
      <c r="W18" s="16"/>
    </row>
    <row r="19" spans="1:25" ht="12" customHeight="1" x14ac:dyDescent="0.2">
      <c r="A19" s="241" t="s">
        <v>278</v>
      </c>
      <c r="B19" s="244" t="s">
        <v>5356</v>
      </c>
      <c r="C19" s="443" t="s">
        <v>30</v>
      </c>
      <c r="D19" s="442"/>
      <c r="E19" s="443" t="s">
        <v>404</v>
      </c>
      <c r="F19" s="443" t="s">
        <v>378</v>
      </c>
      <c r="G19" s="443" t="s">
        <v>602</v>
      </c>
      <c r="H19" s="9" t="s">
        <v>2058</v>
      </c>
      <c r="I19" s="9" t="s">
        <v>2715</v>
      </c>
      <c r="J19" s="9" t="s">
        <v>2960</v>
      </c>
      <c r="K19" s="9" t="s">
        <v>2932</v>
      </c>
      <c r="L19" s="9" t="s">
        <v>2933</v>
      </c>
      <c r="M19" s="9" t="s">
        <v>2941</v>
      </c>
      <c r="N19" s="8" t="s">
        <v>2774</v>
      </c>
      <c r="O19" s="9"/>
      <c r="P19" s="12" t="s">
        <v>4711</v>
      </c>
      <c r="Q19" s="14" t="s">
        <v>2808</v>
      </c>
      <c r="R19" s="14" t="s">
        <v>2890</v>
      </c>
      <c r="T19" s="16"/>
      <c r="U19" s="16"/>
      <c r="V19" s="16"/>
      <c r="W19" s="16"/>
    </row>
    <row r="20" spans="1:25" ht="12" customHeight="1" x14ac:dyDescent="0.2">
      <c r="A20" s="241" t="s">
        <v>1987</v>
      </c>
      <c r="B20" s="243" t="s">
        <v>5277</v>
      </c>
      <c r="C20" s="443" t="s">
        <v>32</v>
      </c>
      <c r="D20" s="442"/>
      <c r="E20" s="443" t="s">
        <v>474</v>
      </c>
      <c r="F20" s="443" t="s">
        <v>376</v>
      </c>
      <c r="G20" s="443" t="s">
        <v>578</v>
      </c>
      <c r="H20" s="9" t="s">
        <v>2058</v>
      </c>
      <c r="I20" s="9" t="s">
        <v>2715</v>
      </c>
      <c r="J20" s="9" t="s">
        <v>2960</v>
      </c>
      <c r="K20" s="9" t="s">
        <v>2932</v>
      </c>
      <c r="L20" s="9" t="s">
        <v>2933</v>
      </c>
      <c r="M20" s="9" t="s">
        <v>5010</v>
      </c>
      <c r="N20" s="8" t="s">
        <v>2774</v>
      </c>
      <c r="O20" s="9"/>
      <c r="P20" s="12" t="s">
        <v>4711</v>
      </c>
      <c r="Q20" s="14" t="s">
        <v>2808</v>
      </c>
      <c r="R20" s="14" t="s">
        <v>2890</v>
      </c>
      <c r="T20" s="16"/>
      <c r="U20" s="16"/>
      <c r="V20" s="16"/>
      <c r="W20" s="16"/>
    </row>
    <row r="21" spans="1:25" ht="12" customHeight="1" x14ac:dyDescent="0.2">
      <c r="A21" s="241" t="s">
        <v>326</v>
      </c>
      <c r="B21" s="244" t="s">
        <v>5278</v>
      </c>
      <c r="C21" s="443" t="s">
        <v>31</v>
      </c>
      <c r="D21" s="442"/>
      <c r="E21" s="443" t="s">
        <v>402</v>
      </c>
      <c r="F21" s="443" t="s">
        <v>377</v>
      </c>
      <c r="G21" s="443" t="s">
        <v>599</v>
      </c>
      <c r="H21" s="9" t="s">
        <v>2058</v>
      </c>
      <c r="I21" s="9" t="s">
        <v>2715</v>
      </c>
      <c r="J21" s="9" t="s">
        <v>2960</v>
      </c>
      <c r="K21" s="9" t="s">
        <v>2932</v>
      </c>
      <c r="L21" s="9" t="s">
        <v>2933</v>
      </c>
      <c r="M21" s="9" t="s">
        <v>2941</v>
      </c>
      <c r="N21" s="8" t="s">
        <v>2775</v>
      </c>
      <c r="O21" s="9"/>
      <c r="P21" s="12" t="s">
        <v>4711</v>
      </c>
      <c r="Q21" s="14" t="s">
        <v>2808</v>
      </c>
      <c r="R21" s="14" t="s">
        <v>2890</v>
      </c>
      <c r="T21" s="16"/>
      <c r="U21" s="16"/>
      <c r="V21" s="16"/>
      <c r="W21" s="16"/>
    </row>
    <row r="22" spans="1:25" ht="12" customHeight="1" x14ac:dyDescent="0.2">
      <c r="A22" s="241" t="s">
        <v>1986</v>
      </c>
      <c r="B22" s="243" t="s">
        <v>5279</v>
      </c>
      <c r="C22" s="443" t="s">
        <v>33</v>
      </c>
      <c r="D22" s="442"/>
      <c r="E22" s="443" t="s">
        <v>429</v>
      </c>
      <c r="F22" s="443" t="s">
        <v>527</v>
      </c>
      <c r="G22" s="443" t="s">
        <v>526</v>
      </c>
      <c r="H22" s="9" t="s">
        <v>2058</v>
      </c>
      <c r="I22" s="9" t="s">
        <v>2715</v>
      </c>
      <c r="J22" s="9" t="s">
        <v>2960</v>
      </c>
      <c r="K22" s="9" t="s">
        <v>2932</v>
      </c>
      <c r="L22" s="9" t="s">
        <v>2933</v>
      </c>
      <c r="M22" s="9" t="s">
        <v>5010</v>
      </c>
      <c r="N22" s="8" t="s">
        <v>2775</v>
      </c>
      <c r="O22" s="9"/>
      <c r="P22" s="12" t="s">
        <v>4711</v>
      </c>
      <c r="Q22" s="14" t="s">
        <v>2808</v>
      </c>
      <c r="R22" s="14" t="s">
        <v>2890</v>
      </c>
      <c r="T22" s="16"/>
      <c r="U22" s="16"/>
      <c r="V22" s="16"/>
      <c r="W22" s="16"/>
    </row>
    <row r="23" spans="1:25" ht="12" customHeight="1" x14ac:dyDescent="0.2">
      <c r="A23" s="241" t="s">
        <v>1985</v>
      </c>
      <c r="B23" s="244" t="s">
        <v>5307</v>
      </c>
      <c r="C23" s="443" t="s">
        <v>471</v>
      </c>
      <c r="D23" s="443" t="s">
        <v>469</v>
      </c>
      <c r="E23" s="442"/>
      <c r="F23" s="442"/>
      <c r="G23" s="442"/>
      <c r="H23" s="9" t="s">
        <v>2058</v>
      </c>
      <c r="I23" s="9" t="s">
        <v>2715</v>
      </c>
      <c r="J23" s="9" t="s">
        <v>2960</v>
      </c>
      <c r="K23" s="9" t="s">
        <v>2932</v>
      </c>
      <c r="L23" s="9" t="s">
        <v>2933</v>
      </c>
      <c r="M23" s="9" t="s">
        <v>2941</v>
      </c>
      <c r="N23" s="8" t="s">
        <v>2776</v>
      </c>
      <c r="O23" s="9"/>
      <c r="P23" s="12" t="s">
        <v>4711</v>
      </c>
      <c r="Q23" s="14" t="s">
        <v>2808</v>
      </c>
      <c r="R23" s="14" t="s">
        <v>2890</v>
      </c>
      <c r="T23" s="16"/>
      <c r="U23" s="16"/>
      <c r="V23" s="16"/>
      <c r="W23" s="16"/>
    </row>
    <row r="24" spans="1:25" ht="12" customHeight="1" x14ac:dyDescent="0.2">
      <c r="A24" s="241" t="s">
        <v>126</v>
      </c>
      <c r="B24" s="243" t="s">
        <v>5308</v>
      </c>
      <c r="C24" s="443" t="s">
        <v>35</v>
      </c>
      <c r="D24" s="442"/>
      <c r="E24" s="443" t="s">
        <v>268</v>
      </c>
      <c r="F24" s="443" t="s">
        <v>336</v>
      </c>
      <c r="G24" s="443" t="s">
        <v>335</v>
      </c>
      <c r="H24" s="9" t="s">
        <v>2058</v>
      </c>
      <c r="I24" s="9" t="s">
        <v>2715</v>
      </c>
      <c r="J24" s="9" t="s">
        <v>2960</v>
      </c>
      <c r="K24" s="9" t="s">
        <v>2932</v>
      </c>
      <c r="L24" s="9" t="s">
        <v>2933</v>
      </c>
      <c r="M24" s="9" t="s">
        <v>2941</v>
      </c>
      <c r="N24" s="8" t="s">
        <v>2777</v>
      </c>
      <c r="O24" s="9"/>
      <c r="P24" s="12" t="s">
        <v>4711</v>
      </c>
      <c r="Q24" s="14" t="s">
        <v>2808</v>
      </c>
      <c r="R24" s="14" t="s">
        <v>2890</v>
      </c>
      <c r="T24" s="16"/>
      <c r="U24" s="16"/>
      <c r="V24" s="16"/>
      <c r="W24" s="16"/>
    </row>
    <row r="25" spans="1:25" ht="12" customHeight="1" x14ac:dyDescent="0.2">
      <c r="A25" s="241" t="s">
        <v>1984</v>
      </c>
      <c r="B25" s="244" t="s">
        <v>5309</v>
      </c>
      <c r="C25" s="443" t="s">
        <v>107</v>
      </c>
      <c r="D25" s="442"/>
      <c r="E25" s="443" t="s">
        <v>211</v>
      </c>
      <c r="F25" s="443" t="s">
        <v>334</v>
      </c>
      <c r="G25" s="443" t="s">
        <v>333</v>
      </c>
      <c r="H25" s="9" t="s">
        <v>2058</v>
      </c>
      <c r="I25" s="9" t="s">
        <v>2715</v>
      </c>
      <c r="J25" s="9" t="s">
        <v>2960</v>
      </c>
      <c r="K25" s="9" t="s">
        <v>2932</v>
      </c>
      <c r="L25" s="9" t="s">
        <v>2933</v>
      </c>
      <c r="M25" s="9" t="s">
        <v>5010</v>
      </c>
      <c r="N25" s="8" t="s">
        <v>2777</v>
      </c>
      <c r="O25" s="9"/>
      <c r="P25" s="12" t="s">
        <v>4711</v>
      </c>
      <c r="Q25" s="14" t="s">
        <v>2808</v>
      </c>
      <c r="R25" s="14" t="s">
        <v>2890</v>
      </c>
      <c r="T25" s="16"/>
      <c r="U25" s="16"/>
      <c r="V25" s="16"/>
      <c r="W25" s="16"/>
    </row>
    <row r="26" spans="1:25" ht="12" customHeight="1" x14ac:dyDescent="0.2">
      <c r="A26" s="241" t="s">
        <v>277</v>
      </c>
      <c r="B26" s="243" t="s">
        <v>5310</v>
      </c>
      <c r="C26" s="443" t="s">
        <v>36</v>
      </c>
      <c r="D26" s="442"/>
      <c r="E26" s="442"/>
      <c r="F26" s="442"/>
      <c r="G26" s="443" t="s">
        <v>331</v>
      </c>
      <c r="H26" s="9" t="s">
        <v>2058</v>
      </c>
      <c r="I26" s="9" t="s">
        <v>2715</v>
      </c>
      <c r="J26" s="9" t="s">
        <v>2960</v>
      </c>
      <c r="K26" s="9" t="s">
        <v>2932</v>
      </c>
      <c r="L26" s="9" t="s">
        <v>2933</v>
      </c>
      <c r="M26" s="9" t="s">
        <v>2941</v>
      </c>
      <c r="N26" s="8" t="s">
        <v>2778</v>
      </c>
      <c r="O26" s="9"/>
      <c r="P26" s="12" t="s">
        <v>4711</v>
      </c>
      <c r="Q26" s="14" t="s">
        <v>2808</v>
      </c>
      <c r="R26" s="14" t="s">
        <v>2890</v>
      </c>
      <c r="T26" s="16"/>
      <c r="U26" s="16"/>
      <c r="V26" s="16"/>
      <c r="W26" s="16"/>
    </row>
    <row r="27" spans="1:25" ht="12" customHeight="1" x14ac:dyDescent="0.2">
      <c r="A27" s="241" t="s">
        <v>1933</v>
      </c>
      <c r="B27" s="244" t="s">
        <v>5311</v>
      </c>
      <c r="C27" s="443" t="s">
        <v>215</v>
      </c>
      <c r="D27" s="442"/>
      <c r="E27" s="442"/>
      <c r="F27" s="442"/>
      <c r="G27" s="443" t="s">
        <v>2046</v>
      </c>
      <c r="H27" s="9" t="s">
        <v>2058</v>
      </c>
      <c r="I27" s="9" t="s">
        <v>2715</v>
      </c>
      <c r="J27" s="9" t="s">
        <v>2960</v>
      </c>
      <c r="K27" s="9" t="s">
        <v>2932</v>
      </c>
      <c r="L27" s="9" t="s">
        <v>2933</v>
      </c>
      <c r="M27" s="9" t="s">
        <v>5010</v>
      </c>
      <c r="N27" s="8" t="s">
        <v>2778</v>
      </c>
      <c r="O27" s="9"/>
      <c r="P27" s="12" t="s">
        <v>4711</v>
      </c>
      <c r="Q27" s="14" t="s">
        <v>2808</v>
      </c>
      <c r="R27" s="14" t="s">
        <v>2890</v>
      </c>
      <c r="T27" s="16"/>
      <c r="U27" s="16"/>
      <c r="V27" s="16"/>
      <c r="W27" s="16"/>
    </row>
    <row r="28" spans="1:25" ht="12" customHeight="1" x14ac:dyDescent="0.2">
      <c r="A28" s="241" t="s">
        <v>324</v>
      </c>
      <c r="B28" s="243" t="s">
        <v>5312</v>
      </c>
      <c r="C28" s="443" t="s">
        <v>37</v>
      </c>
      <c r="D28" s="443" t="s">
        <v>266</v>
      </c>
      <c r="E28" s="443" t="s">
        <v>2045</v>
      </c>
      <c r="F28" s="443" t="s">
        <v>1220</v>
      </c>
      <c r="G28" s="443" t="s">
        <v>1269</v>
      </c>
      <c r="H28" s="9" t="s">
        <v>2058</v>
      </c>
      <c r="I28" s="9" t="s">
        <v>2715</v>
      </c>
      <c r="J28" s="9" t="s">
        <v>2960</v>
      </c>
      <c r="K28" s="9" t="s">
        <v>2932</v>
      </c>
      <c r="L28" s="9" t="s">
        <v>2933</v>
      </c>
      <c r="M28" s="9" t="s">
        <v>2941</v>
      </c>
      <c r="N28" s="8" t="s">
        <v>2779</v>
      </c>
      <c r="O28" s="9"/>
      <c r="P28" s="12" t="s">
        <v>4711</v>
      </c>
      <c r="Q28" s="14" t="s">
        <v>2808</v>
      </c>
      <c r="R28" s="14" t="s">
        <v>2890</v>
      </c>
      <c r="T28" s="16"/>
      <c r="U28" s="16"/>
      <c r="V28" s="16"/>
      <c r="W28" s="16"/>
    </row>
    <row r="29" spans="1:25" ht="12" customHeight="1" x14ac:dyDescent="0.2">
      <c r="A29" s="241" t="s">
        <v>3353</v>
      </c>
      <c r="B29" s="244" t="s">
        <v>5313</v>
      </c>
      <c r="C29" s="443" t="s">
        <v>38</v>
      </c>
      <c r="D29" s="443" t="s">
        <v>209</v>
      </c>
      <c r="E29" s="443" t="s">
        <v>208</v>
      </c>
      <c r="F29" s="443" t="s">
        <v>1186</v>
      </c>
      <c r="G29" s="443" t="s">
        <v>1265</v>
      </c>
      <c r="H29" s="9" t="s">
        <v>2058</v>
      </c>
      <c r="I29" s="9" t="s">
        <v>2715</v>
      </c>
      <c r="J29" s="9" t="s">
        <v>2960</v>
      </c>
      <c r="K29" s="9" t="s">
        <v>2932</v>
      </c>
      <c r="L29" s="9" t="s">
        <v>2933</v>
      </c>
      <c r="M29" s="9" t="s">
        <v>5011</v>
      </c>
      <c r="N29" s="8"/>
      <c r="O29" s="9"/>
      <c r="P29" s="12" t="s">
        <v>4711</v>
      </c>
      <c r="Q29" s="14" t="s">
        <v>2808</v>
      </c>
      <c r="R29" s="14" t="s">
        <v>2890</v>
      </c>
      <c r="T29" s="12" t="s">
        <v>4631</v>
      </c>
      <c r="U29" s="16"/>
      <c r="V29" s="16"/>
      <c r="W29" s="16"/>
    </row>
    <row r="30" spans="1:25" ht="12" customHeight="1" x14ac:dyDescent="0.2">
      <c r="A30" s="241" t="s">
        <v>1983</v>
      </c>
      <c r="B30" s="243" t="s">
        <v>5280</v>
      </c>
      <c r="C30" s="443" t="s">
        <v>39</v>
      </c>
      <c r="D30" s="443" t="s">
        <v>456</v>
      </c>
      <c r="E30" s="443" t="s">
        <v>455</v>
      </c>
      <c r="F30" s="443" t="s">
        <v>1260</v>
      </c>
      <c r="G30" s="443" t="s">
        <v>1572</v>
      </c>
      <c r="H30" s="9" t="s">
        <v>2058</v>
      </c>
      <c r="I30" s="9" t="s">
        <v>2715</v>
      </c>
      <c r="J30" s="9" t="s">
        <v>2961</v>
      </c>
      <c r="K30" s="9" t="s">
        <v>2932</v>
      </c>
      <c r="L30" s="9" t="s">
        <v>2933</v>
      </c>
      <c r="M30" s="9" t="s">
        <v>2941</v>
      </c>
      <c r="N30" s="8"/>
      <c r="O30" s="9"/>
      <c r="P30" s="12" t="s">
        <v>4711</v>
      </c>
      <c r="Q30" s="14" t="s">
        <v>2808</v>
      </c>
      <c r="R30" s="14" t="s">
        <v>2890</v>
      </c>
      <c r="T30" s="16"/>
      <c r="U30" s="16"/>
      <c r="V30" s="16"/>
      <c r="W30" s="16"/>
    </row>
    <row r="31" spans="1:25" ht="12" customHeight="1" x14ac:dyDescent="0.2">
      <c r="A31" s="241" t="s">
        <v>1982</v>
      </c>
      <c r="B31" s="244" t="s">
        <v>5281</v>
      </c>
      <c r="C31" s="443" t="s">
        <v>92</v>
      </c>
      <c r="D31" s="443" t="s">
        <v>213</v>
      </c>
      <c r="E31" s="443" t="s">
        <v>1981</v>
      </c>
      <c r="F31" s="443" t="s">
        <v>453</v>
      </c>
      <c r="G31" s="443" t="s">
        <v>452</v>
      </c>
      <c r="H31" s="9" t="s">
        <v>2058</v>
      </c>
      <c r="I31" s="9" t="s">
        <v>2715</v>
      </c>
      <c r="J31" s="9" t="s">
        <v>2961</v>
      </c>
      <c r="K31" s="9" t="s">
        <v>2932</v>
      </c>
      <c r="L31" s="9" t="s">
        <v>2933</v>
      </c>
      <c r="M31" s="9" t="s">
        <v>2946</v>
      </c>
      <c r="N31" s="9"/>
      <c r="O31" s="9"/>
      <c r="P31" s="12" t="s">
        <v>4711</v>
      </c>
      <c r="Q31" s="14" t="s">
        <v>2808</v>
      </c>
      <c r="R31" s="14" t="s">
        <v>2890</v>
      </c>
      <c r="T31" s="16"/>
      <c r="U31" s="16"/>
      <c r="V31" s="16"/>
      <c r="W31" s="16"/>
    </row>
    <row r="32" spans="1:25" ht="12" customHeight="1" x14ac:dyDescent="0.2">
      <c r="A32" s="238" t="s">
        <v>276</v>
      </c>
      <c r="B32" s="243" t="s">
        <v>5282</v>
      </c>
      <c r="C32" s="443" t="s">
        <v>1929</v>
      </c>
      <c r="D32" s="442"/>
      <c r="E32" s="442"/>
      <c r="F32" s="442"/>
      <c r="G32" s="442"/>
      <c r="H32" s="35" t="s">
        <v>2058</v>
      </c>
      <c r="I32" s="35" t="s">
        <v>2715</v>
      </c>
      <c r="J32" s="9" t="s">
        <v>2938</v>
      </c>
      <c r="K32" s="9" t="s">
        <v>2933</v>
      </c>
      <c r="L32" s="16"/>
      <c r="N32" s="16"/>
      <c r="O32" s="16"/>
      <c r="P32" s="12" t="s">
        <v>2956</v>
      </c>
      <c r="Q32" s="14" t="s">
        <v>2808</v>
      </c>
      <c r="R32" s="14" t="s">
        <v>2890</v>
      </c>
      <c r="T32" s="16"/>
      <c r="U32" s="16"/>
      <c r="V32" s="16"/>
      <c r="W32" s="16"/>
      <c r="X32" s="16"/>
      <c r="Y32" s="16"/>
    </row>
    <row r="33" spans="1:25" ht="12" customHeight="1" x14ac:dyDescent="0.2">
      <c r="A33" s="238" t="s">
        <v>3273</v>
      </c>
      <c r="B33" s="244"/>
      <c r="C33" s="442"/>
      <c r="D33" s="442"/>
      <c r="E33" s="442"/>
      <c r="F33" s="442"/>
      <c r="G33" s="442"/>
      <c r="H33" s="16"/>
      <c r="I33" s="16"/>
      <c r="J33" s="16"/>
      <c r="K33" s="16"/>
      <c r="L33" s="16"/>
      <c r="M33" s="16"/>
      <c r="N33" s="16"/>
      <c r="O33" s="16"/>
      <c r="P33" s="16"/>
      <c r="Q33" s="16"/>
      <c r="R33" s="16"/>
      <c r="S33" s="16"/>
      <c r="T33" s="16"/>
      <c r="U33" s="16"/>
      <c r="V33" s="16"/>
      <c r="W33" s="16"/>
      <c r="X33" s="16"/>
      <c r="Y33" s="16"/>
    </row>
    <row r="34" spans="1:25" ht="12" customHeight="1" x14ac:dyDescent="0.2">
      <c r="A34" s="241" t="s">
        <v>1980</v>
      </c>
      <c r="B34" s="243" t="s">
        <v>5284</v>
      </c>
      <c r="C34" s="443" t="s">
        <v>1979</v>
      </c>
      <c r="D34" s="443" t="s">
        <v>1978</v>
      </c>
      <c r="E34" s="443" t="s">
        <v>1977</v>
      </c>
      <c r="F34" s="443" t="s">
        <v>1976</v>
      </c>
      <c r="G34" s="442"/>
      <c r="H34" s="9" t="s">
        <v>2058</v>
      </c>
      <c r="I34" s="9" t="s">
        <v>2715</v>
      </c>
      <c r="J34" s="9" t="s">
        <v>2932</v>
      </c>
      <c r="K34" s="9" t="s">
        <v>2933</v>
      </c>
      <c r="L34" s="9"/>
      <c r="M34" s="9" t="s">
        <v>2789</v>
      </c>
      <c r="P34" s="12" t="s">
        <v>2956</v>
      </c>
      <c r="Q34" s="12" t="s">
        <v>2808</v>
      </c>
      <c r="R34" s="12" t="s">
        <v>2890</v>
      </c>
      <c r="S34" s="16"/>
      <c r="U34" s="16"/>
      <c r="V34" s="16"/>
      <c r="W34" s="16"/>
      <c r="X34" s="16"/>
      <c r="Y34" s="16"/>
    </row>
    <row r="35" spans="1:25" ht="12" customHeight="1" x14ac:dyDescent="0.2">
      <c r="A35" s="241" t="s">
        <v>1975</v>
      </c>
      <c r="B35" s="244" t="s">
        <v>5285</v>
      </c>
      <c r="C35" s="443" t="s">
        <v>1974</v>
      </c>
      <c r="D35" s="443" t="s">
        <v>1973</v>
      </c>
      <c r="E35" s="443" t="s">
        <v>1972</v>
      </c>
      <c r="F35" s="443" t="s">
        <v>1971</v>
      </c>
      <c r="G35" s="443" t="s">
        <v>1970</v>
      </c>
      <c r="H35" s="9" t="s">
        <v>2058</v>
      </c>
      <c r="I35" s="9" t="s">
        <v>2715</v>
      </c>
      <c r="J35" s="9" t="s">
        <v>2932</v>
      </c>
      <c r="K35" s="9" t="s">
        <v>2933</v>
      </c>
      <c r="L35" s="9"/>
      <c r="M35" s="9" t="s">
        <v>2790</v>
      </c>
      <c r="P35" s="12" t="s">
        <v>2956</v>
      </c>
      <c r="Q35" s="12" t="s">
        <v>2808</v>
      </c>
      <c r="R35" s="12" t="s">
        <v>2890</v>
      </c>
      <c r="S35" s="16"/>
      <c r="U35" s="16"/>
      <c r="V35" s="16"/>
      <c r="W35" s="16"/>
      <c r="X35" s="16"/>
      <c r="Y35" s="16"/>
    </row>
    <row r="36" spans="1:25" ht="12" customHeight="1" x14ac:dyDescent="0.2">
      <c r="A36" s="241" t="s">
        <v>1969</v>
      </c>
      <c r="B36" s="243" t="s">
        <v>5286</v>
      </c>
      <c r="C36" s="443" t="s">
        <v>1968</v>
      </c>
      <c r="D36" s="443" t="s">
        <v>1967</v>
      </c>
      <c r="E36" s="443" t="s">
        <v>1966</v>
      </c>
      <c r="F36" s="443" t="s">
        <v>1965</v>
      </c>
      <c r="G36" s="443" t="s">
        <v>1964</v>
      </c>
      <c r="H36" s="9" t="s">
        <v>2058</v>
      </c>
      <c r="I36" s="9" t="s">
        <v>2715</v>
      </c>
      <c r="J36" s="9" t="s">
        <v>2932</v>
      </c>
      <c r="K36" s="9" t="s">
        <v>2933</v>
      </c>
      <c r="L36" s="9"/>
      <c r="M36" s="9" t="s">
        <v>2791</v>
      </c>
      <c r="P36" s="12" t="s">
        <v>2956</v>
      </c>
      <c r="Q36" s="12" t="s">
        <v>2808</v>
      </c>
      <c r="R36" s="12" t="s">
        <v>2890</v>
      </c>
      <c r="S36" s="16"/>
      <c r="U36" s="16"/>
      <c r="V36" s="16"/>
      <c r="W36" s="16"/>
      <c r="X36" s="16"/>
      <c r="Y36" s="16"/>
    </row>
    <row r="37" spans="1:25" ht="12" customHeight="1" x14ac:dyDescent="0.2">
      <c r="A37" s="241" t="s">
        <v>1963</v>
      </c>
      <c r="B37" s="244" t="s">
        <v>5287</v>
      </c>
      <c r="C37" s="443" t="s">
        <v>2070</v>
      </c>
      <c r="D37" s="443" t="s">
        <v>2072</v>
      </c>
      <c r="E37" s="443" t="s">
        <v>2074</v>
      </c>
      <c r="F37" s="443" t="s">
        <v>2076</v>
      </c>
      <c r="G37" s="443" t="s">
        <v>2078</v>
      </c>
      <c r="H37" s="9" t="s">
        <v>2058</v>
      </c>
      <c r="I37" s="9" t="s">
        <v>2715</v>
      </c>
      <c r="J37" s="9" t="s">
        <v>2932</v>
      </c>
      <c r="K37" s="9" t="s">
        <v>2933</v>
      </c>
      <c r="L37" s="9" t="s">
        <v>2946</v>
      </c>
      <c r="M37" s="8" t="s">
        <v>2792</v>
      </c>
      <c r="P37" s="12" t="s">
        <v>2956</v>
      </c>
      <c r="Q37" s="12" t="s">
        <v>2808</v>
      </c>
      <c r="R37" s="12" t="s">
        <v>2890</v>
      </c>
      <c r="S37" s="16"/>
      <c r="U37" s="16"/>
      <c r="V37" s="16"/>
      <c r="W37" s="16"/>
      <c r="X37" s="16"/>
      <c r="Y37" s="16"/>
    </row>
    <row r="38" spans="1:25" ht="12" customHeight="1" x14ac:dyDescent="0.2">
      <c r="A38" s="241" t="s">
        <v>1962</v>
      </c>
      <c r="B38" s="243" t="s">
        <v>5288</v>
      </c>
      <c r="C38" s="443" t="s">
        <v>2071</v>
      </c>
      <c r="D38" s="443" t="s">
        <v>2073</v>
      </c>
      <c r="E38" s="443" t="s">
        <v>2075</v>
      </c>
      <c r="F38" s="443" t="s">
        <v>2077</v>
      </c>
      <c r="G38" s="443" t="s">
        <v>2079</v>
      </c>
      <c r="H38" s="9" t="s">
        <v>2058</v>
      </c>
      <c r="I38" s="9" t="s">
        <v>2715</v>
      </c>
      <c r="J38" s="9" t="s">
        <v>2932</v>
      </c>
      <c r="K38" s="9" t="s">
        <v>2933</v>
      </c>
      <c r="L38" s="9" t="s">
        <v>2946</v>
      </c>
      <c r="M38" s="9"/>
      <c r="P38" s="12" t="s">
        <v>2956</v>
      </c>
      <c r="Q38" s="12" t="s">
        <v>2808</v>
      </c>
      <c r="R38" s="12" t="s">
        <v>2890</v>
      </c>
      <c r="S38" s="16"/>
      <c r="U38" s="16"/>
      <c r="V38" s="16"/>
      <c r="W38" s="16"/>
      <c r="X38" s="16"/>
      <c r="Y38" s="16"/>
    </row>
    <row r="39" spans="1:25" ht="12" customHeight="1" x14ac:dyDescent="0.2">
      <c r="A39" s="238" t="s">
        <v>1961</v>
      </c>
      <c r="B39" s="244" t="s">
        <v>5733</v>
      </c>
      <c r="C39" s="443" t="s">
        <v>81</v>
      </c>
      <c r="D39" s="443" t="s">
        <v>445</v>
      </c>
      <c r="E39" s="443" t="s">
        <v>444</v>
      </c>
      <c r="F39" s="443" t="s">
        <v>1546</v>
      </c>
      <c r="G39" s="443" t="s">
        <v>1255</v>
      </c>
      <c r="H39" s="9" t="s">
        <v>2058</v>
      </c>
      <c r="I39" s="9" t="s">
        <v>2715</v>
      </c>
      <c r="J39" s="9" t="s">
        <v>2932</v>
      </c>
      <c r="K39" s="9" t="s">
        <v>2933</v>
      </c>
      <c r="O39" s="12"/>
      <c r="P39" s="12" t="s">
        <v>4711</v>
      </c>
      <c r="Q39" s="12" t="s">
        <v>2808</v>
      </c>
      <c r="R39" s="12" t="s">
        <v>2890</v>
      </c>
      <c r="T39" s="16"/>
      <c r="U39" s="16"/>
      <c r="V39" s="16"/>
      <c r="W39" s="16"/>
      <c r="X39" s="16"/>
      <c r="Y39" s="16"/>
    </row>
    <row r="40" spans="1:25" ht="12" customHeight="1" x14ac:dyDescent="0.2">
      <c r="A40" s="239" t="s">
        <v>275</v>
      </c>
      <c r="B40" s="243"/>
      <c r="C40" s="442"/>
      <c r="D40" s="442"/>
      <c r="E40" s="442"/>
      <c r="F40" s="442"/>
      <c r="G40" s="442"/>
      <c r="H40" s="17"/>
      <c r="I40" s="16"/>
      <c r="J40" s="16"/>
      <c r="K40" s="16"/>
      <c r="L40" s="16"/>
      <c r="M40" s="16"/>
      <c r="N40" s="16"/>
      <c r="O40" s="16"/>
      <c r="P40" s="16"/>
      <c r="Q40" s="16"/>
      <c r="R40" s="16"/>
      <c r="S40" s="16"/>
      <c r="T40" s="16"/>
      <c r="U40" s="16"/>
      <c r="V40" s="16"/>
      <c r="W40" s="16"/>
      <c r="X40" s="16"/>
      <c r="Y40" s="16"/>
    </row>
    <row r="41" spans="1:25" ht="12" customHeight="1" x14ac:dyDescent="0.2">
      <c r="A41" s="241" t="s">
        <v>321</v>
      </c>
      <c r="B41" s="244" t="s">
        <v>5289</v>
      </c>
      <c r="C41" s="494" t="s">
        <v>106</v>
      </c>
      <c r="D41" s="442"/>
      <c r="E41" s="442"/>
      <c r="F41" s="494" t="s">
        <v>320</v>
      </c>
      <c r="G41" s="442"/>
      <c r="H41" s="8" t="s">
        <v>2058</v>
      </c>
      <c r="I41" s="8" t="s">
        <v>2715</v>
      </c>
      <c r="J41" s="8" t="s">
        <v>2939</v>
      </c>
      <c r="K41" s="8" t="s">
        <v>2933</v>
      </c>
      <c r="L41" s="9"/>
      <c r="M41" s="8" t="s">
        <v>2769</v>
      </c>
      <c r="N41" s="9" t="s">
        <v>2845</v>
      </c>
      <c r="P41" s="33" t="s">
        <v>4711</v>
      </c>
      <c r="Q41" s="16" t="s">
        <v>2808</v>
      </c>
      <c r="R41" s="33" t="s">
        <v>2890</v>
      </c>
      <c r="S41" s="13"/>
      <c r="T41" s="16"/>
      <c r="U41" s="16"/>
      <c r="V41" s="16"/>
      <c r="Y41" s="16"/>
    </row>
    <row r="42" spans="1:25" ht="12" customHeight="1" x14ac:dyDescent="0.2">
      <c r="A42" s="241" t="s">
        <v>319</v>
      </c>
      <c r="B42" s="243" t="s">
        <v>5314</v>
      </c>
      <c r="C42" s="494" t="s">
        <v>111</v>
      </c>
      <c r="D42" s="442"/>
      <c r="E42" s="442"/>
      <c r="F42" s="494" t="s">
        <v>318</v>
      </c>
      <c r="G42" s="442"/>
      <c r="H42" s="8" t="s">
        <v>2058</v>
      </c>
      <c r="I42" s="8" t="s">
        <v>2715</v>
      </c>
      <c r="J42" s="8" t="s">
        <v>2939</v>
      </c>
      <c r="K42" s="8" t="s">
        <v>2933</v>
      </c>
      <c r="L42" s="9"/>
      <c r="M42" s="8" t="s">
        <v>2771</v>
      </c>
      <c r="N42" s="9" t="s">
        <v>2845</v>
      </c>
      <c r="P42" s="33" t="s">
        <v>4711</v>
      </c>
      <c r="Q42" s="16" t="s">
        <v>2808</v>
      </c>
      <c r="R42" s="33" t="s">
        <v>2890</v>
      </c>
      <c r="S42" s="13"/>
      <c r="T42" s="16"/>
      <c r="U42" s="16"/>
      <c r="V42" s="16"/>
      <c r="Y42" s="16"/>
    </row>
    <row r="43" spans="1:25" ht="12" customHeight="1" x14ac:dyDescent="0.2">
      <c r="A43" s="241" t="s">
        <v>317</v>
      </c>
      <c r="B43" s="244" t="s">
        <v>5315</v>
      </c>
      <c r="C43" s="494" t="s">
        <v>110</v>
      </c>
      <c r="D43" s="442"/>
      <c r="E43" s="442"/>
      <c r="F43" s="494" t="s">
        <v>316</v>
      </c>
      <c r="G43" s="494" t="s">
        <v>315</v>
      </c>
      <c r="H43" s="8" t="s">
        <v>2058</v>
      </c>
      <c r="I43" s="8" t="s">
        <v>2715</v>
      </c>
      <c r="J43" s="8" t="s">
        <v>2939</v>
      </c>
      <c r="K43" s="8" t="s">
        <v>2933</v>
      </c>
      <c r="L43" s="9"/>
      <c r="M43" s="8" t="s">
        <v>2774</v>
      </c>
      <c r="N43" s="9" t="s">
        <v>2845</v>
      </c>
      <c r="P43" s="33" t="s">
        <v>4711</v>
      </c>
      <c r="Q43" s="16" t="s">
        <v>2808</v>
      </c>
      <c r="R43" s="33" t="s">
        <v>2890</v>
      </c>
      <c r="S43" s="13"/>
      <c r="T43" s="16"/>
      <c r="U43" s="16"/>
      <c r="V43" s="16"/>
      <c r="Y43" s="16"/>
    </row>
    <row r="44" spans="1:25" ht="12" customHeight="1" x14ac:dyDescent="0.2">
      <c r="A44" s="241" t="s">
        <v>314</v>
      </c>
      <c r="B44" s="243" t="s">
        <v>5316</v>
      </c>
      <c r="C44" s="494" t="s">
        <v>1820</v>
      </c>
      <c r="D44" s="442"/>
      <c r="E44" s="442"/>
      <c r="F44" s="494" t="s">
        <v>313</v>
      </c>
      <c r="G44" s="494" t="s">
        <v>312</v>
      </c>
      <c r="H44" s="8" t="s">
        <v>2058</v>
      </c>
      <c r="I44" s="8" t="s">
        <v>2715</v>
      </c>
      <c r="J44" s="8" t="s">
        <v>2939</v>
      </c>
      <c r="K44" s="8" t="s">
        <v>2933</v>
      </c>
      <c r="L44" s="9"/>
      <c r="M44" s="8" t="s">
        <v>2781</v>
      </c>
      <c r="N44" s="9" t="s">
        <v>2845</v>
      </c>
      <c r="P44" s="33" t="s">
        <v>4711</v>
      </c>
      <c r="Q44" s="16" t="s">
        <v>2808</v>
      </c>
      <c r="R44" s="33" t="s">
        <v>2890</v>
      </c>
      <c r="S44" s="13"/>
      <c r="T44" s="16"/>
      <c r="U44" s="16"/>
      <c r="V44" s="16"/>
      <c r="Y44" s="16"/>
    </row>
    <row r="45" spans="1:25" ht="12" customHeight="1" x14ac:dyDescent="0.2">
      <c r="A45" s="241" t="s">
        <v>311</v>
      </c>
      <c r="B45" s="244" t="s">
        <v>5354</v>
      </c>
      <c r="C45" s="494" t="s">
        <v>1807</v>
      </c>
      <c r="D45" s="442"/>
      <c r="E45" s="442"/>
      <c r="F45" s="494" t="s">
        <v>310</v>
      </c>
      <c r="G45" s="442"/>
      <c r="H45" s="8" t="s">
        <v>2058</v>
      </c>
      <c r="I45" s="8" t="s">
        <v>2715</v>
      </c>
      <c r="J45" s="8" t="s">
        <v>2939</v>
      </c>
      <c r="K45" s="8" t="s">
        <v>2933</v>
      </c>
      <c r="L45" s="9"/>
      <c r="M45" s="8" t="s">
        <v>2782</v>
      </c>
      <c r="N45" s="8"/>
      <c r="P45" s="33" t="s">
        <v>4711</v>
      </c>
      <c r="Q45" s="16" t="s">
        <v>2808</v>
      </c>
      <c r="R45" s="33" t="s">
        <v>2890</v>
      </c>
      <c r="S45" s="13"/>
      <c r="T45" s="16"/>
      <c r="U45" s="16"/>
      <c r="V45" s="16"/>
      <c r="Y45" s="16"/>
    </row>
    <row r="46" spans="1:25" ht="12" customHeight="1" x14ac:dyDescent="0.2">
      <c r="A46" s="241" t="s">
        <v>309</v>
      </c>
      <c r="B46" s="243" t="s">
        <v>5732</v>
      </c>
      <c r="C46" s="494" t="s">
        <v>1791</v>
      </c>
      <c r="D46" s="442"/>
      <c r="E46" s="442"/>
      <c r="F46" s="494" t="s">
        <v>308</v>
      </c>
      <c r="G46" s="494" t="s">
        <v>307</v>
      </c>
      <c r="H46" s="8" t="s">
        <v>2058</v>
      </c>
      <c r="I46" s="8" t="s">
        <v>2715</v>
      </c>
      <c r="J46" s="8" t="s">
        <v>2939</v>
      </c>
      <c r="K46" s="8" t="s">
        <v>2933</v>
      </c>
      <c r="L46" s="9"/>
      <c r="M46" s="8" t="s">
        <v>2783</v>
      </c>
      <c r="N46" s="8"/>
      <c r="P46" s="33" t="s">
        <v>4711</v>
      </c>
      <c r="Q46" s="16" t="s">
        <v>2808</v>
      </c>
      <c r="R46" s="33" t="s">
        <v>2890</v>
      </c>
      <c r="S46" s="13"/>
      <c r="T46" s="16"/>
      <c r="U46" s="16"/>
      <c r="V46" s="16"/>
      <c r="Y46" s="16"/>
    </row>
    <row r="47" spans="1:25" ht="12" customHeight="1" x14ac:dyDescent="0.2">
      <c r="A47" s="241" t="s">
        <v>306</v>
      </c>
      <c r="B47" s="244" t="s">
        <v>5734</v>
      </c>
      <c r="C47" s="494" t="s">
        <v>1777</v>
      </c>
      <c r="D47" s="442"/>
      <c r="E47" s="442"/>
      <c r="F47" s="494" t="s">
        <v>305</v>
      </c>
      <c r="G47" s="442"/>
      <c r="H47" s="8" t="s">
        <v>2058</v>
      </c>
      <c r="I47" s="8" t="s">
        <v>2715</v>
      </c>
      <c r="J47" s="8" t="s">
        <v>2939</v>
      </c>
      <c r="K47" s="8" t="s">
        <v>2933</v>
      </c>
      <c r="L47" s="9"/>
      <c r="M47" s="8" t="s">
        <v>2784</v>
      </c>
      <c r="N47" s="8"/>
      <c r="P47" s="33" t="s">
        <v>4711</v>
      </c>
      <c r="Q47" s="16" t="s">
        <v>2808</v>
      </c>
      <c r="R47" s="33" t="s">
        <v>2890</v>
      </c>
      <c r="S47" s="13"/>
      <c r="T47" s="16"/>
      <c r="U47" s="16"/>
      <c r="V47" s="16"/>
      <c r="Y47" s="16"/>
    </row>
    <row r="48" spans="1:25" ht="12" customHeight="1" x14ac:dyDescent="0.2">
      <c r="A48" s="241" t="s">
        <v>304</v>
      </c>
      <c r="B48" s="243" t="s">
        <v>5735</v>
      </c>
      <c r="C48" s="494" t="s">
        <v>1762</v>
      </c>
      <c r="D48" s="442"/>
      <c r="E48" s="442"/>
      <c r="F48" s="494" t="s">
        <v>303</v>
      </c>
      <c r="G48" s="494" t="s">
        <v>302</v>
      </c>
      <c r="H48" s="8" t="s">
        <v>2058</v>
      </c>
      <c r="I48" s="8" t="s">
        <v>2715</v>
      </c>
      <c r="J48" s="8" t="s">
        <v>2939</v>
      </c>
      <c r="K48" s="8" t="s">
        <v>2933</v>
      </c>
      <c r="L48" s="9"/>
      <c r="M48" s="8" t="s">
        <v>2785</v>
      </c>
      <c r="N48" s="8"/>
      <c r="P48" s="33" t="s">
        <v>4711</v>
      </c>
      <c r="Q48" s="16" t="s">
        <v>2808</v>
      </c>
      <c r="R48" s="33" t="s">
        <v>2890</v>
      </c>
      <c r="S48" s="13"/>
      <c r="T48" s="16"/>
      <c r="U48" s="16"/>
      <c r="V48" s="16"/>
      <c r="Y48" s="16"/>
    </row>
    <row r="49" spans="1:25" ht="12" customHeight="1" x14ac:dyDescent="0.2">
      <c r="A49" s="242" t="s">
        <v>1960</v>
      </c>
      <c r="B49" s="244" t="s">
        <v>5736</v>
      </c>
      <c r="C49" s="494" t="s">
        <v>1644</v>
      </c>
      <c r="D49" s="442"/>
      <c r="E49" s="442"/>
      <c r="F49" s="494" t="s">
        <v>1746</v>
      </c>
      <c r="G49" s="494" t="s">
        <v>1745</v>
      </c>
      <c r="H49" s="8" t="s">
        <v>2058</v>
      </c>
      <c r="I49" s="8" t="s">
        <v>2715</v>
      </c>
      <c r="J49" s="8" t="s">
        <v>2939</v>
      </c>
      <c r="K49" s="8" t="s">
        <v>2933</v>
      </c>
      <c r="L49" s="9" t="s">
        <v>2946</v>
      </c>
      <c r="M49" s="8" t="s">
        <v>2793</v>
      </c>
      <c r="N49" s="8"/>
      <c r="P49" s="33" t="s">
        <v>4711</v>
      </c>
      <c r="Q49" s="16" t="s">
        <v>2808</v>
      </c>
      <c r="R49" s="33" t="s">
        <v>2890</v>
      </c>
      <c r="S49" s="13"/>
      <c r="T49" s="16"/>
      <c r="U49" s="16"/>
      <c r="V49" s="16"/>
      <c r="Y49" s="16"/>
    </row>
    <row r="50" spans="1:25" ht="12" customHeight="1" x14ac:dyDescent="0.2">
      <c r="A50" s="242" t="s">
        <v>301</v>
      </c>
      <c r="B50" s="243" t="s">
        <v>5737</v>
      </c>
      <c r="C50" s="443" t="s">
        <v>1731</v>
      </c>
      <c r="D50" s="442"/>
      <c r="E50" s="442"/>
      <c r="F50" s="443" t="s">
        <v>300</v>
      </c>
      <c r="G50" s="443" t="s">
        <v>299</v>
      </c>
      <c r="H50" s="8" t="s">
        <v>2058</v>
      </c>
      <c r="I50" s="8" t="s">
        <v>2715</v>
      </c>
      <c r="J50" s="8" t="s">
        <v>2939</v>
      </c>
      <c r="K50" s="8" t="s">
        <v>2933</v>
      </c>
      <c r="L50" s="9" t="s">
        <v>2941</v>
      </c>
      <c r="M50" s="8" t="s">
        <v>2786</v>
      </c>
      <c r="N50" s="8"/>
      <c r="P50" s="33" t="s">
        <v>4711</v>
      </c>
      <c r="Q50" s="16" t="s">
        <v>2808</v>
      </c>
      <c r="R50" s="33" t="s">
        <v>2890</v>
      </c>
      <c r="S50" s="13"/>
      <c r="T50" s="16"/>
      <c r="U50" s="16"/>
      <c r="V50" s="16"/>
      <c r="Y50" s="16"/>
    </row>
    <row r="51" spans="1:25" ht="12" customHeight="1" x14ac:dyDescent="0.2">
      <c r="A51" s="242" t="s">
        <v>1959</v>
      </c>
      <c r="B51" s="244" t="s">
        <v>5290</v>
      </c>
      <c r="C51" s="443" t="s">
        <v>1705</v>
      </c>
      <c r="D51" s="442"/>
      <c r="E51" s="442"/>
      <c r="F51" s="443" t="s">
        <v>1703</v>
      </c>
      <c r="G51" s="443" t="s">
        <v>1702</v>
      </c>
      <c r="H51" s="8" t="s">
        <v>2058</v>
      </c>
      <c r="I51" s="8" t="s">
        <v>2715</v>
      </c>
      <c r="J51" s="8" t="s">
        <v>2939</v>
      </c>
      <c r="K51" s="8" t="s">
        <v>2933</v>
      </c>
      <c r="L51" s="9" t="s">
        <v>2941</v>
      </c>
      <c r="M51" s="8"/>
      <c r="N51" s="9"/>
      <c r="P51" s="33" t="s">
        <v>4711</v>
      </c>
      <c r="Q51" s="16" t="s">
        <v>2808</v>
      </c>
      <c r="R51" s="33" t="s">
        <v>2890</v>
      </c>
      <c r="S51" s="13"/>
      <c r="T51" s="16"/>
      <c r="U51" s="16"/>
      <c r="V51" s="16"/>
      <c r="Y51" s="16"/>
    </row>
    <row r="52" spans="1:25" ht="12" customHeight="1" x14ac:dyDescent="0.2">
      <c r="A52" s="238" t="s">
        <v>2412</v>
      </c>
      <c r="B52" s="243"/>
      <c r="C52" s="442"/>
      <c r="D52" s="442"/>
      <c r="E52" s="442"/>
      <c r="F52" s="442"/>
      <c r="G52" s="442"/>
      <c r="H52" s="16"/>
      <c r="I52" s="16"/>
      <c r="J52" s="16"/>
      <c r="K52" s="16"/>
      <c r="L52" s="16"/>
      <c r="M52" s="16"/>
      <c r="N52" s="16"/>
      <c r="O52" s="16"/>
      <c r="P52" s="16"/>
      <c r="Q52" s="16"/>
      <c r="R52" s="16"/>
      <c r="S52" s="16"/>
      <c r="T52" s="16"/>
      <c r="U52" s="16"/>
      <c r="V52" s="16"/>
      <c r="W52" s="16"/>
      <c r="X52" s="16"/>
      <c r="Y52" s="16"/>
    </row>
    <row r="53" spans="1:25" ht="12" customHeight="1" x14ac:dyDescent="0.2">
      <c r="A53" s="241" t="s">
        <v>5008</v>
      </c>
      <c r="B53" s="244" t="s">
        <v>5291</v>
      </c>
      <c r="C53" s="443" t="s">
        <v>1693</v>
      </c>
      <c r="D53" s="442"/>
      <c r="E53" s="442"/>
      <c r="F53" s="442"/>
      <c r="G53" s="442"/>
      <c r="H53" s="9" t="s">
        <v>2058</v>
      </c>
      <c r="I53" s="9" t="s">
        <v>2715</v>
      </c>
      <c r="M53" s="13"/>
      <c r="N53" s="13"/>
      <c r="O53" s="13"/>
      <c r="P53" s="12" t="s">
        <v>4711</v>
      </c>
      <c r="Q53" s="16" t="s">
        <v>2808</v>
      </c>
      <c r="R53" s="12" t="s">
        <v>2891</v>
      </c>
      <c r="T53" s="13"/>
      <c r="U53" s="16"/>
      <c r="V53" s="16"/>
      <c r="W53" s="16"/>
      <c r="X53" s="16"/>
      <c r="Y53" s="16"/>
    </row>
    <row r="54" spans="1:25" ht="12" customHeight="1" x14ac:dyDescent="0.2">
      <c r="A54" s="241" t="s">
        <v>389</v>
      </c>
      <c r="B54" s="243" t="s">
        <v>5292</v>
      </c>
      <c r="C54" s="443" t="s">
        <v>1958</v>
      </c>
      <c r="D54" s="442"/>
      <c r="E54" s="442"/>
      <c r="F54" s="442"/>
      <c r="G54" s="442"/>
      <c r="H54" s="9" t="s">
        <v>2058</v>
      </c>
      <c r="I54" s="9" t="s">
        <v>2715</v>
      </c>
      <c r="M54" s="13"/>
      <c r="N54" s="13"/>
      <c r="O54" s="13"/>
      <c r="P54" s="12" t="s">
        <v>4711</v>
      </c>
      <c r="Q54" s="16" t="s">
        <v>2808</v>
      </c>
      <c r="R54" s="12" t="s">
        <v>2892</v>
      </c>
      <c r="T54" s="13"/>
      <c r="U54" s="16"/>
      <c r="V54" s="16"/>
      <c r="W54" s="16"/>
      <c r="X54" s="16"/>
      <c r="Y54" s="16"/>
    </row>
    <row r="55" spans="1:25" ht="12" customHeight="1" x14ac:dyDescent="0.2">
      <c r="A55" s="241" t="s">
        <v>1957</v>
      </c>
      <c r="B55" s="244" t="s">
        <v>5293</v>
      </c>
      <c r="C55" s="443" t="s">
        <v>1956</v>
      </c>
      <c r="D55" s="442"/>
      <c r="E55" s="442"/>
      <c r="F55" s="442"/>
      <c r="G55" s="442"/>
      <c r="H55" s="9" t="s">
        <v>2058</v>
      </c>
      <c r="I55" s="9" t="s">
        <v>2715</v>
      </c>
      <c r="M55" s="13"/>
      <c r="N55" s="13"/>
      <c r="O55" s="13"/>
      <c r="P55" s="12" t="s">
        <v>4711</v>
      </c>
      <c r="Q55" s="16" t="s">
        <v>2808</v>
      </c>
      <c r="R55" s="12" t="s">
        <v>3263</v>
      </c>
      <c r="T55" s="13"/>
      <c r="U55" s="16"/>
      <c r="V55" s="16"/>
      <c r="W55" s="16"/>
      <c r="X55" s="16"/>
      <c r="Y55" s="16"/>
    </row>
    <row r="56" spans="1:25" ht="12" customHeight="1" x14ac:dyDescent="0.2">
      <c r="A56" s="241" t="s">
        <v>1955</v>
      </c>
      <c r="B56" s="243" t="s">
        <v>5294</v>
      </c>
      <c r="C56" s="443" t="s">
        <v>2080</v>
      </c>
      <c r="D56" s="442"/>
      <c r="E56" s="442"/>
      <c r="F56" s="442"/>
      <c r="G56" s="442"/>
      <c r="H56" s="9" t="s">
        <v>2058</v>
      </c>
      <c r="I56" s="9" t="s">
        <v>2715</v>
      </c>
      <c r="M56" s="13"/>
      <c r="N56" s="13"/>
      <c r="O56" s="13"/>
      <c r="P56" s="12" t="s">
        <v>4711</v>
      </c>
      <c r="Q56" s="16" t="s">
        <v>2808</v>
      </c>
      <c r="R56" s="12" t="s">
        <v>2893</v>
      </c>
      <c r="T56" s="13"/>
      <c r="U56" s="16"/>
      <c r="V56" s="16"/>
      <c r="W56" s="16"/>
      <c r="X56" s="16"/>
      <c r="Y56" s="16"/>
    </row>
    <row r="57" spans="1:25" ht="12" customHeight="1" x14ac:dyDescent="0.2">
      <c r="A57" s="241" t="s">
        <v>1954</v>
      </c>
      <c r="B57" s="243" t="s">
        <v>5295</v>
      </c>
      <c r="C57" s="443" t="s">
        <v>2081</v>
      </c>
      <c r="D57" s="443" t="s">
        <v>1953</v>
      </c>
      <c r="E57" s="443" t="s">
        <v>1952</v>
      </c>
      <c r="F57" s="443" t="s">
        <v>1951</v>
      </c>
      <c r="G57" s="443" t="s">
        <v>1950</v>
      </c>
      <c r="H57" s="9" t="s">
        <v>2058</v>
      </c>
      <c r="I57" s="9" t="s">
        <v>2715</v>
      </c>
      <c r="J57" s="9"/>
      <c r="M57" s="13"/>
      <c r="N57" s="13"/>
      <c r="O57" s="13"/>
      <c r="P57" s="12" t="s">
        <v>3270</v>
      </c>
      <c r="Q57" s="16" t="s">
        <v>2808</v>
      </c>
      <c r="T57" s="13"/>
      <c r="U57" s="16"/>
      <c r="V57" s="16"/>
      <c r="W57" s="16"/>
      <c r="X57" s="16"/>
      <c r="Y57" s="16"/>
    </row>
    <row r="58" spans="1:25" ht="12" customHeight="1" x14ac:dyDescent="0.2">
      <c r="A58" s="241" t="s">
        <v>1949</v>
      </c>
      <c r="B58" s="244" t="s">
        <v>5357</v>
      </c>
      <c r="C58" s="443" t="s">
        <v>3354</v>
      </c>
      <c r="D58" s="443" t="s">
        <v>1948</v>
      </c>
      <c r="E58" s="443" t="s">
        <v>1947</v>
      </c>
      <c r="F58" s="443" t="s">
        <v>1946</v>
      </c>
      <c r="G58" s="443" t="s">
        <v>1945</v>
      </c>
      <c r="H58" s="9" t="s">
        <v>2058</v>
      </c>
      <c r="I58" s="9" t="s">
        <v>2715</v>
      </c>
      <c r="J58" s="9" t="s">
        <v>2847</v>
      </c>
      <c r="M58" s="13"/>
      <c r="N58" s="13"/>
      <c r="O58" s="13"/>
      <c r="P58" s="12" t="s">
        <v>3270</v>
      </c>
      <c r="Q58" s="16" t="s">
        <v>2808</v>
      </c>
      <c r="T58" s="13"/>
      <c r="U58" s="16"/>
      <c r="V58" s="16"/>
      <c r="W58" s="16"/>
      <c r="X58" s="16"/>
      <c r="Y58" s="16"/>
    </row>
    <row r="59" spans="1:25" ht="12" customHeight="1" x14ac:dyDescent="0.2">
      <c r="A59" s="238" t="s">
        <v>1944</v>
      </c>
      <c r="B59" s="244" t="s">
        <v>5362</v>
      </c>
      <c r="C59" s="443" t="s">
        <v>1665</v>
      </c>
      <c r="D59" s="443" t="s">
        <v>1664</v>
      </c>
      <c r="E59" s="443" t="s">
        <v>1663</v>
      </c>
      <c r="F59" s="443" t="s">
        <v>1662</v>
      </c>
      <c r="G59" s="443" t="s">
        <v>1661</v>
      </c>
      <c r="H59" s="9" t="s">
        <v>2058</v>
      </c>
      <c r="I59" s="9" t="s">
        <v>2715</v>
      </c>
      <c r="J59" s="9" t="s">
        <v>2940</v>
      </c>
      <c r="K59" s="9" t="s">
        <v>2933</v>
      </c>
      <c r="L59" s="9" t="s">
        <v>2941</v>
      </c>
      <c r="P59" s="16" t="s">
        <v>4711</v>
      </c>
      <c r="Q59" s="16" t="s">
        <v>2808</v>
      </c>
      <c r="R59" s="12" t="s">
        <v>2890</v>
      </c>
      <c r="T59" s="16"/>
      <c r="U59" s="16"/>
      <c r="V59" s="16"/>
      <c r="W59" s="16"/>
      <c r="X59" s="16"/>
      <c r="Y59" s="16"/>
    </row>
    <row r="60" spans="1:25" ht="12" customHeight="1" x14ac:dyDescent="0.2">
      <c r="A60" s="238" t="s">
        <v>1943</v>
      </c>
      <c r="B60" s="243" t="s">
        <v>5363</v>
      </c>
      <c r="C60" s="443" t="s">
        <v>1660</v>
      </c>
      <c r="D60" s="443" t="s">
        <v>1659</v>
      </c>
      <c r="E60" s="443" t="s">
        <v>1658</v>
      </c>
      <c r="F60" s="443" t="s">
        <v>1657</v>
      </c>
      <c r="G60" s="442"/>
      <c r="H60" s="9" t="s">
        <v>2058</v>
      </c>
      <c r="I60" s="9" t="s">
        <v>2715</v>
      </c>
      <c r="J60" s="9" t="s">
        <v>2940</v>
      </c>
      <c r="K60" s="9" t="s">
        <v>2933</v>
      </c>
      <c r="L60" s="9" t="s">
        <v>2941</v>
      </c>
      <c r="P60" s="16" t="s">
        <v>4711</v>
      </c>
      <c r="Q60" s="16" t="s">
        <v>2808</v>
      </c>
      <c r="R60" s="16"/>
      <c r="T60" s="16"/>
      <c r="U60" s="16"/>
      <c r="V60" s="16"/>
      <c r="W60" s="16"/>
      <c r="X60" s="16"/>
      <c r="Y60" s="16"/>
    </row>
    <row r="61" spans="1:25" ht="12" customHeight="1" x14ac:dyDescent="0.2">
      <c r="A61" s="238" t="s">
        <v>295</v>
      </c>
      <c r="B61" s="244" t="s">
        <v>5366</v>
      </c>
      <c r="C61" s="443" t="s">
        <v>2082</v>
      </c>
      <c r="D61" s="443" t="s">
        <v>2084</v>
      </c>
      <c r="E61" s="443" t="s">
        <v>2086</v>
      </c>
      <c r="F61" s="443" t="s">
        <v>2088</v>
      </c>
      <c r="G61" s="443" t="s">
        <v>2090</v>
      </c>
      <c r="H61" s="9" t="s">
        <v>2058</v>
      </c>
      <c r="I61" s="9" t="s">
        <v>2715</v>
      </c>
      <c r="J61" s="9" t="s">
        <v>2940</v>
      </c>
      <c r="K61" s="9" t="s">
        <v>2933</v>
      </c>
      <c r="L61" s="9" t="s">
        <v>2943</v>
      </c>
      <c r="O61" s="16"/>
      <c r="P61" s="16" t="s">
        <v>4711</v>
      </c>
      <c r="Q61" s="16" t="s">
        <v>2808</v>
      </c>
      <c r="S61" s="16"/>
      <c r="T61" s="16"/>
      <c r="U61" s="16"/>
      <c r="V61" s="16"/>
      <c r="W61" s="16"/>
      <c r="X61" s="16"/>
      <c r="Y61" s="16"/>
    </row>
    <row r="62" spans="1:25" ht="12" customHeight="1" x14ac:dyDescent="0.2">
      <c r="A62" s="238" t="s">
        <v>5180</v>
      </c>
      <c r="B62" s="243" t="s">
        <v>5367</v>
      </c>
      <c r="C62" s="443" t="s">
        <v>2083</v>
      </c>
      <c r="D62" s="443" t="s">
        <v>2085</v>
      </c>
      <c r="E62" s="443" t="s">
        <v>2087</v>
      </c>
      <c r="F62" s="443" t="s">
        <v>2089</v>
      </c>
      <c r="G62" s="442"/>
      <c r="H62" s="9" t="s">
        <v>2058</v>
      </c>
      <c r="I62" s="9" t="s">
        <v>2715</v>
      </c>
      <c r="J62" s="9" t="s">
        <v>2932</v>
      </c>
      <c r="K62" s="9" t="s">
        <v>2933</v>
      </c>
      <c r="L62" s="9" t="s">
        <v>2947</v>
      </c>
      <c r="O62" s="16"/>
      <c r="P62" s="16" t="s">
        <v>4711</v>
      </c>
      <c r="Q62" s="16" t="s">
        <v>2808</v>
      </c>
      <c r="S62" s="16"/>
      <c r="T62" s="16"/>
      <c r="U62" s="16"/>
      <c r="V62" s="16"/>
      <c r="W62" s="16"/>
      <c r="X62" s="16"/>
      <c r="Y62" s="16"/>
    </row>
    <row r="63" spans="1:25" ht="12" customHeight="1" x14ac:dyDescent="0.2">
      <c r="A63" s="238" t="s">
        <v>1942</v>
      </c>
      <c r="B63" s="244" t="s">
        <v>5794</v>
      </c>
      <c r="C63" s="447" t="s">
        <v>2091</v>
      </c>
      <c r="D63" s="442"/>
      <c r="E63" s="442"/>
      <c r="F63" s="442"/>
      <c r="G63" s="442"/>
      <c r="H63" s="9" t="s">
        <v>2058</v>
      </c>
      <c r="I63" s="8" t="s">
        <v>2716</v>
      </c>
      <c r="O63" s="16"/>
      <c r="P63" s="16" t="s">
        <v>4711</v>
      </c>
      <c r="Q63" s="16" t="s">
        <v>2808</v>
      </c>
      <c r="R63" s="16"/>
      <c r="S63" s="16"/>
      <c r="T63" s="16"/>
      <c r="U63" s="16"/>
      <c r="V63" s="16"/>
      <c r="W63" s="16"/>
      <c r="X63" s="16"/>
      <c r="Y63" s="16"/>
    </row>
    <row r="64" spans="1:25" ht="12" customHeight="1" x14ac:dyDescent="0.2">
      <c r="A64" s="238" t="s">
        <v>1941</v>
      </c>
      <c r="B64" s="243" t="s">
        <v>5939</v>
      </c>
      <c r="C64" s="447" t="s">
        <v>2092</v>
      </c>
      <c r="D64" s="442"/>
      <c r="E64" s="442"/>
      <c r="F64" s="442"/>
      <c r="G64" s="442"/>
      <c r="H64" s="9" t="s">
        <v>2058</v>
      </c>
      <c r="I64" s="9" t="s">
        <v>2716</v>
      </c>
      <c r="O64" s="16"/>
      <c r="P64" s="16" t="s">
        <v>4711</v>
      </c>
      <c r="Q64" s="16" t="s">
        <v>2808</v>
      </c>
      <c r="R64" s="16"/>
      <c r="S64" s="16"/>
      <c r="T64" s="12" t="s">
        <v>2817</v>
      </c>
      <c r="U64" s="16"/>
      <c r="V64" s="16"/>
      <c r="W64" s="16"/>
      <c r="X64" s="16"/>
      <c r="Y64" s="16"/>
    </row>
    <row r="65" spans="1:25" ht="12" customHeight="1" x14ac:dyDescent="0.2">
      <c r="A65" s="238" t="s">
        <v>1940</v>
      </c>
      <c r="B65" s="244" t="s">
        <v>5940</v>
      </c>
      <c r="C65" s="494" t="s">
        <v>2093</v>
      </c>
      <c r="D65" s="442"/>
      <c r="E65" s="442"/>
      <c r="F65" s="442"/>
      <c r="G65" s="442"/>
      <c r="H65" s="9" t="s">
        <v>5018</v>
      </c>
      <c r="I65" s="9" t="s">
        <v>3035</v>
      </c>
      <c r="O65" s="16"/>
      <c r="P65" s="16" t="s">
        <v>4711</v>
      </c>
      <c r="Q65" s="16" t="s">
        <v>2808</v>
      </c>
      <c r="R65" s="16"/>
      <c r="S65" s="16"/>
      <c r="T65" s="12" t="s">
        <v>2890</v>
      </c>
      <c r="U65" s="16"/>
      <c r="V65" s="16"/>
      <c r="W65" s="16"/>
      <c r="X65" s="16"/>
      <c r="Y65" s="16"/>
    </row>
    <row r="66" spans="1:25" ht="12" customHeight="1" x14ac:dyDescent="0.2">
      <c r="A66" s="238" t="s">
        <v>1939</v>
      </c>
      <c r="B66" s="243" t="s">
        <v>5941</v>
      </c>
      <c r="C66" s="494" t="s">
        <v>2094</v>
      </c>
      <c r="D66" s="442"/>
      <c r="E66" s="442"/>
      <c r="F66" s="442"/>
      <c r="G66" s="442"/>
      <c r="H66" s="9" t="s">
        <v>5018</v>
      </c>
      <c r="I66" s="9" t="s">
        <v>3037</v>
      </c>
      <c r="O66" s="16"/>
      <c r="P66" s="16" t="s">
        <v>4711</v>
      </c>
      <c r="Q66" s="16" t="s">
        <v>2808</v>
      </c>
      <c r="R66" s="16"/>
      <c r="S66" s="16"/>
      <c r="T66" s="16"/>
      <c r="U66" s="16"/>
      <c r="V66" s="16"/>
      <c r="W66" s="16"/>
      <c r="X66" s="16"/>
      <c r="Y66" s="16"/>
    </row>
    <row r="67" spans="1:25" ht="12" customHeight="1" x14ac:dyDescent="0.2">
      <c r="A67" s="238" t="s">
        <v>1938</v>
      </c>
      <c r="B67" s="244" t="s">
        <v>5375</v>
      </c>
      <c r="C67" s="447" t="s">
        <v>1937</v>
      </c>
      <c r="D67" s="442"/>
      <c r="E67" s="442"/>
      <c r="F67" s="442"/>
      <c r="G67" s="442"/>
      <c r="H67" s="9" t="s">
        <v>2058</v>
      </c>
      <c r="I67" s="9" t="s">
        <v>2716</v>
      </c>
      <c r="O67" s="16"/>
      <c r="P67" s="15" t="s">
        <v>2957</v>
      </c>
      <c r="Q67" s="16" t="s">
        <v>2808</v>
      </c>
      <c r="R67" s="16"/>
      <c r="S67" s="16"/>
      <c r="T67" s="16"/>
      <c r="U67" s="16"/>
      <c r="V67" s="16"/>
      <c r="W67" s="16"/>
      <c r="X67" s="16"/>
      <c r="Y67" s="16"/>
    </row>
    <row r="68" spans="1:25" ht="12" customHeight="1" x14ac:dyDescent="0.2">
      <c r="A68" s="238" t="s">
        <v>1936</v>
      </c>
      <c r="B68" s="243" t="s">
        <v>5376</v>
      </c>
      <c r="C68" s="494" t="s">
        <v>2095</v>
      </c>
      <c r="D68" s="442"/>
      <c r="E68" s="442"/>
      <c r="F68" s="442"/>
      <c r="G68" s="442"/>
      <c r="H68" s="8" t="s">
        <v>5018</v>
      </c>
      <c r="I68" s="8" t="s">
        <v>3035</v>
      </c>
      <c r="O68" s="16"/>
      <c r="P68" s="15" t="s">
        <v>2956</v>
      </c>
      <c r="Q68" s="16" t="s">
        <v>2808</v>
      </c>
      <c r="R68" s="16"/>
      <c r="S68" s="16"/>
      <c r="T68" s="16"/>
      <c r="U68" s="16"/>
      <c r="V68" s="16"/>
      <c r="W68" s="16"/>
      <c r="X68" s="16"/>
      <c r="Y68" s="16"/>
    </row>
    <row r="69" spans="1:25" ht="12" customHeight="1" x14ac:dyDescent="0.2">
      <c r="A69" s="239" t="s">
        <v>287</v>
      </c>
      <c r="B69" s="244"/>
      <c r="C69" s="442"/>
      <c r="D69" s="442"/>
      <c r="E69" s="442"/>
      <c r="F69" s="442"/>
      <c r="G69" s="442"/>
      <c r="H69" s="13"/>
      <c r="I69" s="13"/>
      <c r="J69" s="13"/>
      <c r="K69" s="13"/>
      <c r="L69" s="13"/>
      <c r="M69" s="13"/>
      <c r="N69" s="13"/>
      <c r="O69" s="16"/>
      <c r="P69" s="16"/>
      <c r="Q69" s="16"/>
      <c r="R69" s="16"/>
      <c r="S69" s="16"/>
      <c r="T69" s="16"/>
      <c r="U69" s="16"/>
      <c r="V69" s="16"/>
      <c r="W69" s="16"/>
      <c r="X69" s="16"/>
      <c r="Y69" s="16"/>
    </row>
    <row r="70" spans="1:25" ht="12" customHeight="1" x14ac:dyDescent="0.2">
      <c r="A70" s="242" t="s">
        <v>118</v>
      </c>
      <c r="B70" s="243" t="s">
        <v>5298</v>
      </c>
      <c r="C70" s="442"/>
      <c r="D70" s="418" t="s">
        <v>1910</v>
      </c>
      <c r="E70" s="442"/>
      <c r="F70" s="442"/>
      <c r="G70" s="442"/>
      <c r="H70" s="13" t="s">
        <v>2058</v>
      </c>
      <c r="I70" s="8" t="s">
        <v>2712</v>
      </c>
      <c r="J70" s="13"/>
      <c r="K70" s="32"/>
      <c r="L70" s="207"/>
      <c r="M70" s="13"/>
      <c r="N70" s="13"/>
      <c r="O70" s="207" t="s">
        <v>2960</v>
      </c>
      <c r="P70" s="12" t="s">
        <v>4711</v>
      </c>
      <c r="Q70" s="245" t="s">
        <v>2808</v>
      </c>
      <c r="R70" s="245" t="s">
        <v>2890</v>
      </c>
      <c r="S70" s="16"/>
      <c r="T70" s="16"/>
      <c r="U70" s="16"/>
      <c r="V70" s="16"/>
      <c r="W70" s="16"/>
      <c r="X70" s="16"/>
      <c r="Y70" s="16"/>
    </row>
    <row r="71" spans="1:25" ht="12" customHeight="1" x14ac:dyDescent="0.2">
      <c r="A71" s="242" t="s">
        <v>286</v>
      </c>
      <c r="B71" s="244" t="s">
        <v>5379</v>
      </c>
      <c r="C71" s="442"/>
      <c r="D71" s="418" t="s">
        <v>1908</v>
      </c>
      <c r="E71" s="442"/>
      <c r="F71" s="442"/>
      <c r="G71" s="442"/>
      <c r="H71" s="13" t="s">
        <v>2058</v>
      </c>
      <c r="I71" s="8" t="s">
        <v>2708</v>
      </c>
      <c r="J71" s="32"/>
      <c r="K71" s="32"/>
      <c r="L71" s="13"/>
      <c r="M71" s="9" t="s">
        <v>2787</v>
      </c>
      <c r="N71" s="9" t="s">
        <v>2876</v>
      </c>
      <c r="O71" s="207" t="s">
        <v>2960</v>
      </c>
      <c r="P71" s="12" t="s">
        <v>4711</v>
      </c>
      <c r="Q71" s="245" t="s">
        <v>2808</v>
      </c>
      <c r="R71" s="245" t="s">
        <v>2890</v>
      </c>
      <c r="S71" s="16"/>
      <c r="T71" s="16"/>
      <c r="U71" s="16"/>
      <c r="V71" s="16"/>
      <c r="W71" s="16"/>
      <c r="X71" s="16"/>
      <c r="Y71" s="16"/>
    </row>
    <row r="72" spans="1:25" ht="12" customHeight="1" x14ac:dyDescent="0.2">
      <c r="A72" s="242" t="s">
        <v>3261</v>
      </c>
      <c r="B72" s="243" t="s">
        <v>5380</v>
      </c>
      <c r="C72" s="442"/>
      <c r="D72" s="443" t="s">
        <v>285</v>
      </c>
      <c r="E72" s="442"/>
      <c r="F72" s="442"/>
      <c r="G72" s="442"/>
      <c r="H72" s="13" t="s">
        <v>2058</v>
      </c>
      <c r="I72" s="8" t="s">
        <v>3262</v>
      </c>
      <c r="J72" s="32"/>
      <c r="K72" s="13"/>
      <c r="L72" s="13"/>
      <c r="M72" s="207"/>
      <c r="N72" s="207"/>
      <c r="O72" s="207" t="s">
        <v>2960</v>
      </c>
      <c r="P72" s="12" t="s">
        <v>4711</v>
      </c>
      <c r="Q72" s="245" t="s">
        <v>2808</v>
      </c>
      <c r="R72" s="245" t="s">
        <v>2890</v>
      </c>
      <c r="S72" s="16"/>
      <c r="T72" s="16"/>
      <c r="U72" s="16"/>
      <c r="V72" s="16"/>
      <c r="W72" s="16"/>
      <c r="X72" s="16"/>
      <c r="Y72" s="16"/>
    </row>
    <row r="73" spans="1:25" ht="12" customHeight="1" x14ac:dyDescent="0.2">
      <c r="A73" s="242" t="s">
        <v>284</v>
      </c>
      <c r="B73" s="244" t="s">
        <v>5381</v>
      </c>
      <c r="C73" s="442"/>
      <c r="D73" s="418" t="s">
        <v>1904</v>
      </c>
      <c r="E73" s="442"/>
      <c r="F73" s="442"/>
      <c r="G73" s="442"/>
      <c r="H73" s="13" t="s">
        <v>2058</v>
      </c>
      <c r="I73" s="8" t="s">
        <v>2715</v>
      </c>
      <c r="J73" s="32" t="s">
        <v>2932</v>
      </c>
      <c r="K73" s="13"/>
      <c r="L73" s="32" t="s">
        <v>2941</v>
      </c>
      <c r="M73" s="207" t="s">
        <v>2788</v>
      </c>
      <c r="N73" s="32" t="s">
        <v>2878</v>
      </c>
      <c r="O73" s="207" t="s">
        <v>2960</v>
      </c>
      <c r="P73" s="16" t="s">
        <v>4711</v>
      </c>
      <c r="Q73" s="245" t="s">
        <v>2808</v>
      </c>
      <c r="R73" s="245" t="s">
        <v>2890</v>
      </c>
      <c r="S73" s="16"/>
      <c r="T73" s="16"/>
      <c r="U73" s="16"/>
      <c r="V73" s="16"/>
      <c r="W73" s="16"/>
      <c r="X73" s="16"/>
      <c r="Y73" s="16"/>
    </row>
    <row r="74" spans="1:25" ht="12" customHeight="1" x14ac:dyDescent="0.2">
      <c r="A74" s="242" t="s">
        <v>2451</v>
      </c>
      <c r="B74" s="243" t="s">
        <v>5382</v>
      </c>
      <c r="C74" s="442"/>
      <c r="D74" s="443" t="s">
        <v>1900</v>
      </c>
      <c r="E74" s="442"/>
      <c r="F74" s="442"/>
      <c r="G74" s="442"/>
      <c r="H74" s="13" t="s">
        <v>2058</v>
      </c>
      <c r="I74" s="8" t="s">
        <v>2715</v>
      </c>
      <c r="J74" s="207"/>
      <c r="K74" s="32" t="s">
        <v>2945</v>
      </c>
      <c r="L74" s="32" t="s">
        <v>2941</v>
      </c>
      <c r="M74" s="207"/>
      <c r="N74" s="207"/>
      <c r="O74" s="207" t="s">
        <v>2960</v>
      </c>
      <c r="P74" s="16" t="s">
        <v>4711</v>
      </c>
      <c r="Q74" s="245" t="s">
        <v>2808</v>
      </c>
      <c r="R74" s="245" t="s">
        <v>2890</v>
      </c>
      <c r="S74" s="16"/>
      <c r="T74" s="16"/>
      <c r="U74" s="16"/>
      <c r="V74" s="16"/>
      <c r="W74" s="16"/>
      <c r="X74" s="16"/>
      <c r="Y74" s="16"/>
    </row>
    <row r="75" spans="1:25" s="16" customFormat="1" ht="12" customHeight="1" x14ac:dyDescent="0.2">
      <c r="A75" s="242" t="s">
        <v>1935</v>
      </c>
      <c r="B75" s="244" t="s">
        <v>5383</v>
      </c>
      <c r="C75" s="442"/>
      <c r="D75" s="443" t="s">
        <v>1896</v>
      </c>
      <c r="E75" s="442"/>
      <c r="F75" s="442"/>
      <c r="G75" s="442"/>
      <c r="H75" s="13" t="s">
        <v>2058</v>
      </c>
      <c r="I75" s="8" t="s">
        <v>2715</v>
      </c>
      <c r="J75" s="32" t="s">
        <v>2932</v>
      </c>
      <c r="K75" s="32"/>
      <c r="L75" s="32" t="s">
        <v>2946</v>
      </c>
      <c r="M75" s="207" t="s">
        <v>2788</v>
      </c>
      <c r="N75" s="9" t="s">
        <v>2878</v>
      </c>
      <c r="O75" s="207" t="s">
        <v>2960</v>
      </c>
      <c r="P75" s="16" t="s">
        <v>4711</v>
      </c>
      <c r="Q75" s="245" t="s">
        <v>2808</v>
      </c>
      <c r="R75" s="245" t="s">
        <v>2890</v>
      </c>
    </row>
    <row r="76" spans="1:25" s="16" customFormat="1" ht="12" customHeight="1" x14ac:dyDescent="0.2">
      <c r="A76" s="242" t="s">
        <v>1934</v>
      </c>
      <c r="B76" s="243" t="s">
        <v>5384</v>
      </c>
      <c r="C76" s="442"/>
      <c r="D76" s="418" t="s">
        <v>2096</v>
      </c>
      <c r="E76" s="442"/>
      <c r="F76" s="442"/>
      <c r="G76" s="442"/>
      <c r="H76" s="13" t="s">
        <v>2058</v>
      </c>
      <c r="I76" s="8" t="s">
        <v>2715</v>
      </c>
      <c r="J76" s="32" t="s">
        <v>2932</v>
      </c>
      <c r="K76" s="32" t="s">
        <v>2933</v>
      </c>
      <c r="L76" s="32" t="s">
        <v>2941</v>
      </c>
      <c r="M76" s="207" t="s">
        <v>2776</v>
      </c>
      <c r="N76" s="13"/>
      <c r="O76" s="207" t="s">
        <v>2960</v>
      </c>
      <c r="P76" s="16" t="s">
        <v>4711</v>
      </c>
      <c r="Q76" s="245" t="s">
        <v>2808</v>
      </c>
      <c r="R76" s="245" t="s">
        <v>2890</v>
      </c>
    </row>
    <row r="77" spans="1:25" s="16" customFormat="1" ht="12" customHeight="1" x14ac:dyDescent="0.2">
      <c r="A77" s="238" t="s">
        <v>282</v>
      </c>
      <c r="B77" s="243" t="s">
        <v>5385</v>
      </c>
      <c r="C77" s="442"/>
      <c r="D77" s="443" t="s">
        <v>46</v>
      </c>
      <c r="E77" s="442"/>
      <c r="F77" s="442"/>
      <c r="G77" s="442"/>
      <c r="H77" s="9" t="s">
        <v>2058</v>
      </c>
      <c r="I77" s="13" t="s">
        <v>2718</v>
      </c>
      <c r="J77" s="32" t="s">
        <v>2932</v>
      </c>
      <c r="K77" s="13" t="s">
        <v>2933</v>
      </c>
      <c r="P77" s="16" t="s">
        <v>4711</v>
      </c>
      <c r="Q77" s="16" t="s">
        <v>2808</v>
      </c>
      <c r="U77" s="12" t="s">
        <v>2901</v>
      </c>
    </row>
    <row r="78" spans="1:25" s="16" customFormat="1" ht="12" customHeight="1" x14ac:dyDescent="0.2">
      <c r="A78" s="239" t="s">
        <v>4714</v>
      </c>
      <c r="B78" s="244" t="s">
        <v>5386</v>
      </c>
      <c r="C78" s="442"/>
      <c r="D78" s="443" t="s">
        <v>82</v>
      </c>
      <c r="E78" s="442"/>
      <c r="F78" s="442"/>
      <c r="G78" s="442"/>
      <c r="H78" s="9" t="s">
        <v>2058</v>
      </c>
      <c r="I78" s="13" t="s">
        <v>2718</v>
      </c>
      <c r="J78" s="32" t="s">
        <v>2932</v>
      </c>
      <c r="K78" s="13" t="s">
        <v>2933</v>
      </c>
      <c r="P78" s="16" t="s">
        <v>4711</v>
      </c>
      <c r="Q78" s="16" t="s">
        <v>2808</v>
      </c>
      <c r="U78" s="12" t="s">
        <v>2902</v>
      </c>
    </row>
    <row r="79" spans="1:25" s="16" customFormat="1" ht="12" customHeight="1" x14ac:dyDescent="0.2">
      <c r="A79" s="239" t="s">
        <v>280</v>
      </c>
      <c r="B79" s="243" t="s">
        <v>5738</v>
      </c>
      <c r="C79" s="442"/>
      <c r="D79" s="443" t="s">
        <v>91</v>
      </c>
      <c r="E79" s="442"/>
      <c r="F79" s="442"/>
      <c r="G79" s="442"/>
      <c r="H79" s="9" t="s">
        <v>2058</v>
      </c>
      <c r="I79" s="13" t="s">
        <v>2718</v>
      </c>
      <c r="J79" s="32" t="s">
        <v>2932</v>
      </c>
      <c r="K79" s="13" t="s">
        <v>2933</v>
      </c>
      <c r="P79" s="16" t="s">
        <v>4711</v>
      </c>
      <c r="Q79" s="16" t="s">
        <v>2808</v>
      </c>
    </row>
    <row r="80" spans="1:25" s="16" customFormat="1" ht="12" customHeight="1" x14ac:dyDescent="0.2">
      <c r="A80" s="48"/>
      <c r="B80" s="48"/>
      <c r="C80" s="3"/>
      <c r="D80" s="70" t="s">
        <v>2934</v>
      </c>
      <c r="E80" s="70" t="s">
        <v>2935</v>
      </c>
      <c r="F80" s="70" t="s">
        <v>2936</v>
      </c>
      <c r="G80" s="70" t="s">
        <v>2937</v>
      </c>
    </row>
    <row r="81" s="16" customFormat="1" ht="12" customHeight="1" x14ac:dyDescent="0.2"/>
    <row r="82" s="16" customFormat="1" ht="12" customHeight="1" x14ac:dyDescent="0.2"/>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79"/>
  <sheetViews>
    <sheetView zoomScale="85" zoomScaleNormal="85" workbookViewId="0"/>
  </sheetViews>
  <sheetFormatPr defaultColWidth="9.140625" defaultRowHeight="12.75" customHeight="1" x14ac:dyDescent="0.2"/>
  <cols>
    <col min="1" max="1" width="60" style="10" customWidth="1"/>
    <col min="2" max="2" width="11.7109375" style="36" customWidth="1"/>
    <col min="3" max="7" width="16.7109375" style="10" customWidth="1"/>
    <col min="8" max="8" width="13.42578125" style="10" customWidth="1"/>
    <col min="9" max="9" width="14.140625" style="10" customWidth="1"/>
    <col min="10" max="10" width="12.42578125" style="10" customWidth="1"/>
    <col min="11" max="11" width="14.7109375" style="10" customWidth="1"/>
    <col min="12" max="12" width="16.5703125" style="10" customWidth="1"/>
    <col min="13" max="13" width="19.140625" style="10" customWidth="1"/>
    <col min="14" max="15" width="14" style="10" customWidth="1"/>
    <col min="16" max="16" width="15.42578125" style="10" customWidth="1"/>
    <col min="17" max="17" width="13.42578125" style="10" customWidth="1"/>
    <col min="18" max="18" width="9.140625" style="10"/>
    <col min="19" max="19" width="39.7109375" style="10" customWidth="1"/>
    <col min="20" max="16384" width="9.140625" style="10"/>
  </cols>
  <sheetData>
    <row r="1" spans="1:19" ht="12.75" customHeight="1" x14ac:dyDescent="0.2">
      <c r="A1" s="17" t="s">
        <v>3289</v>
      </c>
      <c r="B1" s="487" t="str">
        <f>HYPERLINK("#List!$A$1", "Preparatory")</f>
        <v>Preparatory</v>
      </c>
    </row>
    <row r="2" spans="1:19" ht="12.75" customHeight="1" x14ac:dyDescent="0.2">
      <c r="A2" s="17"/>
      <c r="B2" s="45"/>
    </row>
    <row r="3" spans="1:19" ht="12.75" customHeight="1" x14ac:dyDescent="0.2">
      <c r="A3" s="83" t="s">
        <v>5179</v>
      </c>
      <c r="B3" s="44"/>
      <c r="C3" s="16"/>
      <c r="D3" s="16"/>
      <c r="E3" s="16"/>
      <c r="F3" s="16"/>
      <c r="G3" s="16"/>
      <c r="H3" s="16"/>
      <c r="I3" s="16"/>
      <c r="J3" s="16"/>
      <c r="K3" s="16"/>
      <c r="L3" s="16"/>
      <c r="M3" s="16"/>
    </row>
    <row r="4" spans="1:19" ht="12.75" customHeight="1" x14ac:dyDescent="0.2">
      <c r="A4" s="83" t="s">
        <v>5181</v>
      </c>
      <c r="B4" s="44"/>
      <c r="C4" s="16"/>
      <c r="D4" s="16"/>
      <c r="E4" s="16"/>
      <c r="F4" s="16"/>
      <c r="G4" s="16"/>
      <c r="H4" s="16"/>
      <c r="I4" s="16"/>
      <c r="J4" s="16"/>
      <c r="K4" s="16"/>
      <c r="L4" s="16"/>
      <c r="M4" s="16"/>
    </row>
    <row r="5" spans="1:19" ht="12.75" customHeight="1" x14ac:dyDescent="0.2">
      <c r="A5" s="83"/>
      <c r="B5" s="44"/>
      <c r="C5" s="16"/>
      <c r="D5" s="16"/>
      <c r="E5" s="16"/>
      <c r="F5" s="16"/>
      <c r="G5" s="16"/>
      <c r="H5" s="16"/>
      <c r="I5" s="16"/>
      <c r="J5" s="16"/>
      <c r="K5" s="16"/>
      <c r="L5" s="16"/>
      <c r="M5" s="16"/>
    </row>
    <row r="6" spans="1:19" ht="12.75" customHeight="1" x14ac:dyDescent="0.2">
      <c r="A6" s="17" t="s">
        <v>4759</v>
      </c>
      <c r="B6" s="45"/>
      <c r="C6" s="16"/>
      <c r="D6" s="16"/>
      <c r="E6" s="16"/>
      <c r="F6" s="16"/>
      <c r="G6" s="16"/>
      <c r="H6" s="16"/>
      <c r="I6" s="16"/>
      <c r="J6" s="16"/>
      <c r="K6" s="16"/>
      <c r="L6" s="16"/>
      <c r="M6" s="16"/>
    </row>
    <row r="7" spans="1:19" ht="12.75" customHeight="1" x14ac:dyDescent="0.2">
      <c r="A7" s="83"/>
      <c r="B7" s="44"/>
      <c r="C7" s="16"/>
      <c r="D7" s="16"/>
      <c r="E7" s="16"/>
      <c r="F7" s="16"/>
      <c r="G7" s="16"/>
      <c r="H7" s="16"/>
      <c r="I7" s="16"/>
      <c r="J7" s="16"/>
      <c r="K7" s="16"/>
      <c r="L7" s="16"/>
      <c r="M7" s="16"/>
    </row>
    <row r="8" spans="1:19" ht="12.75" customHeight="1" x14ac:dyDescent="0.2">
      <c r="C8" s="534" t="s">
        <v>226</v>
      </c>
      <c r="D8" s="534" t="s">
        <v>2449</v>
      </c>
      <c r="E8" s="534" t="s">
        <v>2450</v>
      </c>
      <c r="F8" s="534" t="s">
        <v>272</v>
      </c>
      <c r="G8" s="534" t="s">
        <v>274</v>
      </c>
      <c r="H8" s="16"/>
      <c r="I8" s="16"/>
      <c r="J8" s="16"/>
      <c r="K8" s="16"/>
      <c r="L8" s="16"/>
      <c r="M8" s="16"/>
    </row>
    <row r="9" spans="1:19" ht="12.75" customHeight="1" x14ac:dyDescent="0.2">
      <c r="C9" s="156" t="s">
        <v>5276</v>
      </c>
      <c r="D9" s="156" t="s">
        <v>5300</v>
      </c>
      <c r="E9" s="156" t="s">
        <v>5301</v>
      </c>
      <c r="F9" s="156" t="s">
        <v>5302</v>
      </c>
      <c r="G9" s="156" t="s">
        <v>5303</v>
      </c>
      <c r="H9" s="16"/>
      <c r="I9" s="16"/>
      <c r="J9" s="16"/>
      <c r="K9" s="16"/>
      <c r="L9" s="16"/>
      <c r="M9" s="16"/>
    </row>
    <row r="10" spans="1:19" ht="12.75" customHeight="1" x14ac:dyDescent="0.2">
      <c r="A10" s="238" t="s">
        <v>330</v>
      </c>
      <c r="B10" s="244"/>
      <c r="C10" s="424"/>
      <c r="D10" s="424"/>
      <c r="E10" s="424"/>
      <c r="F10" s="424"/>
      <c r="G10" s="424"/>
      <c r="H10" s="16"/>
      <c r="I10" s="16"/>
      <c r="J10" s="16"/>
      <c r="K10" s="16"/>
      <c r="L10" s="16"/>
      <c r="M10" s="16"/>
    </row>
    <row r="11" spans="1:19" ht="12.75" customHeight="1" x14ac:dyDescent="0.2">
      <c r="A11" s="241" t="s">
        <v>329</v>
      </c>
      <c r="B11" s="244" t="s">
        <v>5272</v>
      </c>
      <c r="C11" s="538" t="s">
        <v>23</v>
      </c>
      <c r="D11" s="538" t="s">
        <v>225</v>
      </c>
      <c r="E11" s="424"/>
      <c r="F11" s="538" t="s">
        <v>207</v>
      </c>
      <c r="G11" s="424"/>
      <c r="H11" s="9" t="s">
        <v>2058</v>
      </c>
      <c r="I11" s="9" t="s">
        <v>2715</v>
      </c>
      <c r="J11" s="9" t="s">
        <v>2960</v>
      </c>
      <c r="K11" s="9" t="s">
        <v>2932</v>
      </c>
      <c r="L11" s="9" t="s">
        <v>2933</v>
      </c>
      <c r="M11" s="9" t="s">
        <v>2941</v>
      </c>
      <c r="N11" s="8" t="s">
        <v>2769</v>
      </c>
      <c r="O11" s="8"/>
      <c r="P11" s="9"/>
      <c r="Q11" s="16" t="s">
        <v>4711</v>
      </c>
      <c r="R11" s="12" t="s">
        <v>2808</v>
      </c>
      <c r="S11" s="12" t="s">
        <v>2890</v>
      </c>
    </row>
    <row r="12" spans="1:19" ht="12.75" customHeight="1" x14ac:dyDescent="0.2">
      <c r="A12" s="241" t="s">
        <v>1990</v>
      </c>
      <c r="B12" s="243" t="s">
        <v>5273</v>
      </c>
      <c r="C12" s="538" t="s">
        <v>265</v>
      </c>
      <c r="D12" s="424"/>
      <c r="E12" s="424"/>
      <c r="F12" s="538" t="s">
        <v>263</v>
      </c>
      <c r="G12" s="424"/>
      <c r="H12" s="9" t="s">
        <v>2058</v>
      </c>
      <c r="I12" s="9" t="s">
        <v>2715</v>
      </c>
      <c r="J12" s="9" t="s">
        <v>2960</v>
      </c>
      <c r="K12" s="9" t="s">
        <v>2932</v>
      </c>
      <c r="L12" s="9" t="s">
        <v>2933</v>
      </c>
      <c r="M12" s="9" t="s">
        <v>5010</v>
      </c>
      <c r="N12" s="8" t="s">
        <v>2769</v>
      </c>
      <c r="O12" s="8"/>
      <c r="P12" s="9" t="s">
        <v>2846</v>
      </c>
      <c r="Q12" s="16" t="s">
        <v>4711</v>
      </c>
      <c r="R12" s="12" t="s">
        <v>2808</v>
      </c>
      <c r="S12" s="12" t="s">
        <v>2890</v>
      </c>
    </row>
    <row r="13" spans="1:19" ht="12.75" customHeight="1" x14ac:dyDescent="0.2">
      <c r="A13" s="241" t="s">
        <v>328</v>
      </c>
      <c r="B13" s="244" t="s">
        <v>5274</v>
      </c>
      <c r="C13" s="538" t="s">
        <v>24</v>
      </c>
      <c r="D13" s="538" t="s">
        <v>269</v>
      </c>
      <c r="E13" s="424"/>
      <c r="F13" s="538" t="s">
        <v>237</v>
      </c>
      <c r="G13" s="424"/>
      <c r="H13" s="9" t="s">
        <v>2058</v>
      </c>
      <c r="I13" s="9" t="s">
        <v>2715</v>
      </c>
      <c r="J13" s="9" t="s">
        <v>2960</v>
      </c>
      <c r="K13" s="9" t="s">
        <v>2932</v>
      </c>
      <c r="L13" s="9" t="s">
        <v>2933</v>
      </c>
      <c r="M13" s="9" t="s">
        <v>2941</v>
      </c>
      <c r="N13" s="8" t="s">
        <v>2770</v>
      </c>
      <c r="O13" s="8"/>
      <c r="P13" s="9"/>
      <c r="Q13" s="16" t="s">
        <v>4711</v>
      </c>
      <c r="R13" s="12" t="s">
        <v>2808</v>
      </c>
      <c r="S13" s="12" t="s">
        <v>2890</v>
      </c>
    </row>
    <row r="14" spans="1:19" ht="12.75" customHeight="1" x14ac:dyDescent="0.2">
      <c r="A14" s="241" t="s">
        <v>2363</v>
      </c>
      <c r="B14" s="243" t="s">
        <v>5275</v>
      </c>
      <c r="C14" s="538" t="s">
        <v>25</v>
      </c>
      <c r="D14" s="538" t="s">
        <v>410</v>
      </c>
      <c r="E14" s="424"/>
      <c r="F14" s="538" t="s">
        <v>236</v>
      </c>
      <c r="G14" s="424"/>
      <c r="H14" s="9" t="s">
        <v>2058</v>
      </c>
      <c r="I14" s="9" t="s">
        <v>2715</v>
      </c>
      <c r="J14" s="9" t="s">
        <v>2960</v>
      </c>
      <c r="K14" s="9" t="s">
        <v>2932</v>
      </c>
      <c r="L14" s="9" t="s">
        <v>2933</v>
      </c>
      <c r="M14" s="9" t="s">
        <v>2941</v>
      </c>
      <c r="N14" s="8" t="s">
        <v>2771</v>
      </c>
      <c r="O14" s="8"/>
      <c r="P14" s="9"/>
      <c r="Q14" s="16" t="s">
        <v>4711</v>
      </c>
      <c r="R14" s="12" t="s">
        <v>2808</v>
      </c>
      <c r="S14" s="12" t="s">
        <v>2890</v>
      </c>
    </row>
    <row r="15" spans="1:19" ht="12.75" customHeight="1" x14ac:dyDescent="0.2">
      <c r="A15" s="241" t="s">
        <v>327</v>
      </c>
      <c r="B15" s="244" t="s">
        <v>5317</v>
      </c>
      <c r="C15" s="538" t="s">
        <v>26</v>
      </c>
      <c r="D15" s="424"/>
      <c r="E15" s="538" t="s">
        <v>539</v>
      </c>
      <c r="F15" s="538" t="s">
        <v>235</v>
      </c>
      <c r="G15" s="538" t="s">
        <v>116</v>
      </c>
      <c r="H15" s="9" t="s">
        <v>2058</v>
      </c>
      <c r="I15" s="9" t="s">
        <v>2715</v>
      </c>
      <c r="J15" s="9" t="s">
        <v>2960</v>
      </c>
      <c r="K15" s="9" t="s">
        <v>2932</v>
      </c>
      <c r="L15" s="9" t="s">
        <v>2933</v>
      </c>
      <c r="M15" s="9" t="s">
        <v>2941</v>
      </c>
      <c r="N15" s="8" t="s">
        <v>2772</v>
      </c>
      <c r="O15" s="8"/>
      <c r="P15" s="9"/>
      <c r="Q15" s="16" t="s">
        <v>4711</v>
      </c>
      <c r="R15" s="12" t="s">
        <v>2808</v>
      </c>
      <c r="S15" s="12" t="s">
        <v>2890</v>
      </c>
    </row>
    <row r="16" spans="1:19" ht="12.75" customHeight="1" x14ac:dyDescent="0.2">
      <c r="A16" s="241" t="s">
        <v>1989</v>
      </c>
      <c r="B16" s="243" t="s">
        <v>5318</v>
      </c>
      <c r="C16" s="538" t="s">
        <v>27</v>
      </c>
      <c r="D16" s="424"/>
      <c r="E16" s="538" t="s">
        <v>420</v>
      </c>
      <c r="F16" s="538" t="s">
        <v>381</v>
      </c>
      <c r="G16" s="538" t="s">
        <v>117</v>
      </c>
      <c r="H16" s="9" t="s">
        <v>2058</v>
      </c>
      <c r="I16" s="9" t="s">
        <v>2715</v>
      </c>
      <c r="J16" s="9" t="s">
        <v>2960</v>
      </c>
      <c r="K16" s="9" t="s">
        <v>2932</v>
      </c>
      <c r="L16" s="9" t="s">
        <v>2933</v>
      </c>
      <c r="M16" s="9" t="s">
        <v>5010</v>
      </c>
      <c r="N16" s="8" t="s">
        <v>2772</v>
      </c>
      <c r="O16" s="8"/>
      <c r="P16" s="9"/>
      <c r="Q16" s="16" t="s">
        <v>4711</v>
      </c>
      <c r="R16" s="12" t="s">
        <v>2808</v>
      </c>
      <c r="S16" s="12" t="s">
        <v>2890</v>
      </c>
    </row>
    <row r="17" spans="1:19" ht="12.75" customHeight="1" x14ac:dyDescent="0.2">
      <c r="A17" s="241" t="s">
        <v>279</v>
      </c>
      <c r="B17" s="244" t="s">
        <v>5319</v>
      </c>
      <c r="C17" s="538" t="s">
        <v>28</v>
      </c>
      <c r="D17" s="538" t="s">
        <v>406</v>
      </c>
      <c r="E17" s="424"/>
      <c r="F17" s="424"/>
      <c r="G17" s="424"/>
      <c r="H17" s="9" t="s">
        <v>2058</v>
      </c>
      <c r="I17" s="9" t="s">
        <v>2715</v>
      </c>
      <c r="J17" s="9" t="s">
        <v>2960</v>
      </c>
      <c r="K17" s="9" t="s">
        <v>2932</v>
      </c>
      <c r="L17" s="9" t="s">
        <v>2933</v>
      </c>
      <c r="M17" s="9" t="s">
        <v>2941</v>
      </c>
      <c r="N17" s="8" t="s">
        <v>2773</v>
      </c>
      <c r="O17" s="8"/>
      <c r="P17" s="9"/>
      <c r="Q17" s="16" t="s">
        <v>4711</v>
      </c>
      <c r="R17" s="12" t="s">
        <v>2808</v>
      </c>
      <c r="S17" s="12" t="s">
        <v>2890</v>
      </c>
    </row>
    <row r="18" spans="1:19" ht="12.75" customHeight="1" x14ac:dyDescent="0.2">
      <c r="A18" s="241" t="s">
        <v>1988</v>
      </c>
      <c r="B18" s="243" t="s">
        <v>5355</v>
      </c>
      <c r="C18" s="538" t="s">
        <v>29</v>
      </c>
      <c r="D18" s="538" t="s">
        <v>478</v>
      </c>
      <c r="E18" s="424"/>
      <c r="F18" s="424"/>
      <c r="G18" s="424"/>
      <c r="H18" s="9" t="s">
        <v>2058</v>
      </c>
      <c r="I18" s="9" t="s">
        <v>2715</v>
      </c>
      <c r="J18" s="9" t="s">
        <v>2960</v>
      </c>
      <c r="K18" s="9" t="s">
        <v>2932</v>
      </c>
      <c r="L18" s="9" t="s">
        <v>2933</v>
      </c>
      <c r="M18" s="9" t="s">
        <v>5010</v>
      </c>
      <c r="N18" s="8" t="s">
        <v>2773</v>
      </c>
      <c r="O18" s="8"/>
      <c r="P18" s="9"/>
      <c r="Q18" s="16" t="s">
        <v>4711</v>
      </c>
      <c r="R18" s="12" t="s">
        <v>2808</v>
      </c>
      <c r="S18" s="12" t="s">
        <v>2890</v>
      </c>
    </row>
    <row r="19" spans="1:19" ht="12.75" customHeight="1" x14ac:dyDescent="0.2">
      <c r="A19" s="241" t="s">
        <v>278</v>
      </c>
      <c r="B19" s="244" t="s">
        <v>5356</v>
      </c>
      <c r="C19" s="538" t="s">
        <v>30</v>
      </c>
      <c r="D19" s="424"/>
      <c r="E19" s="538" t="s">
        <v>404</v>
      </c>
      <c r="F19" s="538" t="s">
        <v>378</v>
      </c>
      <c r="G19" s="538" t="s">
        <v>602</v>
      </c>
      <c r="H19" s="9" t="s">
        <v>2058</v>
      </c>
      <c r="I19" s="9" t="s">
        <v>2715</v>
      </c>
      <c r="J19" s="9" t="s">
        <v>2960</v>
      </c>
      <c r="K19" s="9" t="s">
        <v>2932</v>
      </c>
      <c r="L19" s="9" t="s">
        <v>2933</v>
      </c>
      <c r="M19" s="9" t="s">
        <v>2941</v>
      </c>
      <c r="N19" s="8" t="s">
        <v>2774</v>
      </c>
      <c r="O19" s="8"/>
      <c r="P19" s="9"/>
      <c r="Q19" s="16" t="s">
        <v>4711</v>
      </c>
      <c r="R19" s="12" t="s">
        <v>2808</v>
      </c>
      <c r="S19" s="12" t="s">
        <v>2890</v>
      </c>
    </row>
    <row r="20" spans="1:19" ht="12.75" customHeight="1" x14ac:dyDescent="0.2">
      <c r="A20" s="241" t="s">
        <v>1987</v>
      </c>
      <c r="B20" s="243" t="s">
        <v>5277</v>
      </c>
      <c r="C20" s="538" t="s">
        <v>32</v>
      </c>
      <c r="D20" s="424"/>
      <c r="E20" s="538" t="s">
        <v>474</v>
      </c>
      <c r="F20" s="538" t="s">
        <v>376</v>
      </c>
      <c r="G20" s="538" t="s">
        <v>578</v>
      </c>
      <c r="H20" s="9" t="s">
        <v>2058</v>
      </c>
      <c r="I20" s="9" t="s">
        <v>2715</v>
      </c>
      <c r="J20" s="9" t="s">
        <v>2960</v>
      </c>
      <c r="K20" s="9" t="s">
        <v>2932</v>
      </c>
      <c r="L20" s="9" t="s">
        <v>2933</v>
      </c>
      <c r="M20" s="9" t="s">
        <v>5010</v>
      </c>
      <c r="N20" s="8" t="s">
        <v>2774</v>
      </c>
      <c r="O20" s="8"/>
      <c r="P20" s="9"/>
      <c r="Q20" s="16" t="s">
        <v>4711</v>
      </c>
      <c r="R20" s="12" t="s">
        <v>2808</v>
      </c>
      <c r="S20" s="12" t="s">
        <v>2890</v>
      </c>
    </row>
    <row r="21" spans="1:19" ht="12.75" customHeight="1" x14ac:dyDescent="0.2">
      <c r="A21" s="241" t="s">
        <v>326</v>
      </c>
      <c r="B21" s="244" t="s">
        <v>5278</v>
      </c>
      <c r="C21" s="538" t="s">
        <v>31</v>
      </c>
      <c r="D21" s="424"/>
      <c r="E21" s="538" t="s">
        <v>402</v>
      </c>
      <c r="F21" s="538" t="s">
        <v>377</v>
      </c>
      <c r="G21" s="538" t="s">
        <v>599</v>
      </c>
      <c r="H21" s="9" t="s">
        <v>2058</v>
      </c>
      <c r="I21" s="9" t="s">
        <v>2715</v>
      </c>
      <c r="J21" s="9" t="s">
        <v>2960</v>
      </c>
      <c r="K21" s="9" t="s">
        <v>2932</v>
      </c>
      <c r="L21" s="9" t="s">
        <v>2933</v>
      </c>
      <c r="M21" s="9" t="s">
        <v>2941</v>
      </c>
      <c r="N21" s="8" t="s">
        <v>2775</v>
      </c>
      <c r="O21" s="8"/>
      <c r="P21" s="9"/>
      <c r="Q21" s="16" t="s">
        <v>4711</v>
      </c>
      <c r="R21" s="12" t="s">
        <v>2808</v>
      </c>
      <c r="S21" s="12" t="s">
        <v>2890</v>
      </c>
    </row>
    <row r="22" spans="1:19" ht="12.75" customHeight="1" x14ac:dyDescent="0.2">
      <c r="A22" s="241" t="s">
        <v>1986</v>
      </c>
      <c r="B22" s="243" t="s">
        <v>5279</v>
      </c>
      <c r="C22" s="538" t="s">
        <v>33</v>
      </c>
      <c r="D22" s="424"/>
      <c r="E22" s="538" t="s">
        <v>429</v>
      </c>
      <c r="F22" s="538" t="s">
        <v>527</v>
      </c>
      <c r="G22" s="538" t="s">
        <v>526</v>
      </c>
      <c r="H22" s="9" t="s">
        <v>2058</v>
      </c>
      <c r="I22" s="9" t="s">
        <v>2715</v>
      </c>
      <c r="J22" s="9" t="s">
        <v>2960</v>
      </c>
      <c r="K22" s="9" t="s">
        <v>2932</v>
      </c>
      <c r="L22" s="9" t="s">
        <v>2933</v>
      </c>
      <c r="M22" s="9" t="s">
        <v>5010</v>
      </c>
      <c r="N22" s="8" t="s">
        <v>2775</v>
      </c>
      <c r="O22" s="8"/>
      <c r="P22" s="9"/>
      <c r="Q22" s="16" t="s">
        <v>4711</v>
      </c>
      <c r="R22" s="12" t="s">
        <v>2808</v>
      </c>
      <c r="S22" s="12" t="s">
        <v>2890</v>
      </c>
    </row>
    <row r="23" spans="1:19" ht="12.75" customHeight="1" x14ac:dyDescent="0.2">
      <c r="A23" s="241" t="s">
        <v>1985</v>
      </c>
      <c r="B23" s="244" t="s">
        <v>5307</v>
      </c>
      <c r="C23" s="538" t="s">
        <v>471</v>
      </c>
      <c r="D23" s="538" t="s">
        <v>469</v>
      </c>
      <c r="E23" s="424"/>
      <c r="F23" s="424"/>
      <c r="G23" s="424"/>
      <c r="H23" s="9" t="s">
        <v>2058</v>
      </c>
      <c r="I23" s="9" t="s">
        <v>2715</v>
      </c>
      <c r="J23" s="9" t="s">
        <v>2960</v>
      </c>
      <c r="K23" s="9" t="s">
        <v>2932</v>
      </c>
      <c r="L23" s="9" t="s">
        <v>2933</v>
      </c>
      <c r="M23" s="9" t="s">
        <v>2941</v>
      </c>
      <c r="N23" s="8" t="s">
        <v>2776</v>
      </c>
      <c r="O23" s="8"/>
      <c r="P23" s="9"/>
      <c r="Q23" s="16" t="s">
        <v>4711</v>
      </c>
      <c r="R23" s="12" t="s">
        <v>2808</v>
      </c>
      <c r="S23" s="12" t="s">
        <v>2890</v>
      </c>
    </row>
    <row r="24" spans="1:19" ht="12.75" customHeight="1" x14ac:dyDescent="0.2">
      <c r="A24" s="241" t="s">
        <v>126</v>
      </c>
      <c r="B24" s="243" t="s">
        <v>5308</v>
      </c>
      <c r="C24" s="538" t="s">
        <v>35</v>
      </c>
      <c r="D24" s="424"/>
      <c r="E24" s="538" t="s">
        <v>268</v>
      </c>
      <c r="F24" s="538" t="s">
        <v>336</v>
      </c>
      <c r="G24" s="538" t="s">
        <v>335</v>
      </c>
      <c r="H24" s="9" t="s">
        <v>2058</v>
      </c>
      <c r="I24" s="9" t="s">
        <v>2715</v>
      </c>
      <c r="J24" s="9" t="s">
        <v>2960</v>
      </c>
      <c r="K24" s="9" t="s">
        <v>2932</v>
      </c>
      <c r="L24" s="9" t="s">
        <v>2933</v>
      </c>
      <c r="M24" s="9" t="s">
        <v>2941</v>
      </c>
      <c r="N24" s="8" t="s">
        <v>2777</v>
      </c>
      <c r="O24" s="8"/>
      <c r="P24" s="9"/>
      <c r="Q24" s="16" t="s">
        <v>4711</v>
      </c>
      <c r="R24" s="12" t="s">
        <v>2808</v>
      </c>
      <c r="S24" s="12" t="s">
        <v>2890</v>
      </c>
    </row>
    <row r="25" spans="1:19" ht="12.75" customHeight="1" x14ac:dyDescent="0.2">
      <c r="A25" s="241" t="s">
        <v>1984</v>
      </c>
      <c r="B25" s="244" t="s">
        <v>5309</v>
      </c>
      <c r="C25" s="538" t="s">
        <v>107</v>
      </c>
      <c r="D25" s="424"/>
      <c r="E25" s="538" t="s">
        <v>211</v>
      </c>
      <c r="F25" s="538" t="s">
        <v>334</v>
      </c>
      <c r="G25" s="538" t="s">
        <v>333</v>
      </c>
      <c r="H25" s="9" t="s">
        <v>2058</v>
      </c>
      <c r="I25" s="9" t="s">
        <v>2715</v>
      </c>
      <c r="J25" s="9" t="s">
        <v>2960</v>
      </c>
      <c r="K25" s="9" t="s">
        <v>2932</v>
      </c>
      <c r="L25" s="9" t="s">
        <v>2933</v>
      </c>
      <c r="M25" s="9" t="s">
        <v>5010</v>
      </c>
      <c r="N25" s="8" t="s">
        <v>2777</v>
      </c>
      <c r="O25" s="8"/>
      <c r="P25" s="9"/>
      <c r="Q25" s="16" t="s">
        <v>4711</v>
      </c>
      <c r="R25" s="12" t="s">
        <v>2808</v>
      </c>
      <c r="S25" s="12" t="s">
        <v>2890</v>
      </c>
    </row>
    <row r="26" spans="1:19" ht="12.75" customHeight="1" x14ac:dyDescent="0.2">
      <c r="A26" s="241" t="s">
        <v>277</v>
      </c>
      <c r="B26" s="243" t="s">
        <v>5310</v>
      </c>
      <c r="C26" s="538" t="s">
        <v>36</v>
      </c>
      <c r="D26" s="424"/>
      <c r="E26" s="424"/>
      <c r="F26" s="424"/>
      <c r="G26" s="538" t="s">
        <v>331</v>
      </c>
      <c r="H26" s="9" t="s">
        <v>2058</v>
      </c>
      <c r="I26" s="9" t="s">
        <v>2715</v>
      </c>
      <c r="J26" s="9" t="s">
        <v>2960</v>
      </c>
      <c r="K26" s="9" t="s">
        <v>2932</v>
      </c>
      <c r="L26" s="9" t="s">
        <v>2933</v>
      </c>
      <c r="M26" s="9" t="s">
        <v>2941</v>
      </c>
      <c r="N26" s="8" t="s">
        <v>2778</v>
      </c>
      <c r="O26" s="8"/>
      <c r="P26" s="9"/>
      <c r="Q26" s="16" t="s">
        <v>4711</v>
      </c>
      <c r="R26" s="12" t="s">
        <v>2808</v>
      </c>
      <c r="S26" s="12" t="s">
        <v>2890</v>
      </c>
    </row>
    <row r="27" spans="1:19" ht="12.75" customHeight="1" x14ac:dyDescent="0.2">
      <c r="A27" s="241" t="s">
        <v>1933</v>
      </c>
      <c r="B27" s="244" t="s">
        <v>5311</v>
      </c>
      <c r="C27" s="538" t="s">
        <v>215</v>
      </c>
      <c r="D27" s="424"/>
      <c r="E27" s="424"/>
      <c r="F27" s="424"/>
      <c r="G27" s="538" t="s">
        <v>2046</v>
      </c>
      <c r="H27" s="9" t="s">
        <v>2058</v>
      </c>
      <c r="I27" s="9" t="s">
        <v>2715</v>
      </c>
      <c r="J27" s="9" t="s">
        <v>2960</v>
      </c>
      <c r="K27" s="9" t="s">
        <v>2932</v>
      </c>
      <c r="L27" s="9" t="s">
        <v>2933</v>
      </c>
      <c r="M27" s="9" t="s">
        <v>5010</v>
      </c>
      <c r="N27" s="8" t="s">
        <v>2778</v>
      </c>
      <c r="O27" s="8"/>
      <c r="P27" s="9"/>
      <c r="Q27" s="16" t="s">
        <v>4711</v>
      </c>
      <c r="R27" s="12" t="s">
        <v>2808</v>
      </c>
      <c r="S27" s="12" t="s">
        <v>2890</v>
      </c>
    </row>
    <row r="28" spans="1:19" ht="12.75" customHeight="1" x14ac:dyDescent="0.2">
      <c r="A28" s="241" t="s">
        <v>324</v>
      </c>
      <c r="B28" s="243" t="s">
        <v>5312</v>
      </c>
      <c r="C28" s="538" t="s">
        <v>37</v>
      </c>
      <c r="D28" s="538" t="s">
        <v>266</v>
      </c>
      <c r="E28" s="538" t="s">
        <v>461</v>
      </c>
      <c r="F28" s="538" t="s">
        <v>1220</v>
      </c>
      <c r="G28" s="538" t="s">
        <v>1269</v>
      </c>
      <c r="H28" s="9" t="s">
        <v>2058</v>
      </c>
      <c r="I28" s="9" t="s">
        <v>2715</v>
      </c>
      <c r="J28" s="9" t="s">
        <v>2960</v>
      </c>
      <c r="K28" s="9" t="s">
        <v>2932</v>
      </c>
      <c r="L28" s="9" t="s">
        <v>2933</v>
      </c>
      <c r="M28" s="9" t="s">
        <v>2941</v>
      </c>
      <c r="N28" s="8" t="s">
        <v>2779</v>
      </c>
      <c r="O28" s="8"/>
      <c r="P28" s="9"/>
      <c r="Q28" s="16" t="s">
        <v>4711</v>
      </c>
      <c r="R28" s="12" t="s">
        <v>2808</v>
      </c>
      <c r="S28" s="12" t="s">
        <v>2890</v>
      </c>
    </row>
    <row r="29" spans="1:19" ht="12.75" customHeight="1" x14ac:dyDescent="0.2">
      <c r="A29" s="241" t="s">
        <v>3353</v>
      </c>
      <c r="B29" s="244" t="s">
        <v>5313</v>
      </c>
      <c r="C29" s="538" t="s">
        <v>38</v>
      </c>
      <c r="D29" s="538" t="s">
        <v>209</v>
      </c>
      <c r="E29" s="538" t="s">
        <v>208</v>
      </c>
      <c r="F29" s="538" t="s">
        <v>1186</v>
      </c>
      <c r="G29" s="538" t="s">
        <v>1265</v>
      </c>
      <c r="H29" s="9" t="s">
        <v>2058</v>
      </c>
      <c r="I29" s="9" t="s">
        <v>2715</v>
      </c>
      <c r="J29" s="9" t="s">
        <v>2960</v>
      </c>
      <c r="K29" s="9" t="s">
        <v>2932</v>
      </c>
      <c r="L29" s="9" t="s">
        <v>2933</v>
      </c>
      <c r="M29" s="9" t="s">
        <v>5011</v>
      </c>
      <c r="N29" s="8"/>
      <c r="O29" s="8"/>
      <c r="P29" s="12" t="s">
        <v>4631</v>
      </c>
      <c r="Q29" s="16" t="s">
        <v>4711</v>
      </c>
      <c r="R29" s="12" t="s">
        <v>2808</v>
      </c>
      <c r="S29" s="12" t="s">
        <v>2890</v>
      </c>
    </row>
    <row r="30" spans="1:19" ht="12.75" customHeight="1" x14ac:dyDescent="0.2">
      <c r="A30" s="241" t="s">
        <v>1983</v>
      </c>
      <c r="B30" s="243" t="s">
        <v>5280</v>
      </c>
      <c r="C30" s="538" t="s">
        <v>39</v>
      </c>
      <c r="D30" s="538" t="s">
        <v>456</v>
      </c>
      <c r="E30" s="538" t="s">
        <v>455</v>
      </c>
      <c r="F30" s="538" t="s">
        <v>1260</v>
      </c>
      <c r="G30" s="538" t="s">
        <v>1572</v>
      </c>
      <c r="H30" s="9" t="s">
        <v>2058</v>
      </c>
      <c r="I30" s="9" t="s">
        <v>2715</v>
      </c>
      <c r="J30" s="9" t="s">
        <v>2961</v>
      </c>
      <c r="K30" s="9" t="s">
        <v>2932</v>
      </c>
      <c r="L30" s="9" t="s">
        <v>2933</v>
      </c>
      <c r="M30" s="9" t="s">
        <v>2941</v>
      </c>
      <c r="N30" s="8"/>
      <c r="O30" s="8"/>
      <c r="P30" s="9"/>
      <c r="Q30" s="16" t="s">
        <v>4711</v>
      </c>
      <c r="R30" s="12" t="s">
        <v>2808</v>
      </c>
      <c r="S30" s="12" t="s">
        <v>2890</v>
      </c>
    </row>
    <row r="31" spans="1:19" ht="12.75" customHeight="1" x14ac:dyDescent="0.2">
      <c r="A31" s="241" t="s">
        <v>1982</v>
      </c>
      <c r="B31" s="244" t="s">
        <v>5281</v>
      </c>
      <c r="C31" s="538" t="s">
        <v>92</v>
      </c>
      <c r="D31" s="538" t="s">
        <v>213</v>
      </c>
      <c r="E31" s="538" t="s">
        <v>1981</v>
      </c>
      <c r="F31" s="538" t="s">
        <v>453</v>
      </c>
      <c r="G31" s="538" t="s">
        <v>452</v>
      </c>
      <c r="H31" s="9" t="s">
        <v>2058</v>
      </c>
      <c r="I31" s="9" t="s">
        <v>2715</v>
      </c>
      <c r="J31" s="9" t="s">
        <v>2961</v>
      </c>
      <c r="K31" s="9" t="s">
        <v>2932</v>
      </c>
      <c r="L31" s="9" t="s">
        <v>2933</v>
      </c>
      <c r="M31" s="9" t="s">
        <v>2946</v>
      </c>
      <c r="N31" s="9"/>
      <c r="O31" s="9"/>
      <c r="P31" s="9"/>
      <c r="Q31" s="16" t="s">
        <v>4711</v>
      </c>
      <c r="R31" s="12" t="s">
        <v>2808</v>
      </c>
      <c r="S31" s="12" t="s">
        <v>2890</v>
      </c>
    </row>
    <row r="32" spans="1:19" ht="12.75" customHeight="1" x14ac:dyDescent="0.2">
      <c r="A32" s="238" t="s">
        <v>276</v>
      </c>
      <c r="B32" s="243" t="s">
        <v>5282</v>
      </c>
      <c r="C32" s="538" t="s">
        <v>2465</v>
      </c>
      <c r="D32" s="424"/>
      <c r="E32" s="424"/>
      <c r="F32" s="424"/>
      <c r="G32" s="424"/>
      <c r="H32" s="35" t="s">
        <v>2058</v>
      </c>
      <c r="I32" s="35" t="s">
        <v>2715</v>
      </c>
      <c r="J32" s="9" t="s">
        <v>2938</v>
      </c>
      <c r="K32" s="9" t="s">
        <v>2933</v>
      </c>
      <c r="L32" s="15"/>
      <c r="Q32" s="12" t="s">
        <v>2956</v>
      </c>
      <c r="R32" s="12" t="s">
        <v>2808</v>
      </c>
      <c r="S32" s="12" t="s">
        <v>2890</v>
      </c>
    </row>
    <row r="33" spans="1:19" ht="12.75" customHeight="1" x14ac:dyDescent="0.2">
      <c r="A33" s="238" t="s">
        <v>3273</v>
      </c>
      <c r="B33" s="244"/>
      <c r="C33" s="424"/>
      <c r="D33" s="424"/>
      <c r="E33" s="424"/>
      <c r="F33" s="424"/>
      <c r="G33" s="424"/>
      <c r="H33" s="16"/>
      <c r="I33" s="16"/>
      <c r="J33" s="16"/>
      <c r="K33" s="16"/>
      <c r="L33" s="16"/>
      <c r="M33" s="16"/>
    </row>
    <row r="34" spans="1:19" ht="12.75" customHeight="1" x14ac:dyDescent="0.2">
      <c r="A34" s="241" t="s">
        <v>1980</v>
      </c>
      <c r="B34" s="243" t="s">
        <v>5284</v>
      </c>
      <c r="C34" s="539" t="s">
        <v>1979</v>
      </c>
      <c r="D34" s="539" t="s">
        <v>1978</v>
      </c>
      <c r="E34" s="539" t="s">
        <v>1977</v>
      </c>
      <c r="F34" s="539" t="s">
        <v>1976</v>
      </c>
      <c r="G34" s="424"/>
      <c r="H34" s="9" t="s">
        <v>2058</v>
      </c>
      <c r="I34" s="9" t="s">
        <v>2715</v>
      </c>
      <c r="J34" s="9" t="s">
        <v>2932</v>
      </c>
      <c r="K34" s="9" t="s">
        <v>2933</v>
      </c>
      <c r="L34" s="9"/>
      <c r="M34" s="9" t="s">
        <v>2789</v>
      </c>
      <c r="N34" s="9"/>
      <c r="O34" s="9"/>
      <c r="P34" s="15"/>
      <c r="Q34" s="12" t="s">
        <v>2956</v>
      </c>
      <c r="R34" s="12" t="s">
        <v>2808</v>
      </c>
      <c r="S34" s="12" t="s">
        <v>2890</v>
      </c>
    </row>
    <row r="35" spans="1:19" ht="12.75" customHeight="1" x14ac:dyDescent="0.2">
      <c r="A35" s="241" t="s">
        <v>1975</v>
      </c>
      <c r="B35" s="244" t="s">
        <v>5285</v>
      </c>
      <c r="C35" s="539" t="s">
        <v>1974</v>
      </c>
      <c r="D35" s="539" t="s">
        <v>1973</v>
      </c>
      <c r="E35" s="539" t="s">
        <v>1972</v>
      </c>
      <c r="F35" s="538" t="s">
        <v>1971</v>
      </c>
      <c r="G35" s="539" t="s">
        <v>1970</v>
      </c>
      <c r="H35" s="9" t="s">
        <v>2058</v>
      </c>
      <c r="I35" s="9" t="s">
        <v>2715</v>
      </c>
      <c r="J35" s="9" t="s">
        <v>2932</v>
      </c>
      <c r="K35" s="9" t="s">
        <v>2933</v>
      </c>
      <c r="L35" s="9"/>
      <c r="M35" s="9" t="s">
        <v>2790</v>
      </c>
      <c r="N35" s="9"/>
      <c r="O35" s="9"/>
      <c r="P35" s="15"/>
      <c r="Q35" s="12" t="s">
        <v>2956</v>
      </c>
      <c r="R35" s="12" t="s">
        <v>2808</v>
      </c>
      <c r="S35" s="12" t="s">
        <v>2890</v>
      </c>
    </row>
    <row r="36" spans="1:19" ht="12.75" customHeight="1" x14ac:dyDescent="0.2">
      <c r="A36" s="241" t="s">
        <v>1969</v>
      </c>
      <c r="B36" s="243" t="s">
        <v>5286</v>
      </c>
      <c r="C36" s="539" t="s">
        <v>1968</v>
      </c>
      <c r="D36" s="539" t="s">
        <v>1967</v>
      </c>
      <c r="E36" s="539" t="s">
        <v>1966</v>
      </c>
      <c r="F36" s="539" t="s">
        <v>1965</v>
      </c>
      <c r="G36" s="539" t="s">
        <v>1964</v>
      </c>
      <c r="H36" s="9" t="s">
        <v>2058</v>
      </c>
      <c r="I36" s="9" t="s">
        <v>2715</v>
      </c>
      <c r="J36" s="9" t="s">
        <v>2932</v>
      </c>
      <c r="K36" s="9" t="s">
        <v>2933</v>
      </c>
      <c r="L36" s="9"/>
      <c r="M36" s="9" t="s">
        <v>2791</v>
      </c>
      <c r="N36" s="9"/>
      <c r="O36" s="9"/>
      <c r="P36" s="15"/>
      <c r="Q36" s="12" t="s">
        <v>2956</v>
      </c>
      <c r="R36" s="12" t="s">
        <v>2808</v>
      </c>
      <c r="S36" s="12" t="s">
        <v>2890</v>
      </c>
    </row>
    <row r="37" spans="1:19" ht="12.75" customHeight="1" x14ac:dyDescent="0.2">
      <c r="A37" s="241" t="s">
        <v>1963</v>
      </c>
      <c r="B37" s="244" t="s">
        <v>5287</v>
      </c>
      <c r="C37" s="538" t="s">
        <v>2070</v>
      </c>
      <c r="D37" s="538" t="s">
        <v>2072</v>
      </c>
      <c r="E37" s="538" t="s">
        <v>2074</v>
      </c>
      <c r="F37" s="538" t="s">
        <v>2076</v>
      </c>
      <c r="G37" s="538" t="s">
        <v>2078</v>
      </c>
      <c r="H37" s="9" t="s">
        <v>2058</v>
      </c>
      <c r="I37" s="9" t="s">
        <v>2715</v>
      </c>
      <c r="J37" s="9" t="s">
        <v>2932</v>
      </c>
      <c r="K37" s="9" t="s">
        <v>2933</v>
      </c>
      <c r="L37" s="9" t="s">
        <v>2946</v>
      </c>
      <c r="M37" s="8" t="s">
        <v>2792</v>
      </c>
      <c r="N37" s="9"/>
      <c r="O37" s="9"/>
      <c r="P37" s="15"/>
      <c r="Q37" s="12" t="s">
        <v>2956</v>
      </c>
      <c r="R37" s="12" t="s">
        <v>2808</v>
      </c>
      <c r="S37" s="12" t="s">
        <v>2890</v>
      </c>
    </row>
    <row r="38" spans="1:19" ht="12.75" customHeight="1" x14ac:dyDescent="0.2">
      <c r="A38" s="241" t="s">
        <v>1962</v>
      </c>
      <c r="B38" s="243" t="s">
        <v>5288</v>
      </c>
      <c r="C38" s="538" t="s">
        <v>2071</v>
      </c>
      <c r="D38" s="538" t="s">
        <v>2073</v>
      </c>
      <c r="E38" s="538" t="s">
        <v>2075</v>
      </c>
      <c r="F38" s="538" t="s">
        <v>2077</v>
      </c>
      <c r="G38" s="538" t="s">
        <v>2079</v>
      </c>
      <c r="H38" s="9" t="s">
        <v>2058</v>
      </c>
      <c r="I38" s="9" t="s">
        <v>2715</v>
      </c>
      <c r="J38" s="9" t="s">
        <v>2932</v>
      </c>
      <c r="K38" s="9" t="s">
        <v>2933</v>
      </c>
      <c r="L38" s="9" t="s">
        <v>2946</v>
      </c>
      <c r="M38" s="9"/>
      <c r="N38" s="9"/>
      <c r="O38" s="9"/>
      <c r="P38" s="15"/>
      <c r="Q38" s="12" t="s">
        <v>2956</v>
      </c>
      <c r="R38" s="12" t="s">
        <v>2808</v>
      </c>
      <c r="S38" s="12" t="s">
        <v>2890</v>
      </c>
    </row>
    <row r="39" spans="1:19" ht="12.75" customHeight="1" x14ac:dyDescent="0.2">
      <c r="A39" s="238" t="s">
        <v>1961</v>
      </c>
      <c r="B39" s="244" t="s">
        <v>5733</v>
      </c>
      <c r="C39" s="538" t="s">
        <v>81</v>
      </c>
      <c r="D39" s="538" t="s">
        <v>445</v>
      </c>
      <c r="E39" s="538" t="s">
        <v>444</v>
      </c>
      <c r="F39" s="538" t="s">
        <v>1546</v>
      </c>
      <c r="G39" s="538" t="s">
        <v>1255</v>
      </c>
      <c r="H39" s="9" t="s">
        <v>2058</v>
      </c>
      <c r="I39" s="9" t="s">
        <v>2715</v>
      </c>
      <c r="J39" s="9" t="s">
        <v>2932</v>
      </c>
      <c r="K39" s="9" t="s">
        <v>2933</v>
      </c>
      <c r="N39" s="9"/>
      <c r="O39" s="9"/>
      <c r="P39" s="12"/>
      <c r="Q39" s="16" t="s">
        <v>4711</v>
      </c>
      <c r="R39" s="12" t="s">
        <v>2808</v>
      </c>
      <c r="S39" s="12" t="s">
        <v>2890</v>
      </c>
    </row>
    <row r="40" spans="1:19" ht="12.75" customHeight="1" x14ac:dyDescent="0.2">
      <c r="A40" s="239" t="s">
        <v>275</v>
      </c>
      <c r="B40" s="243"/>
      <c r="C40" s="424"/>
      <c r="D40" s="424"/>
      <c r="E40" s="424"/>
      <c r="F40" s="424"/>
      <c r="G40" s="424"/>
      <c r="H40" s="16"/>
      <c r="I40" s="16"/>
      <c r="J40" s="16"/>
      <c r="K40" s="16"/>
      <c r="L40" s="16"/>
      <c r="M40" s="16"/>
    </row>
    <row r="41" spans="1:19" ht="12.75" customHeight="1" x14ac:dyDescent="0.2">
      <c r="A41" s="241" t="s">
        <v>321</v>
      </c>
      <c r="B41" s="244" t="s">
        <v>5289</v>
      </c>
      <c r="C41" s="540" t="s">
        <v>106</v>
      </c>
      <c r="D41" s="424"/>
      <c r="E41" s="424"/>
      <c r="F41" s="540" t="s">
        <v>320</v>
      </c>
      <c r="G41" s="424"/>
      <c r="H41" s="8" t="s">
        <v>2058</v>
      </c>
      <c r="I41" s="8" t="s">
        <v>2715</v>
      </c>
      <c r="J41" s="8" t="s">
        <v>2939</v>
      </c>
      <c r="K41" s="8" t="s">
        <v>2933</v>
      </c>
      <c r="L41" s="9"/>
      <c r="M41" s="8" t="s">
        <v>2769</v>
      </c>
      <c r="N41" s="9" t="s">
        <v>2845</v>
      </c>
      <c r="O41" s="9"/>
      <c r="Q41" s="16" t="s">
        <v>4711</v>
      </c>
      <c r="R41" s="12" t="s">
        <v>2808</v>
      </c>
      <c r="S41" s="12" t="s">
        <v>2890</v>
      </c>
    </row>
    <row r="42" spans="1:19" ht="12.75" customHeight="1" x14ac:dyDescent="0.2">
      <c r="A42" s="241" t="s">
        <v>319</v>
      </c>
      <c r="B42" s="243" t="s">
        <v>5314</v>
      </c>
      <c r="C42" s="540" t="s">
        <v>111</v>
      </c>
      <c r="D42" s="424"/>
      <c r="E42" s="424"/>
      <c r="F42" s="540" t="s">
        <v>318</v>
      </c>
      <c r="G42" s="424"/>
      <c r="H42" s="8" t="s">
        <v>2058</v>
      </c>
      <c r="I42" s="8" t="s">
        <v>2715</v>
      </c>
      <c r="J42" s="8" t="s">
        <v>2939</v>
      </c>
      <c r="K42" s="8" t="s">
        <v>2933</v>
      </c>
      <c r="L42" s="9"/>
      <c r="M42" s="8" t="s">
        <v>2771</v>
      </c>
      <c r="N42" s="9" t="s">
        <v>2845</v>
      </c>
      <c r="O42" s="9"/>
      <c r="Q42" s="16" t="s">
        <v>4711</v>
      </c>
      <c r="R42" s="12" t="s">
        <v>2808</v>
      </c>
      <c r="S42" s="12" t="s">
        <v>2890</v>
      </c>
    </row>
    <row r="43" spans="1:19" ht="12.75" customHeight="1" x14ac:dyDescent="0.2">
      <c r="A43" s="241" t="s">
        <v>317</v>
      </c>
      <c r="B43" s="244" t="s">
        <v>5315</v>
      </c>
      <c r="C43" s="540" t="s">
        <v>110</v>
      </c>
      <c r="D43" s="424"/>
      <c r="E43" s="424"/>
      <c r="F43" s="540" t="s">
        <v>316</v>
      </c>
      <c r="G43" s="540" t="s">
        <v>315</v>
      </c>
      <c r="H43" s="8" t="s">
        <v>2058</v>
      </c>
      <c r="I43" s="8" t="s">
        <v>2715</v>
      </c>
      <c r="J43" s="8" t="s">
        <v>2939</v>
      </c>
      <c r="K43" s="8" t="s">
        <v>2933</v>
      </c>
      <c r="L43" s="9"/>
      <c r="M43" s="8" t="s">
        <v>2774</v>
      </c>
      <c r="N43" s="9" t="s">
        <v>2845</v>
      </c>
      <c r="O43" s="9"/>
      <c r="Q43" s="16" t="s">
        <v>4711</v>
      </c>
      <c r="R43" s="12" t="s">
        <v>2808</v>
      </c>
      <c r="S43" s="12" t="s">
        <v>2890</v>
      </c>
    </row>
    <row r="44" spans="1:19" ht="12.75" customHeight="1" x14ac:dyDescent="0.2">
      <c r="A44" s="241" t="s">
        <v>314</v>
      </c>
      <c r="B44" s="243" t="s">
        <v>5316</v>
      </c>
      <c r="C44" s="540" t="s">
        <v>1820</v>
      </c>
      <c r="D44" s="424"/>
      <c r="E44" s="424"/>
      <c r="F44" s="540" t="s">
        <v>313</v>
      </c>
      <c r="G44" s="540" t="s">
        <v>312</v>
      </c>
      <c r="H44" s="8" t="s">
        <v>2058</v>
      </c>
      <c r="I44" s="8" t="s">
        <v>2715</v>
      </c>
      <c r="J44" s="8" t="s">
        <v>2939</v>
      </c>
      <c r="K44" s="8" t="s">
        <v>2933</v>
      </c>
      <c r="L44" s="9"/>
      <c r="M44" s="8" t="s">
        <v>2781</v>
      </c>
      <c r="N44" s="9" t="s">
        <v>2845</v>
      </c>
      <c r="O44" s="9"/>
      <c r="Q44" s="16" t="s">
        <v>4711</v>
      </c>
      <c r="R44" s="12" t="s">
        <v>2808</v>
      </c>
      <c r="S44" s="12" t="s">
        <v>2890</v>
      </c>
    </row>
    <row r="45" spans="1:19" ht="12.75" customHeight="1" x14ac:dyDescent="0.2">
      <c r="A45" s="241" t="s">
        <v>311</v>
      </c>
      <c r="B45" s="244" t="s">
        <v>5354</v>
      </c>
      <c r="C45" s="540" t="s">
        <v>1807</v>
      </c>
      <c r="D45" s="424"/>
      <c r="E45" s="424"/>
      <c r="F45" s="540" t="s">
        <v>310</v>
      </c>
      <c r="G45" s="424"/>
      <c r="H45" s="8" t="s">
        <v>2058</v>
      </c>
      <c r="I45" s="8" t="s">
        <v>2715</v>
      </c>
      <c r="J45" s="8" t="s">
        <v>2939</v>
      </c>
      <c r="K45" s="8" t="s">
        <v>2933</v>
      </c>
      <c r="L45" s="9"/>
      <c r="M45" s="8" t="s">
        <v>2782</v>
      </c>
      <c r="N45" s="9"/>
      <c r="O45" s="9"/>
      <c r="P45" s="8"/>
      <c r="Q45" s="16" t="s">
        <v>4711</v>
      </c>
      <c r="R45" s="12" t="s">
        <v>2808</v>
      </c>
      <c r="S45" s="12" t="s">
        <v>2890</v>
      </c>
    </row>
    <row r="46" spans="1:19" ht="12.75" customHeight="1" x14ac:dyDescent="0.2">
      <c r="A46" s="241" t="s">
        <v>309</v>
      </c>
      <c r="B46" s="243" t="s">
        <v>5732</v>
      </c>
      <c r="C46" s="540" t="s">
        <v>1791</v>
      </c>
      <c r="D46" s="424"/>
      <c r="E46" s="424"/>
      <c r="F46" s="540" t="s">
        <v>308</v>
      </c>
      <c r="G46" s="540" t="s">
        <v>307</v>
      </c>
      <c r="H46" s="8" t="s">
        <v>2058</v>
      </c>
      <c r="I46" s="8" t="s">
        <v>2715</v>
      </c>
      <c r="J46" s="8" t="s">
        <v>2939</v>
      </c>
      <c r="K46" s="8" t="s">
        <v>2933</v>
      </c>
      <c r="L46" s="9"/>
      <c r="M46" s="8" t="s">
        <v>2783</v>
      </c>
      <c r="N46" s="9"/>
      <c r="O46" s="9"/>
      <c r="P46" s="8"/>
      <c r="Q46" s="16" t="s">
        <v>4711</v>
      </c>
      <c r="R46" s="12" t="s">
        <v>2808</v>
      </c>
      <c r="S46" s="12" t="s">
        <v>2890</v>
      </c>
    </row>
    <row r="47" spans="1:19" ht="12.75" customHeight="1" x14ac:dyDescent="0.2">
      <c r="A47" s="241" t="s">
        <v>306</v>
      </c>
      <c r="B47" s="244" t="s">
        <v>5734</v>
      </c>
      <c r="C47" s="540" t="s">
        <v>1777</v>
      </c>
      <c r="D47" s="424"/>
      <c r="E47" s="424"/>
      <c r="F47" s="540" t="s">
        <v>305</v>
      </c>
      <c r="G47" s="424"/>
      <c r="H47" s="8" t="s">
        <v>2058</v>
      </c>
      <c r="I47" s="8" t="s">
        <v>2715</v>
      </c>
      <c r="J47" s="8" t="s">
        <v>2939</v>
      </c>
      <c r="K47" s="8" t="s">
        <v>2933</v>
      </c>
      <c r="L47" s="9"/>
      <c r="M47" s="8" t="s">
        <v>2784</v>
      </c>
      <c r="N47" s="9"/>
      <c r="O47" s="9"/>
      <c r="P47" s="8"/>
      <c r="Q47" s="16" t="s">
        <v>4711</v>
      </c>
      <c r="R47" s="12" t="s">
        <v>2808</v>
      </c>
      <c r="S47" s="12" t="s">
        <v>2890</v>
      </c>
    </row>
    <row r="48" spans="1:19" ht="12.75" customHeight="1" x14ac:dyDescent="0.2">
      <c r="A48" s="241" t="s">
        <v>304</v>
      </c>
      <c r="B48" s="243" t="s">
        <v>5735</v>
      </c>
      <c r="C48" s="540" t="s">
        <v>1762</v>
      </c>
      <c r="D48" s="424"/>
      <c r="E48" s="424"/>
      <c r="F48" s="540" t="s">
        <v>303</v>
      </c>
      <c r="G48" s="540" t="s">
        <v>302</v>
      </c>
      <c r="H48" s="8" t="s">
        <v>2058</v>
      </c>
      <c r="I48" s="8" t="s">
        <v>2715</v>
      </c>
      <c r="J48" s="8" t="s">
        <v>2939</v>
      </c>
      <c r="K48" s="8" t="s">
        <v>2933</v>
      </c>
      <c r="L48" s="9"/>
      <c r="M48" s="8" t="s">
        <v>2785</v>
      </c>
      <c r="N48" s="9"/>
      <c r="O48" s="9"/>
      <c r="P48" s="8"/>
      <c r="Q48" s="16" t="s">
        <v>4711</v>
      </c>
      <c r="R48" s="12" t="s">
        <v>2808</v>
      </c>
      <c r="S48" s="12" t="s">
        <v>2890</v>
      </c>
    </row>
    <row r="49" spans="1:39" ht="12.75" customHeight="1" x14ac:dyDescent="0.2">
      <c r="A49" s="242" t="s">
        <v>1960</v>
      </c>
      <c r="B49" s="244" t="s">
        <v>5736</v>
      </c>
      <c r="C49" s="540" t="s">
        <v>1644</v>
      </c>
      <c r="D49" s="424"/>
      <c r="E49" s="424"/>
      <c r="F49" s="540" t="s">
        <v>1746</v>
      </c>
      <c r="G49" s="540" t="s">
        <v>1745</v>
      </c>
      <c r="H49" s="8" t="s">
        <v>2058</v>
      </c>
      <c r="I49" s="8" t="s">
        <v>2715</v>
      </c>
      <c r="J49" s="8" t="s">
        <v>2939</v>
      </c>
      <c r="K49" s="8" t="s">
        <v>2933</v>
      </c>
      <c r="L49" s="9" t="s">
        <v>2946</v>
      </c>
      <c r="M49" s="8" t="s">
        <v>2793</v>
      </c>
      <c r="N49" s="9"/>
      <c r="O49" s="9"/>
      <c r="P49" s="8"/>
      <c r="Q49" s="16" t="s">
        <v>4711</v>
      </c>
      <c r="R49" s="12" t="s">
        <v>2808</v>
      </c>
      <c r="S49" s="12" t="s">
        <v>2890</v>
      </c>
    </row>
    <row r="50" spans="1:39" ht="12.75" customHeight="1" x14ac:dyDescent="0.2">
      <c r="A50" s="242" t="s">
        <v>301</v>
      </c>
      <c r="B50" s="243" t="s">
        <v>5737</v>
      </c>
      <c r="C50" s="538" t="s">
        <v>1731</v>
      </c>
      <c r="D50" s="424"/>
      <c r="E50" s="424"/>
      <c r="F50" s="538" t="s">
        <v>300</v>
      </c>
      <c r="G50" s="538" t="s">
        <v>299</v>
      </c>
      <c r="H50" s="8" t="s">
        <v>2058</v>
      </c>
      <c r="I50" s="8" t="s">
        <v>2715</v>
      </c>
      <c r="J50" s="8" t="s">
        <v>2939</v>
      </c>
      <c r="K50" s="8" t="s">
        <v>2933</v>
      </c>
      <c r="L50" s="9" t="s">
        <v>2941</v>
      </c>
      <c r="M50" s="8" t="s">
        <v>2786</v>
      </c>
      <c r="N50" s="9"/>
      <c r="O50" s="9"/>
      <c r="P50" s="8"/>
      <c r="Q50" s="16" t="s">
        <v>4711</v>
      </c>
      <c r="R50" s="12" t="s">
        <v>2808</v>
      </c>
      <c r="S50" s="12" t="s">
        <v>2890</v>
      </c>
    </row>
    <row r="51" spans="1:39" ht="12.75" customHeight="1" x14ac:dyDescent="0.2">
      <c r="A51" s="242" t="s">
        <v>1959</v>
      </c>
      <c r="B51" s="244" t="s">
        <v>5290</v>
      </c>
      <c r="C51" s="538" t="s">
        <v>1705</v>
      </c>
      <c r="D51" s="424"/>
      <c r="E51" s="424"/>
      <c r="F51" s="538" t="s">
        <v>1703</v>
      </c>
      <c r="G51" s="538" t="s">
        <v>1702</v>
      </c>
      <c r="H51" s="8" t="s">
        <v>2058</v>
      </c>
      <c r="I51" s="8" t="s">
        <v>2715</v>
      </c>
      <c r="J51" s="8" t="s">
        <v>2939</v>
      </c>
      <c r="K51" s="8" t="s">
        <v>2933</v>
      </c>
      <c r="L51" s="9" t="s">
        <v>2941</v>
      </c>
      <c r="M51" s="8"/>
      <c r="N51" s="9"/>
      <c r="O51" s="9"/>
      <c r="P51" s="9"/>
      <c r="Q51" s="16" t="s">
        <v>4711</v>
      </c>
      <c r="R51" s="12" t="s">
        <v>2808</v>
      </c>
      <c r="S51" s="12" t="s">
        <v>2890</v>
      </c>
    </row>
    <row r="52" spans="1:39" ht="12.75" customHeight="1" x14ac:dyDescent="0.2">
      <c r="A52" s="238" t="s">
        <v>5008</v>
      </c>
      <c r="B52" s="244" t="s">
        <v>5291</v>
      </c>
      <c r="C52" s="538" t="s">
        <v>1693</v>
      </c>
      <c r="D52" s="424"/>
      <c r="E52" s="424"/>
      <c r="F52" s="424"/>
      <c r="G52" s="424"/>
      <c r="H52" s="9" t="s">
        <v>2058</v>
      </c>
      <c r="I52" s="9" t="s">
        <v>2715</v>
      </c>
      <c r="J52" s="13"/>
      <c r="M52" s="13"/>
      <c r="N52" s="16"/>
      <c r="O52" s="16"/>
      <c r="P52" s="16"/>
      <c r="Q52" s="16" t="s">
        <v>4711</v>
      </c>
      <c r="R52" s="12" t="s">
        <v>2808</v>
      </c>
      <c r="S52" s="12" t="s">
        <v>2891</v>
      </c>
    </row>
    <row r="53" spans="1:39" ht="12.75" customHeight="1" x14ac:dyDescent="0.2">
      <c r="A53" s="238" t="s">
        <v>389</v>
      </c>
      <c r="B53" s="243" t="s">
        <v>5292</v>
      </c>
      <c r="C53" s="538" t="s">
        <v>1958</v>
      </c>
      <c r="D53" s="424"/>
      <c r="E53" s="424"/>
      <c r="F53" s="424"/>
      <c r="G53" s="424"/>
      <c r="H53" s="9" t="s">
        <v>2058</v>
      </c>
      <c r="I53" s="9" t="s">
        <v>2715</v>
      </c>
      <c r="J53" s="13"/>
      <c r="M53" s="13"/>
      <c r="N53" s="16"/>
      <c r="O53" s="16"/>
      <c r="P53" s="16"/>
      <c r="Q53" s="16" t="s">
        <v>4711</v>
      </c>
      <c r="R53" s="12" t="s">
        <v>2808</v>
      </c>
      <c r="S53" s="12" t="s">
        <v>2892</v>
      </c>
    </row>
    <row r="54" spans="1:39" ht="12.75" customHeight="1" x14ac:dyDescent="0.2">
      <c r="A54" s="238" t="s">
        <v>1957</v>
      </c>
      <c r="B54" s="244" t="s">
        <v>5293</v>
      </c>
      <c r="C54" s="538" t="s">
        <v>1956</v>
      </c>
      <c r="D54" s="424"/>
      <c r="E54" s="424"/>
      <c r="F54" s="424"/>
      <c r="G54" s="424"/>
      <c r="H54" s="9" t="s">
        <v>2058</v>
      </c>
      <c r="I54" s="9" t="s">
        <v>2715</v>
      </c>
      <c r="J54" s="13"/>
      <c r="M54" s="13"/>
      <c r="N54" s="16"/>
      <c r="O54" s="16"/>
      <c r="P54" s="16"/>
      <c r="Q54" s="16" t="s">
        <v>4711</v>
      </c>
      <c r="R54" s="12" t="s">
        <v>2808</v>
      </c>
      <c r="S54" s="12" t="s">
        <v>3263</v>
      </c>
    </row>
    <row r="55" spans="1:39" ht="12.75" customHeight="1" x14ac:dyDescent="0.2">
      <c r="A55" s="238" t="s">
        <v>1955</v>
      </c>
      <c r="B55" s="243" t="s">
        <v>5294</v>
      </c>
      <c r="C55" s="538" t="s">
        <v>2080</v>
      </c>
      <c r="D55" s="424"/>
      <c r="E55" s="424"/>
      <c r="F55" s="424"/>
      <c r="G55" s="424"/>
      <c r="H55" s="9" t="s">
        <v>2058</v>
      </c>
      <c r="I55" s="9" t="s">
        <v>2715</v>
      </c>
      <c r="J55" s="13"/>
      <c r="M55" s="13"/>
      <c r="N55" s="16"/>
      <c r="O55" s="16"/>
      <c r="P55" s="16"/>
      <c r="Q55" s="16" t="s">
        <v>4711</v>
      </c>
      <c r="R55" s="12" t="s">
        <v>2808</v>
      </c>
      <c r="S55" s="12" t="s">
        <v>2893</v>
      </c>
      <c r="AM55" s="10" t="s">
        <v>105</v>
      </c>
    </row>
    <row r="56" spans="1:39" ht="12.75" customHeight="1" x14ac:dyDescent="0.2">
      <c r="A56" s="238" t="s">
        <v>1954</v>
      </c>
      <c r="B56" s="243" t="s">
        <v>5295</v>
      </c>
      <c r="C56" s="538" t="s">
        <v>2081</v>
      </c>
      <c r="D56" s="538" t="s">
        <v>1953</v>
      </c>
      <c r="E56" s="538" t="s">
        <v>1952</v>
      </c>
      <c r="F56" s="538" t="s">
        <v>1951</v>
      </c>
      <c r="G56" s="538" t="s">
        <v>1950</v>
      </c>
      <c r="H56" s="9" t="s">
        <v>2058</v>
      </c>
      <c r="I56" s="9" t="s">
        <v>2715</v>
      </c>
      <c r="J56" s="9"/>
      <c r="M56" s="13"/>
      <c r="N56" s="16"/>
      <c r="O56" s="16"/>
      <c r="P56" s="16"/>
      <c r="Q56" s="12" t="s">
        <v>3270</v>
      </c>
      <c r="R56" s="12" t="s">
        <v>2808</v>
      </c>
    </row>
    <row r="57" spans="1:39" ht="12.75" customHeight="1" x14ac:dyDescent="0.2">
      <c r="A57" s="238" t="s">
        <v>1949</v>
      </c>
      <c r="B57" s="244" t="s">
        <v>5357</v>
      </c>
      <c r="C57" s="538" t="s">
        <v>3354</v>
      </c>
      <c r="D57" s="538" t="s">
        <v>1948</v>
      </c>
      <c r="E57" s="538" t="s">
        <v>1947</v>
      </c>
      <c r="F57" s="538" t="s">
        <v>1946</v>
      </c>
      <c r="G57" s="538" t="s">
        <v>1945</v>
      </c>
      <c r="H57" s="9" t="s">
        <v>2058</v>
      </c>
      <c r="I57" s="9" t="s">
        <v>2715</v>
      </c>
      <c r="J57" s="9" t="s">
        <v>2847</v>
      </c>
      <c r="M57" s="13"/>
      <c r="N57" s="16"/>
      <c r="O57" s="16"/>
      <c r="P57" s="16"/>
      <c r="Q57" s="12" t="s">
        <v>3270</v>
      </c>
      <c r="R57" s="12" t="s">
        <v>2808</v>
      </c>
    </row>
    <row r="58" spans="1:39" ht="12.75" customHeight="1" x14ac:dyDescent="0.2">
      <c r="A58" s="238" t="s">
        <v>1944</v>
      </c>
      <c r="B58" s="244" t="s">
        <v>5362</v>
      </c>
      <c r="C58" s="538" t="s">
        <v>1665</v>
      </c>
      <c r="D58" s="538" t="s">
        <v>1664</v>
      </c>
      <c r="E58" s="538" t="s">
        <v>1663</v>
      </c>
      <c r="F58" s="538" t="s">
        <v>1662</v>
      </c>
      <c r="G58" s="538" t="s">
        <v>1661</v>
      </c>
      <c r="H58" s="9" t="s">
        <v>2058</v>
      </c>
      <c r="I58" s="9" t="s">
        <v>2715</v>
      </c>
      <c r="J58" s="9" t="s">
        <v>2940</v>
      </c>
      <c r="K58" s="9" t="s">
        <v>2933</v>
      </c>
      <c r="L58" s="9" t="s">
        <v>2941</v>
      </c>
      <c r="N58" s="13"/>
      <c r="O58" s="13"/>
      <c r="Q58" s="16" t="s">
        <v>4711</v>
      </c>
      <c r="R58" s="12" t="s">
        <v>2808</v>
      </c>
      <c r="S58" s="12" t="s">
        <v>2890</v>
      </c>
    </row>
    <row r="59" spans="1:39" ht="12.75" customHeight="1" x14ac:dyDescent="0.2">
      <c r="A59" s="238" t="s">
        <v>1943</v>
      </c>
      <c r="B59" s="243" t="s">
        <v>5363</v>
      </c>
      <c r="C59" s="538" t="s">
        <v>1660</v>
      </c>
      <c r="D59" s="538" t="s">
        <v>1659</v>
      </c>
      <c r="E59" s="538" t="s">
        <v>1658</v>
      </c>
      <c r="F59" s="538" t="s">
        <v>1657</v>
      </c>
      <c r="G59" s="424"/>
      <c r="H59" s="9" t="s">
        <v>2058</v>
      </c>
      <c r="I59" s="9" t="s">
        <v>2715</v>
      </c>
      <c r="J59" s="9" t="s">
        <v>2940</v>
      </c>
      <c r="K59" s="9" t="s">
        <v>2933</v>
      </c>
      <c r="L59" s="9" t="s">
        <v>2941</v>
      </c>
      <c r="N59" s="9"/>
      <c r="O59" s="9"/>
      <c r="Q59" s="16" t="s">
        <v>4711</v>
      </c>
      <c r="R59" s="12" t="s">
        <v>2808</v>
      </c>
      <c r="S59" s="12"/>
    </row>
    <row r="60" spans="1:39" ht="12.75" customHeight="1" x14ac:dyDescent="0.2">
      <c r="A60" s="238" t="s">
        <v>295</v>
      </c>
      <c r="B60" s="244" t="s">
        <v>5366</v>
      </c>
      <c r="C60" s="538" t="s">
        <v>2082</v>
      </c>
      <c r="D60" s="538" t="s">
        <v>2084</v>
      </c>
      <c r="E60" s="538" t="s">
        <v>2086</v>
      </c>
      <c r="F60" s="538" t="s">
        <v>2088</v>
      </c>
      <c r="G60" s="538" t="s">
        <v>2090</v>
      </c>
      <c r="H60" s="9" t="s">
        <v>2058</v>
      </c>
      <c r="I60" s="9" t="s">
        <v>2715</v>
      </c>
      <c r="J60" s="9" t="s">
        <v>2940</v>
      </c>
      <c r="K60" s="9" t="s">
        <v>2933</v>
      </c>
      <c r="L60" s="9" t="s">
        <v>2943</v>
      </c>
      <c r="M60" s="13"/>
      <c r="N60" s="13"/>
      <c r="O60" s="13"/>
      <c r="P60" s="16"/>
      <c r="Q60" s="16" t="s">
        <v>4711</v>
      </c>
      <c r="R60" s="12" t="s">
        <v>2808</v>
      </c>
    </row>
    <row r="61" spans="1:39" ht="12.75" customHeight="1" x14ac:dyDescent="0.2">
      <c r="A61" s="238" t="s">
        <v>5180</v>
      </c>
      <c r="B61" s="243" t="s">
        <v>5367</v>
      </c>
      <c r="C61" s="538" t="s">
        <v>2083</v>
      </c>
      <c r="D61" s="538" t="s">
        <v>2085</v>
      </c>
      <c r="E61" s="538" t="s">
        <v>2087</v>
      </c>
      <c r="F61" s="538" t="s">
        <v>2089</v>
      </c>
      <c r="G61" s="424"/>
      <c r="H61" s="9" t="s">
        <v>2058</v>
      </c>
      <c r="I61" s="9" t="s">
        <v>2715</v>
      </c>
      <c r="J61" s="9" t="s">
        <v>2932</v>
      </c>
      <c r="K61" s="9" t="s">
        <v>2933</v>
      </c>
      <c r="L61" s="9" t="s">
        <v>2947</v>
      </c>
      <c r="M61" s="13"/>
      <c r="N61" s="13"/>
      <c r="O61" s="13"/>
      <c r="P61" s="16"/>
      <c r="Q61" s="16" t="s">
        <v>4711</v>
      </c>
      <c r="R61" s="12" t="s">
        <v>2808</v>
      </c>
    </row>
    <row r="62" spans="1:39" ht="12.75" customHeight="1" x14ac:dyDescent="0.2">
      <c r="A62" s="238" t="s">
        <v>1942</v>
      </c>
      <c r="B62" s="244" t="s">
        <v>5794</v>
      </c>
      <c r="C62" s="541" t="s">
        <v>2091</v>
      </c>
      <c r="D62" s="424"/>
      <c r="E62" s="424"/>
      <c r="F62" s="424"/>
      <c r="G62" s="424"/>
      <c r="H62" s="9" t="s">
        <v>2058</v>
      </c>
      <c r="I62" s="8" t="s">
        <v>2716</v>
      </c>
      <c r="J62" s="13"/>
      <c r="K62" s="246"/>
      <c r="N62" s="16"/>
      <c r="O62" s="16"/>
      <c r="P62" s="16"/>
      <c r="Q62" s="16" t="s">
        <v>4711</v>
      </c>
      <c r="R62" s="12" t="s">
        <v>2808</v>
      </c>
    </row>
    <row r="63" spans="1:39" ht="12.75" customHeight="1" x14ac:dyDescent="0.2">
      <c r="A63" s="238" t="s">
        <v>1941</v>
      </c>
      <c r="B63" s="243" t="s">
        <v>5939</v>
      </c>
      <c r="C63" s="541" t="s">
        <v>2092</v>
      </c>
      <c r="D63" s="424"/>
      <c r="E63" s="424"/>
      <c r="F63" s="424"/>
      <c r="G63" s="424"/>
      <c r="H63" s="9" t="s">
        <v>2058</v>
      </c>
      <c r="I63" s="9" t="s">
        <v>2716</v>
      </c>
      <c r="J63" s="13"/>
      <c r="K63" s="246"/>
      <c r="N63" s="16"/>
      <c r="O63" s="16"/>
      <c r="P63" s="16"/>
      <c r="Q63" s="16" t="s">
        <v>4711</v>
      </c>
      <c r="R63" s="12" t="s">
        <v>2808</v>
      </c>
      <c r="S63" s="12" t="s">
        <v>2817</v>
      </c>
    </row>
    <row r="64" spans="1:39" ht="12.75" customHeight="1" x14ac:dyDescent="0.2">
      <c r="A64" s="238" t="s">
        <v>1940</v>
      </c>
      <c r="B64" s="244" t="s">
        <v>5940</v>
      </c>
      <c r="C64" s="507" t="s">
        <v>2093</v>
      </c>
      <c r="D64" s="424"/>
      <c r="E64" s="424"/>
      <c r="F64" s="424"/>
      <c r="G64" s="424"/>
      <c r="H64" s="9" t="s">
        <v>5018</v>
      </c>
      <c r="I64" s="9" t="s">
        <v>3035</v>
      </c>
      <c r="J64" s="13"/>
      <c r="K64" s="246"/>
      <c r="N64" s="16"/>
      <c r="O64" s="16"/>
      <c r="P64" s="16"/>
      <c r="Q64" s="16" t="s">
        <v>4711</v>
      </c>
      <c r="R64" s="12" t="s">
        <v>2808</v>
      </c>
      <c r="S64" s="12" t="s">
        <v>2890</v>
      </c>
    </row>
    <row r="65" spans="1:21" ht="12.75" customHeight="1" x14ac:dyDescent="0.2">
      <c r="A65" s="238" t="s">
        <v>1939</v>
      </c>
      <c r="B65" s="243" t="s">
        <v>5941</v>
      </c>
      <c r="C65" s="507" t="s">
        <v>2094</v>
      </c>
      <c r="D65" s="424"/>
      <c r="E65" s="424"/>
      <c r="F65" s="424"/>
      <c r="G65" s="424"/>
      <c r="H65" s="9" t="s">
        <v>5018</v>
      </c>
      <c r="I65" s="9" t="s">
        <v>3037</v>
      </c>
      <c r="J65" s="13"/>
      <c r="K65" s="246"/>
      <c r="N65" s="16"/>
      <c r="O65" s="16"/>
      <c r="P65" s="16"/>
      <c r="Q65" s="16" t="s">
        <v>4711</v>
      </c>
      <c r="R65" s="12" t="s">
        <v>2808</v>
      </c>
    </row>
    <row r="66" spans="1:21" ht="12.75" customHeight="1" x14ac:dyDescent="0.2">
      <c r="A66" s="238" t="s">
        <v>1938</v>
      </c>
      <c r="B66" s="244" t="s">
        <v>5375</v>
      </c>
      <c r="C66" s="541" t="s">
        <v>1937</v>
      </c>
      <c r="D66" s="424"/>
      <c r="E66" s="424"/>
      <c r="F66" s="424"/>
      <c r="G66" s="424"/>
      <c r="H66" s="9" t="s">
        <v>2058</v>
      </c>
      <c r="I66" s="9" t="s">
        <v>2716</v>
      </c>
      <c r="J66" s="13"/>
      <c r="K66" s="246"/>
      <c r="N66" s="16"/>
      <c r="O66" s="16"/>
      <c r="P66" s="16"/>
      <c r="Q66" s="12" t="s">
        <v>2957</v>
      </c>
      <c r="R66" s="12" t="s">
        <v>2808</v>
      </c>
    </row>
    <row r="67" spans="1:21" ht="12.75" customHeight="1" x14ac:dyDescent="0.2">
      <c r="A67" s="238" t="s">
        <v>1936</v>
      </c>
      <c r="B67" s="243" t="s">
        <v>5376</v>
      </c>
      <c r="C67" s="507" t="s">
        <v>2095</v>
      </c>
      <c r="D67" s="424"/>
      <c r="E67" s="424"/>
      <c r="F67" s="424"/>
      <c r="G67" s="424"/>
      <c r="H67" s="8" t="s">
        <v>5018</v>
      </c>
      <c r="I67" s="8" t="s">
        <v>3035</v>
      </c>
      <c r="J67" s="13"/>
      <c r="K67" s="246"/>
      <c r="N67" s="16"/>
      <c r="O67" s="16"/>
      <c r="P67" s="16"/>
      <c r="Q67" s="12" t="s">
        <v>2956</v>
      </c>
      <c r="R67" s="12" t="s">
        <v>2808</v>
      </c>
    </row>
    <row r="68" spans="1:21" ht="12.75" customHeight="1" x14ac:dyDescent="0.2">
      <c r="A68" s="239" t="s">
        <v>287</v>
      </c>
      <c r="B68" s="243"/>
      <c r="C68" s="424"/>
      <c r="D68" s="424"/>
      <c r="E68" s="424"/>
      <c r="F68" s="424"/>
      <c r="G68" s="424"/>
      <c r="H68" s="16"/>
      <c r="I68" s="16"/>
      <c r="J68" s="16"/>
      <c r="K68" s="16"/>
      <c r="L68" s="16"/>
      <c r="M68" s="16"/>
    </row>
    <row r="69" spans="1:21" ht="12.75" customHeight="1" x14ac:dyDescent="0.2">
      <c r="A69" s="242" t="s">
        <v>118</v>
      </c>
      <c r="B69" s="243" t="s">
        <v>5298</v>
      </c>
      <c r="C69" s="424"/>
      <c r="D69" s="542" t="s">
        <v>1910</v>
      </c>
      <c r="E69" s="424"/>
      <c r="F69" s="424"/>
      <c r="G69" s="424"/>
      <c r="H69" s="13" t="s">
        <v>2058</v>
      </c>
      <c r="I69" s="8" t="s">
        <v>2712</v>
      </c>
      <c r="J69" s="13"/>
      <c r="K69" s="32"/>
      <c r="L69" s="207"/>
      <c r="M69" s="13"/>
      <c r="N69" s="13"/>
      <c r="O69" s="207" t="s">
        <v>2960</v>
      </c>
      <c r="Q69" s="16" t="s">
        <v>4711</v>
      </c>
      <c r="R69" s="12" t="s">
        <v>2808</v>
      </c>
      <c r="S69" s="12" t="s">
        <v>2890</v>
      </c>
      <c r="T69" s="16"/>
      <c r="U69" s="16"/>
    </row>
    <row r="70" spans="1:21" ht="12.75" customHeight="1" x14ac:dyDescent="0.2">
      <c r="A70" s="242" t="s">
        <v>286</v>
      </c>
      <c r="B70" s="244" t="s">
        <v>5379</v>
      </c>
      <c r="C70" s="424"/>
      <c r="D70" s="542" t="s">
        <v>1908</v>
      </c>
      <c r="E70" s="424"/>
      <c r="F70" s="424"/>
      <c r="G70" s="424"/>
      <c r="H70" s="13" t="s">
        <v>2058</v>
      </c>
      <c r="I70" s="8" t="s">
        <v>2708</v>
      </c>
      <c r="J70" s="32"/>
      <c r="K70" s="32"/>
      <c r="L70" s="13"/>
      <c r="M70" s="9" t="s">
        <v>2787</v>
      </c>
      <c r="N70" s="9" t="s">
        <v>2876</v>
      </c>
      <c r="O70" s="207" t="s">
        <v>2960</v>
      </c>
      <c r="Q70" s="16" t="s">
        <v>4711</v>
      </c>
      <c r="R70" s="12" t="s">
        <v>2808</v>
      </c>
      <c r="S70" s="12" t="s">
        <v>2890</v>
      </c>
      <c r="T70" s="16"/>
      <c r="U70" s="16"/>
    </row>
    <row r="71" spans="1:21" ht="12.75" customHeight="1" x14ac:dyDescent="0.2">
      <c r="A71" s="242" t="s">
        <v>3261</v>
      </c>
      <c r="B71" s="243" t="s">
        <v>5380</v>
      </c>
      <c r="C71" s="424"/>
      <c r="D71" s="538" t="s">
        <v>285</v>
      </c>
      <c r="E71" s="424"/>
      <c r="F71" s="424"/>
      <c r="G71" s="424"/>
      <c r="H71" s="13" t="s">
        <v>2058</v>
      </c>
      <c r="I71" s="8" t="s">
        <v>3262</v>
      </c>
      <c r="J71" s="32"/>
      <c r="K71" s="13"/>
      <c r="L71" s="13"/>
      <c r="M71" s="207"/>
      <c r="N71" s="207"/>
      <c r="O71" s="207" t="s">
        <v>2960</v>
      </c>
      <c r="Q71" s="16" t="s">
        <v>4711</v>
      </c>
      <c r="R71" s="12" t="s">
        <v>2808</v>
      </c>
      <c r="S71" s="12" t="s">
        <v>2890</v>
      </c>
      <c r="T71" s="16"/>
      <c r="U71" s="16"/>
    </row>
    <row r="72" spans="1:21" ht="12.75" customHeight="1" x14ac:dyDescent="0.2">
      <c r="A72" s="169" t="s">
        <v>284</v>
      </c>
      <c r="B72" s="244" t="s">
        <v>5381</v>
      </c>
      <c r="C72" s="424"/>
      <c r="D72" s="542" t="s">
        <v>1904</v>
      </c>
      <c r="E72" s="424"/>
      <c r="F72" s="424"/>
      <c r="G72" s="424"/>
      <c r="H72" s="13" t="s">
        <v>2058</v>
      </c>
      <c r="I72" s="8" t="s">
        <v>2715</v>
      </c>
      <c r="J72" s="32" t="s">
        <v>2932</v>
      </c>
      <c r="K72" s="13"/>
      <c r="L72" s="32" t="s">
        <v>2941</v>
      </c>
      <c r="M72" s="207" t="s">
        <v>2788</v>
      </c>
      <c r="N72" s="32" t="s">
        <v>2878</v>
      </c>
      <c r="O72" s="207" t="s">
        <v>2960</v>
      </c>
      <c r="Q72" s="16" t="s">
        <v>4711</v>
      </c>
      <c r="R72" s="12" t="s">
        <v>2808</v>
      </c>
      <c r="S72" s="12" t="s">
        <v>2890</v>
      </c>
      <c r="T72" s="16"/>
      <c r="U72" s="16"/>
    </row>
    <row r="73" spans="1:21" ht="12.75" customHeight="1" x14ac:dyDescent="0.2">
      <c r="A73" s="242" t="s">
        <v>2464</v>
      </c>
      <c r="B73" s="243" t="s">
        <v>5382</v>
      </c>
      <c r="C73" s="424"/>
      <c r="D73" s="538" t="s">
        <v>1900</v>
      </c>
      <c r="E73" s="424"/>
      <c r="F73" s="424"/>
      <c r="G73" s="424"/>
      <c r="H73" s="13" t="s">
        <v>2058</v>
      </c>
      <c r="I73" s="8" t="s">
        <v>2715</v>
      </c>
      <c r="J73" s="207"/>
      <c r="K73" s="32" t="s">
        <v>2945</v>
      </c>
      <c r="L73" s="32" t="s">
        <v>2941</v>
      </c>
      <c r="M73" s="207"/>
      <c r="N73" s="207"/>
      <c r="O73" s="207" t="s">
        <v>2960</v>
      </c>
      <c r="Q73" s="16" t="s">
        <v>4711</v>
      </c>
      <c r="R73" s="12" t="s">
        <v>2808</v>
      </c>
      <c r="S73" s="12" t="s">
        <v>2890</v>
      </c>
      <c r="T73" s="16"/>
      <c r="U73" s="16"/>
    </row>
    <row r="74" spans="1:21" ht="12.75" customHeight="1" x14ac:dyDescent="0.2">
      <c r="A74" s="242" t="s">
        <v>1935</v>
      </c>
      <c r="B74" s="244" t="s">
        <v>5383</v>
      </c>
      <c r="C74" s="424"/>
      <c r="D74" s="538" t="s">
        <v>1896</v>
      </c>
      <c r="E74" s="424"/>
      <c r="F74" s="424"/>
      <c r="G74" s="424"/>
      <c r="H74" s="13" t="s">
        <v>2058</v>
      </c>
      <c r="I74" s="8" t="s">
        <v>2715</v>
      </c>
      <c r="J74" s="32" t="s">
        <v>2932</v>
      </c>
      <c r="K74" s="32"/>
      <c r="L74" s="32" t="s">
        <v>2946</v>
      </c>
      <c r="M74" s="207" t="s">
        <v>2788</v>
      </c>
      <c r="N74" s="9" t="s">
        <v>2878</v>
      </c>
      <c r="O74" s="207" t="s">
        <v>2960</v>
      </c>
      <c r="Q74" s="16" t="s">
        <v>4711</v>
      </c>
      <c r="R74" s="12" t="s">
        <v>2808</v>
      </c>
      <c r="S74" s="12" t="s">
        <v>2890</v>
      </c>
      <c r="T74" s="16"/>
      <c r="U74" s="16"/>
    </row>
    <row r="75" spans="1:21" ht="12.75" customHeight="1" x14ac:dyDescent="0.2">
      <c r="A75" s="242" t="s">
        <v>1934</v>
      </c>
      <c r="B75" s="243" t="s">
        <v>5384</v>
      </c>
      <c r="C75" s="424"/>
      <c r="D75" s="542" t="s">
        <v>2096</v>
      </c>
      <c r="E75" s="424"/>
      <c r="F75" s="424"/>
      <c r="G75" s="424"/>
      <c r="H75" s="13" t="s">
        <v>2058</v>
      </c>
      <c r="I75" s="8" t="s">
        <v>2715</v>
      </c>
      <c r="J75" s="32" t="s">
        <v>2932</v>
      </c>
      <c r="K75" s="32" t="s">
        <v>2933</v>
      </c>
      <c r="L75" s="32" t="s">
        <v>2941</v>
      </c>
      <c r="M75" s="207" t="s">
        <v>2776</v>
      </c>
      <c r="N75" s="13"/>
      <c r="O75" s="207" t="s">
        <v>2960</v>
      </c>
      <c r="Q75" s="16" t="s">
        <v>4711</v>
      </c>
      <c r="R75" s="12" t="s">
        <v>2808</v>
      </c>
      <c r="S75" s="12" t="s">
        <v>2890</v>
      </c>
      <c r="T75" s="16"/>
      <c r="U75" s="16"/>
    </row>
    <row r="76" spans="1:21" ht="12.75" customHeight="1" x14ac:dyDescent="0.2">
      <c r="A76" s="239" t="s">
        <v>282</v>
      </c>
      <c r="B76" s="243" t="s">
        <v>5385</v>
      </c>
      <c r="C76" s="424"/>
      <c r="D76" s="538" t="s">
        <v>46</v>
      </c>
      <c r="E76" s="424"/>
      <c r="F76" s="424"/>
      <c r="G76" s="424"/>
      <c r="H76" s="9" t="s">
        <v>2058</v>
      </c>
      <c r="I76" s="9" t="s">
        <v>2718</v>
      </c>
      <c r="J76" s="9" t="s">
        <v>2932</v>
      </c>
      <c r="K76" s="9" t="s">
        <v>2933</v>
      </c>
      <c r="P76" s="12" t="s">
        <v>2901</v>
      </c>
      <c r="Q76" s="16" t="s">
        <v>4711</v>
      </c>
      <c r="R76" s="16" t="s">
        <v>2808</v>
      </c>
    </row>
    <row r="77" spans="1:21" ht="12.75" customHeight="1" x14ac:dyDescent="0.2">
      <c r="A77" s="239" t="s">
        <v>4714</v>
      </c>
      <c r="B77" s="244" t="s">
        <v>5386</v>
      </c>
      <c r="C77" s="424"/>
      <c r="D77" s="538" t="s">
        <v>82</v>
      </c>
      <c r="E77" s="424"/>
      <c r="F77" s="424"/>
      <c r="G77" s="424"/>
      <c r="H77" s="9" t="s">
        <v>2058</v>
      </c>
      <c r="I77" s="9" t="s">
        <v>2718</v>
      </c>
      <c r="J77" s="9" t="s">
        <v>2932</v>
      </c>
      <c r="K77" s="9" t="s">
        <v>2933</v>
      </c>
      <c r="P77" s="12" t="s">
        <v>2902</v>
      </c>
      <c r="Q77" s="16" t="s">
        <v>4711</v>
      </c>
      <c r="R77" s="16" t="s">
        <v>2808</v>
      </c>
    </row>
    <row r="78" spans="1:21" ht="12.75" customHeight="1" x14ac:dyDescent="0.2">
      <c r="A78" s="239" t="s">
        <v>280</v>
      </c>
      <c r="B78" s="244" t="s">
        <v>5738</v>
      </c>
      <c r="C78" s="424"/>
      <c r="D78" s="538" t="s">
        <v>91</v>
      </c>
      <c r="E78" s="424"/>
      <c r="F78" s="424"/>
      <c r="G78" s="424"/>
      <c r="H78" s="9" t="s">
        <v>2058</v>
      </c>
      <c r="I78" s="9" t="s">
        <v>2718</v>
      </c>
      <c r="J78" s="9" t="s">
        <v>2932</v>
      </c>
      <c r="K78" s="9" t="s">
        <v>2933</v>
      </c>
      <c r="Q78" s="16" t="s">
        <v>4711</v>
      </c>
      <c r="R78" s="16" t="s">
        <v>2808</v>
      </c>
    </row>
    <row r="79" spans="1:21" ht="12.75" customHeight="1" x14ac:dyDescent="0.2">
      <c r="A79" s="48"/>
      <c r="B79" s="251"/>
      <c r="C79" s="16"/>
      <c r="D79" s="44" t="s">
        <v>2934</v>
      </c>
      <c r="E79" s="44" t="s">
        <v>2935</v>
      </c>
      <c r="F79" s="44" t="s">
        <v>2936</v>
      </c>
      <c r="G79" s="44" t="s">
        <v>2937</v>
      </c>
      <c r="H79" s="16"/>
      <c r="I79" s="16"/>
      <c r="J79" s="16"/>
      <c r="K79" s="16"/>
      <c r="L79" s="16"/>
      <c r="M79" s="16"/>
    </row>
    <row r="80" spans="1:21" ht="12.75" customHeight="1" x14ac:dyDescent="0.2">
      <c r="A80" s="48"/>
      <c r="B80" s="251"/>
      <c r="C80" s="16"/>
      <c r="D80" s="16"/>
      <c r="E80" s="16"/>
      <c r="F80" s="16"/>
      <c r="G80" s="16"/>
      <c r="H80" s="16"/>
      <c r="I80" s="16"/>
      <c r="J80" s="16"/>
      <c r="K80" s="16"/>
      <c r="L80" s="16"/>
      <c r="M80" s="16"/>
    </row>
    <row r="81" spans="1:19" ht="12.75" customHeight="1" x14ac:dyDescent="0.2">
      <c r="A81" s="17" t="s">
        <v>4760</v>
      </c>
      <c r="B81" s="45"/>
      <c r="C81" s="16"/>
      <c r="D81" s="16"/>
      <c r="E81" s="16"/>
      <c r="F81" s="16"/>
      <c r="G81" s="16"/>
      <c r="H81" s="16"/>
      <c r="I81" s="16"/>
      <c r="J81" s="16"/>
      <c r="K81" s="16"/>
      <c r="L81" s="16"/>
      <c r="M81" s="16"/>
    </row>
    <row r="82" spans="1:19" ht="12.75" customHeight="1" x14ac:dyDescent="0.2">
      <c r="A82" s="12" t="s">
        <v>48</v>
      </c>
      <c r="B82" s="61"/>
      <c r="C82" s="16"/>
      <c r="D82" s="16"/>
      <c r="E82" s="16"/>
      <c r="F82" s="16"/>
      <c r="G82" s="16"/>
      <c r="H82" s="16"/>
      <c r="I82" s="16"/>
      <c r="J82" s="16"/>
      <c r="K82" s="16"/>
      <c r="L82" s="16"/>
      <c r="M82" s="16"/>
    </row>
    <row r="83" spans="1:19" ht="12.75" customHeight="1" x14ac:dyDescent="0.2">
      <c r="A83" s="12" t="s">
        <v>4711</v>
      </c>
      <c r="B83" s="61"/>
      <c r="C83" s="16"/>
      <c r="D83" s="16"/>
      <c r="E83" s="16"/>
      <c r="F83" s="16"/>
      <c r="G83" s="16"/>
      <c r="H83" s="16"/>
      <c r="I83" s="16"/>
      <c r="J83" s="16"/>
      <c r="K83" s="16"/>
      <c r="L83" s="16"/>
      <c r="M83" s="16"/>
    </row>
    <row r="84" spans="1:19" ht="12.75" customHeight="1" x14ac:dyDescent="0.2">
      <c r="A84" s="12" t="s">
        <v>2808</v>
      </c>
      <c r="B84" s="61"/>
      <c r="C84" s="16"/>
      <c r="D84" s="16"/>
      <c r="E84" s="16"/>
      <c r="F84" s="16"/>
      <c r="G84" s="16"/>
      <c r="H84" s="16"/>
      <c r="I84" s="16"/>
      <c r="J84" s="16"/>
      <c r="K84" s="16"/>
      <c r="L84" s="16"/>
      <c r="M84" s="16"/>
    </row>
    <row r="85" spans="1:19" ht="12.75" customHeight="1" x14ac:dyDescent="0.2">
      <c r="A85" s="12" t="s">
        <v>2890</v>
      </c>
      <c r="B85" s="61"/>
      <c r="C85" s="16"/>
      <c r="D85" s="16"/>
      <c r="E85" s="16"/>
      <c r="F85" s="16"/>
      <c r="G85" s="16"/>
      <c r="H85" s="16"/>
      <c r="I85" s="16"/>
      <c r="J85" s="16"/>
      <c r="K85" s="16"/>
      <c r="L85" s="16"/>
      <c r="M85" s="16"/>
    </row>
    <row r="86" spans="1:19" ht="12.75" customHeight="1" x14ac:dyDescent="0.2">
      <c r="A86" s="12"/>
      <c r="B86" s="61"/>
      <c r="C86" s="16"/>
      <c r="D86" s="16"/>
      <c r="E86" s="16"/>
      <c r="F86" s="16"/>
      <c r="G86" s="16"/>
      <c r="H86" s="16"/>
      <c r="I86" s="16"/>
      <c r="J86" s="16"/>
      <c r="K86" s="16"/>
      <c r="L86" s="16"/>
      <c r="M86" s="16"/>
    </row>
    <row r="87" spans="1:19" ht="12.75" customHeight="1" x14ac:dyDescent="0.2">
      <c r="A87" s="48"/>
      <c r="B87" s="251"/>
      <c r="C87" s="249" t="s">
        <v>226</v>
      </c>
      <c r="D87" s="249" t="s">
        <v>2463</v>
      </c>
      <c r="E87" s="249" t="s">
        <v>272</v>
      </c>
      <c r="F87" s="145" t="s">
        <v>274</v>
      </c>
      <c r="G87" s="16"/>
      <c r="H87" s="16"/>
      <c r="I87" s="16"/>
      <c r="J87" s="16"/>
      <c r="K87" s="16"/>
      <c r="L87" s="16"/>
      <c r="M87" s="16"/>
    </row>
    <row r="88" spans="1:19" ht="12.75" customHeight="1" x14ac:dyDescent="0.2">
      <c r="A88" s="48"/>
      <c r="B88" s="251"/>
      <c r="C88" s="156" t="s">
        <v>5276</v>
      </c>
      <c r="D88" s="156" t="s">
        <v>5746</v>
      </c>
      <c r="E88" s="156" t="s">
        <v>5302</v>
      </c>
      <c r="F88" s="156" t="s">
        <v>5303</v>
      </c>
      <c r="G88" s="16"/>
      <c r="H88" s="16"/>
      <c r="I88" s="16"/>
      <c r="J88" s="16"/>
      <c r="K88" s="16"/>
      <c r="L88" s="16"/>
      <c r="M88" s="16"/>
    </row>
    <row r="89" spans="1:19" ht="12.75" customHeight="1" x14ac:dyDescent="0.2">
      <c r="A89" s="250" t="s">
        <v>2466</v>
      </c>
      <c r="B89" s="167"/>
      <c r="C89" s="424"/>
      <c r="D89" s="424"/>
      <c r="E89" s="424"/>
      <c r="F89" s="424"/>
      <c r="G89" s="16"/>
      <c r="H89" s="16"/>
      <c r="I89" s="16"/>
      <c r="J89" s="16"/>
      <c r="K89" s="16"/>
      <c r="L89" s="16"/>
      <c r="M89" s="16"/>
    </row>
    <row r="90" spans="1:19" ht="12.75" customHeight="1" x14ac:dyDescent="0.2">
      <c r="A90" s="242" t="s">
        <v>2467</v>
      </c>
      <c r="B90" s="167" t="s">
        <v>5760</v>
      </c>
      <c r="C90" s="507" t="s">
        <v>2468</v>
      </c>
      <c r="D90" s="507" t="s">
        <v>2469</v>
      </c>
      <c r="E90" s="424"/>
      <c r="F90" s="424"/>
      <c r="G90" s="9" t="s">
        <v>2058</v>
      </c>
      <c r="H90" s="8" t="s">
        <v>2715</v>
      </c>
      <c r="I90" s="9" t="s">
        <v>2932</v>
      </c>
      <c r="J90" s="9" t="s">
        <v>2933</v>
      </c>
      <c r="K90" s="8" t="s">
        <v>2769</v>
      </c>
      <c r="L90" s="9" t="s">
        <v>2848</v>
      </c>
      <c r="Q90" s="248"/>
      <c r="R90" s="12"/>
      <c r="S90" s="12"/>
    </row>
    <row r="91" spans="1:19" ht="12.75" customHeight="1" x14ac:dyDescent="0.2">
      <c r="A91" s="242" t="s">
        <v>2470</v>
      </c>
      <c r="B91" s="167" t="s">
        <v>5761</v>
      </c>
      <c r="C91" s="507" t="s">
        <v>2471</v>
      </c>
      <c r="D91" s="424"/>
      <c r="E91" s="507" t="s">
        <v>2472</v>
      </c>
      <c r="F91" s="424"/>
      <c r="G91" s="9" t="s">
        <v>2058</v>
      </c>
      <c r="H91" s="8" t="s">
        <v>2715</v>
      </c>
      <c r="I91" s="9" t="s">
        <v>2932</v>
      </c>
      <c r="J91" s="9" t="s">
        <v>2933</v>
      </c>
      <c r="K91" s="8" t="s">
        <v>2769</v>
      </c>
      <c r="L91" s="9" t="s">
        <v>2846</v>
      </c>
      <c r="Q91" s="248"/>
      <c r="R91" s="12"/>
      <c r="S91" s="12"/>
    </row>
    <row r="92" spans="1:19" ht="12.75" customHeight="1" x14ac:dyDescent="0.2">
      <c r="A92" s="242" t="s">
        <v>2473</v>
      </c>
      <c r="B92" s="167" t="s">
        <v>5762</v>
      </c>
      <c r="C92" s="507" t="s">
        <v>2474</v>
      </c>
      <c r="D92" s="507" t="s">
        <v>2475</v>
      </c>
      <c r="E92" s="424"/>
      <c r="F92" s="424"/>
      <c r="G92" s="9" t="s">
        <v>2058</v>
      </c>
      <c r="H92" s="8" t="s">
        <v>2708</v>
      </c>
      <c r="I92" s="9" t="s">
        <v>2932</v>
      </c>
      <c r="J92" s="9" t="s">
        <v>2933</v>
      </c>
      <c r="K92" s="9" t="s">
        <v>2787</v>
      </c>
      <c r="L92" s="9" t="s">
        <v>2876</v>
      </c>
      <c r="N92" s="16"/>
      <c r="O92" s="16"/>
      <c r="Q92" s="248"/>
      <c r="R92" s="12"/>
      <c r="S92" s="12"/>
    </row>
    <row r="93" spans="1:19" ht="12.75" customHeight="1" x14ac:dyDescent="0.2">
      <c r="A93" s="242" t="s">
        <v>2476</v>
      </c>
      <c r="B93" s="167" t="s">
        <v>5764</v>
      </c>
      <c r="C93" s="543" t="s">
        <v>2477</v>
      </c>
      <c r="D93" s="507" t="s">
        <v>2478</v>
      </c>
      <c r="E93" s="507" t="s">
        <v>2479</v>
      </c>
      <c r="F93" s="424"/>
      <c r="G93" s="9" t="s">
        <v>2058</v>
      </c>
      <c r="H93" s="8" t="s">
        <v>2715</v>
      </c>
      <c r="I93" s="9" t="s">
        <v>2932</v>
      </c>
      <c r="J93" s="9" t="s">
        <v>2933</v>
      </c>
      <c r="K93" s="8" t="s">
        <v>2769</v>
      </c>
      <c r="L93" s="9" t="s">
        <v>2878</v>
      </c>
      <c r="N93" s="16"/>
      <c r="O93" s="16"/>
      <c r="Q93" s="248"/>
      <c r="R93" s="12"/>
      <c r="S93" s="12"/>
    </row>
    <row r="94" spans="1:19" ht="12.75" customHeight="1" x14ac:dyDescent="0.2">
      <c r="A94" s="211" t="s">
        <v>2480</v>
      </c>
      <c r="B94" s="167"/>
      <c r="C94" s="424"/>
      <c r="D94" s="424"/>
      <c r="E94" s="424"/>
      <c r="F94" s="424"/>
      <c r="G94" s="16"/>
      <c r="H94" s="16"/>
      <c r="I94" s="16"/>
      <c r="J94" s="16"/>
      <c r="K94" s="16"/>
      <c r="L94" s="16"/>
      <c r="M94" s="16"/>
    </row>
    <row r="95" spans="1:19" ht="12.75" customHeight="1" x14ac:dyDescent="0.2">
      <c r="A95" s="242" t="s">
        <v>2467</v>
      </c>
      <c r="B95" s="167" t="s">
        <v>5765</v>
      </c>
      <c r="C95" s="507" t="s">
        <v>2481</v>
      </c>
      <c r="D95" s="507" t="s">
        <v>2482</v>
      </c>
      <c r="E95" s="424"/>
      <c r="F95" s="424"/>
      <c r="G95" s="13" t="s">
        <v>2058</v>
      </c>
      <c r="H95" s="13" t="s">
        <v>2715</v>
      </c>
      <c r="I95" s="13" t="s">
        <v>2932</v>
      </c>
      <c r="J95" s="13" t="s">
        <v>2933</v>
      </c>
      <c r="K95" s="13" t="s">
        <v>2771</v>
      </c>
      <c r="L95" s="9" t="s">
        <v>2848</v>
      </c>
    </row>
    <row r="96" spans="1:19" ht="12.75" customHeight="1" x14ac:dyDescent="0.2">
      <c r="A96" s="242" t="s">
        <v>2483</v>
      </c>
      <c r="B96" s="167" t="s">
        <v>5767</v>
      </c>
      <c r="C96" s="507" t="s">
        <v>2484</v>
      </c>
      <c r="D96" s="424"/>
      <c r="E96" s="507" t="s">
        <v>2485</v>
      </c>
      <c r="F96" s="424"/>
      <c r="G96" s="13" t="s">
        <v>2058</v>
      </c>
      <c r="H96" s="13" t="s">
        <v>2715</v>
      </c>
      <c r="I96" s="13" t="s">
        <v>2932</v>
      </c>
      <c r="J96" s="13" t="s">
        <v>2933</v>
      </c>
      <c r="K96" s="13" t="s">
        <v>2771</v>
      </c>
      <c r="L96" s="9" t="s">
        <v>2846</v>
      </c>
    </row>
    <row r="97" spans="1:21" ht="12.75" customHeight="1" x14ac:dyDescent="0.2">
      <c r="A97" s="242" t="s">
        <v>2486</v>
      </c>
      <c r="B97" s="167" t="s">
        <v>5771</v>
      </c>
      <c r="C97" s="507" t="s">
        <v>2487</v>
      </c>
      <c r="D97" s="507" t="s">
        <v>2488</v>
      </c>
      <c r="E97" s="507" t="s">
        <v>2489</v>
      </c>
      <c r="F97" s="424"/>
      <c r="G97" s="13" t="s">
        <v>2058</v>
      </c>
      <c r="H97" s="13" t="s">
        <v>2715</v>
      </c>
      <c r="I97" s="13" t="s">
        <v>2932</v>
      </c>
      <c r="J97" s="13" t="s">
        <v>2933</v>
      </c>
      <c r="K97" s="13" t="s">
        <v>2771</v>
      </c>
      <c r="L97" s="13"/>
      <c r="M97" s="13"/>
    </row>
    <row r="98" spans="1:21" ht="12.75" customHeight="1" x14ac:dyDescent="0.2">
      <c r="A98" s="236"/>
      <c r="B98" s="260"/>
      <c r="C98" s="16"/>
      <c r="D98" s="16" t="s">
        <v>2948</v>
      </c>
      <c r="E98" s="16" t="s">
        <v>2936</v>
      </c>
      <c r="F98" s="16" t="s">
        <v>2937</v>
      </c>
      <c r="G98" s="16"/>
      <c r="H98" s="16"/>
      <c r="I98" s="16"/>
      <c r="J98" s="16"/>
      <c r="K98" s="16"/>
      <c r="L98" s="16"/>
      <c r="M98" s="16"/>
    </row>
    <row r="99" spans="1:21" ht="12.75" customHeight="1" x14ac:dyDescent="0.2">
      <c r="A99" s="236"/>
      <c r="B99" s="260"/>
      <c r="C99" s="16"/>
      <c r="D99" s="16"/>
      <c r="E99" s="16"/>
      <c r="F99" s="16"/>
      <c r="G99" s="16"/>
      <c r="H99" s="16"/>
      <c r="I99" s="16"/>
      <c r="J99" s="16"/>
      <c r="K99" s="16"/>
      <c r="L99" s="16"/>
      <c r="M99" s="16"/>
    </row>
    <row r="100" spans="1:21" ht="12.75" customHeight="1" x14ac:dyDescent="0.2">
      <c r="A100" s="17" t="s">
        <v>4761</v>
      </c>
      <c r="B100" s="45"/>
      <c r="C100" s="16"/>
      <c r="D100" s="16"/>
      <c r="E100" s="16"/>
      <c r="F100" s="16"/>
      <c r="G100" s="16"/>
      <c r="H100" s="16"/>
      <c r="I100" s="16"/>
      <c r="J100" s="16"/>
      <c r="K100" s="16"/>
      <c r="L100" s="16"/>
      <c r="M100" s="16"/>
    </row>
    <row r="101" spans="1:21" ht="12.75" customHeight="1" x14ac:dyDescent="0.2">
      <c r="A101" s="12" t="s">
        <v>48</v>
      </c>
      <c r="B101" s="61"/>
      <c r="C101" s="251"/>
      <c r="D101" s="251"/>
      <c r="E101" s="251"/>
      <c r="F101" s="251"/>
      <c r="G101" s="16"/>
      <c r="H101" s="16"/>
      <c r="I101" s="16"/>
      <c r="J101" s="16"/>
      <c r="K101" s="16"/>
      <c r="L101" s="16"/>
      <c r="M101" s="16"/>
    </row>
    <row r="102" spans="1:21" ht="12.75" customHeight="1" x14ac:dyDescent="0.2">
      <c r="A102" s="12" t="s">
        <v>4711</v>
      </c>
      <c r="B102" s="61"/>
      <c r="C102" s="251"/>
      <c r="D102" s="251"/>
      <c r="E102" s="251"/>
      <c r="F102" s="251"/>
      <c r="G102" s="16"/>
      <c r="H102" s="16"/>
      <c r="I102" s="16"/>
      <c r="J102" s="16"/>
      <c r="K102" s="16"/>
      <c r="L102" s="16"/>
      <c r="M102" s="16"/>
    </row>
    <row r="103" spans="1:21" ht="12.75" customHeight="1" x14ac:dyDescent="0.2">
      <c r="A103" s="12" t="s">
        <v>2808</v>
      </c>
      <c r="B103" s="61"/>
      <c r="C103" s="4"/>
      <c r="D103" s="4"/>
      <c r="E103" s="4"/>
      <c r="F103" s="4"/>
      <c r="G103" s="16"/>
      <c r="H103" s="16"/>
      <c r="I103" s="16"/>
      <c r="J103" s="16"/>
      <c r="K103" s="16"/>
      <c r="L103" s="16"/>
      <c r="M103" s="16"/>
    </row>
    <row r="104" spans="1:21" ht="12.75" customHeight="1" x14ac:dyDescent="0.2">
      <c r="A104" s="12" t="s">
        <v>2890</v>
      </c>
      <c r="B104" s="61"/>
      <c r="C104" s="4"/>
      <c r="D104" s="4"/>
      <c r="E104" s="4"/>
      <c r="F104" s="4"/>
      <c r="G104" s="16"/>
      <c r="H104" s="16"/>
      <c r="I104" s="16"/>
      <c r="J104" s="16"/>
      <c r="K104" s="16"/>
      <c r="L104" s="16"/>
      <c r="M104" s="16"/>
    </row>
    <row r="105" spans="1:21" ht="12.75" customHeight="1" x14ac:dyDescent="0.2">
      <c r="A105" s="12"/>
      <c r="B105" s="61"/>
      <c r="C105" s="4"/>
      <c r="D105" s="4"/>
      <c r="E105" s="4"/>
      <c r="F105" s="4"/>
      <c r="G105" s="16"/>
      <c r="H105" s="16"/>
      <c r="I105" s="16"/>
      <c r="J105" s="16"/>
      <c r="K105" s="16"/>
      <c r="L105" s="16"/>
      <c r="M105" s="16"/>
    </row>
    <row r="106" spans="1:21" ht="12.75" customHeight="1" x14ac:dyDescent="0.2">
      <c r="A106" s="16"/>
      <c r="B106" s="44"/>
      <c r="C106" s="575" t="s">
        <v>226</v>
      </c>
      <c r="D106" s="575" t="s">
        <v>2463</v>
      </c>
      <c r="E106" s="572"/>
      <c r="F106" s="575" t="s">
        <v>272</v>
      </c>
      <c r="G106" s="572"/>
      <c r="H106" s="575" t="s">
        <v>274</v>
      </c>
      <c r="I106" s="16"/>
      <c r="J106" s="16"/>
      <c r="K106" s="16"/>
      <c r="L106" s="16"/>
      <c r="M106" s="16"/>
    </row>
    <row r="107" spans="1:21" ht="12.75" customHeight="1" x14ac:dyDescent="0.2">
      <c r="C107" s="576"/>
      <c r="D107" s="544"/>
      <c r="E107" s="532" t="s">
        <v>2491</v>
      </c>
      <c r="F107" s="544"/>
      <c r="G107" s="532" t="s">
        <v>2491</v>
      </c>
      <c r="H107" s="576"/>
      <c r="I107" s="7"/>
      <c r="J107" s="16"/>
      <c r="K107" s="16"/>
      <c r="L107" s="16"/>
      <c r="M107" s="16"/>
      <c r="N107" s="16"/>
      <c r="O107" s="16"/>
      <c r="P107" s="16"/>
      <c r="Q107" s="16"/>
      <c r="R107" s="16"/>
      <c r="S107" s="16"/>
      <c r="T107" s="16"/>
      <c r="U107" s="16"/>
    </row>
    <row r="108" spans="1:21" ht="12.75" customHeight="1" x14ac:dyDescent="0.2">
      <c r="C108" s="156" t="s">
        <v>5276</v>
      </c>
      <c r="D108" s="156" t="s">
        <v>5746</v>
      </c>
      <c r="E108" s="156" t="s">
        <v>5755</v>
      </c>
      <c r="F108" s="156" t="s">
        <v>5302</v>
      </c>
      <c r="G108" s="156" t="s">
        <v>5747</v>
      </c>
      <c r="H108" s="156" t="s">
        <v>5303</v>
      </c>
      <c r="I108" s="7"/>
      <c r="J108" s="16"/>
      <c r="K108" s="16"/>
      <c r="L108" s="16"/>
      <c r="M108" s="16"/>
      <c r="N108" s="16"/>
      <c r="O108" s="16"/>
      <c r="P108" s="16"/>
      <c r="Q108" s="16"/>
      <c r="R108" s="16"/>
      <c r="S108" s="16"/>
      <c r="T108" s="16"/>
      <c r="U108" s="16"/>
    </row>
    <row r="109" spans="1:21" ht="12.75" customHeight="1" x14ac:dyDescent="0.2">
      <c r="A109" s="211" t="s">
        <v>2490</v>
      </c>
      <c r="B109" s="240"/>
      <c r="C109" s="424"/>
      <c r="D109" s="424"/>
      <c r="E109" s="424"/>
      <c r="F109" s="424"/>
      <c r="G109" s="424"/>
      <c r="H109" s="424"/>
      <c r="I109" s="7"/>
      <c r="J109" s="16"/>
      <c r="K109" s="16"/>
      <c r="L109" s="16"/>
      <c r="M109" s="16"/>
      <c r="N109" s="16"/>
      <c r="O109" s="16"/>
      <c r="P109" s="16"/>
      <c r="Q109" s="16"/>
      <c r="R109" s="16"/>
      <c r="S109" s="16"/>
      <c r="T109" s="16"/>
      <c r="U109" s="16"/>
    </row>
    <row r="110" spans="1:21" ht="12.75" customHeight="1" x14ac:dyDescent="0.2">
      <c r="A110" s="252" t="s">
        <v>2492</v>
      </c>
      <c r="B110" s="261" t="s">
        <v>5772</v>
      </c>
      <c r="C110" s="507" t="s">
        <v>2493</v>
      </c>
      <c r="D110" s="507" t="s">
        <v>2494</v>
      </c>
      <c r="E110" s="507" t="s">
        <v>2495</v>
      </c>
      <c r="F110" s="507" t="s">
        <v>2496</v>
      </c>
      <c r="G110" s="507" t="s">
        <v>2497</v>
      </c>
      <c r="H110" s="507" t="s">
        <v>2498</v>
      </c>
      <c r="I110" s="32" t="s">
        <v>2058</v>
      </c>
      <c r="J110" s="32" t="s">
        <v>2715</v>
      </c>
      <c r="K110" s="32" t="s">
        <v>2932</v>
      </c>
      <c r="L110" s="32" t="s">
        <v>2933</v>
      </c>
      <c r="M110" s="32" t="s">
        <v>2772</v>
      </c>
      <c r="N110" s="9" t="s">
        <v>2849</v>
      </c>
      <c r="O110" s="9"/>
      <c r="Q110" s="16"/>
      <c r="R110" s="16"/>
      <c r="T110" s="16"/>
      <c r="U110" s="16"/>
    </row>
    <row r="111" spans="1:21" ht="12.75" customHeight="1" x14ac:dyDescent="0.2">
      <c r="A111" s="252" t="s">
        <v>2499</v>
      </c>
      <c r="B111" s="261" t="s">
        <v>5773</v>
      </c>
      <c r="C111" s="507" t="s">
        <v>2500</v>
      </c>
      <c r="D111" s="507" t="s">
        <v>2501</v>
      </c>
      <c r="E111" s="507" t="s">
        <v>2502</v>
      </c>
      <c r="F111" s="507" t="s">
        <v>2503</v>
      </c>
      <c r="G111" s="507" t="s">
        <v>2504</v>
      </c>
      <c r="H111" s="507" t="s">
        <v>2505</v>
      </c>
      <c r="I111" s="32" t="s">
        <v>2058</v>
      </c>
      <c r="J111" s="32" t="s">
        <v>2715</v>
      </c>
      <c r="K111" s="32" t="s">
        <v>2932</v>
      </c>
      <c r="L111" s="32" t="s">
        <v>2933</v>
      </c>
      <c r="M111" s="32" t="s">
        <v>2772</v>
      </c>
      <c r="N111" s="9" t="s">
        <v>2850</v>
      </c>
      <c r="O111" s="9"/>
      <c r="Q111" s="16"/>
      <c r="R111" s="16"/>
      <c r="T111" s="16"/>
      <c r="U111" s="16"/>
    </row>
    <row r="112" spans="1:21" ht="12.75" customHeight="1" x14ac:dyDescent="0.2">
      <c r="A112" s="253" t="s">
        <v>2506</v>
      </c>
      <c r="B112" s="240" t="s">
        <v>5800</v>
      </c>
      <c r="C112" s="507" t="s">
        <v>2507</v>
      </c>
      <c r="D112" s="507" t="s">
        <v>2508</v>
      </c>
      <c r="E112" s="507" t="s">
        <v>2509</v>
      </c>
      <c r="F112" s="507" t="s">
        <v>2510</v>
      </c>
      <c r="G112" s="507" t="s">
        <v>2511</v>
      </c>
      <c r="H112" s="507" t="s">
        <v>2512</v>
      </c>
      <c r="I112" s="32" t="s">
        <v>2058</v>
      </c>
      <c r="J112" s="32" t="s">
        <v>2715</v>
      </c>
      <c r="K112" s="32" t="s">
        <v>2932</v>
      </c>
      <c r="L112" s="32" t="s">
        <v>2933</v>
      </c>
      <c r="M112" s="32" t="s">
        <v>2772</v>
      </c>
      <c r="N112" s="9" t="s">
        <v>2851</v>
      </c>
      <c r="O112" s="9"/>
      <c r="Q112" s="16"/>
      <c r="R112" s="16"/>
      <c r="T112" s="16"/>
      <c r="U112" s="16"/>
    </row>
    <row r="113" spans="1:21" ht="12.75" customHeight="1" x14ac:dyDescent="0.2">
      <c r="A113" s="242" t="s">
        <v>2513</v>
      </c>
      <c r="B113" s="261" t="s">
        <v>5801</v>
      </c>
      <c r="C113" s="507" t="s">
        <v>2514</v>
      </c>
      <c r="D113" s="507" t="s">
        <v>2515</v>
      </c>
      <c r="E113" s="507" t="s">
        <v>2516</v>
      </c>
      <c r="F113" s="507" t="s">
        <v>2517</v>
      </c>
      <c r="G113" s="507" t="s">
        <v>2518</v>
      </c>
      <c r="H113" s="507" t="s">
        <v>2519</v>
      </c>
      <c r="I113" s="32" t="s">
        <v>2058</v>
      </c>
      <c r="J113" s="32" t="s">
        <v>2715</v>
      </c>
      <c r="K113" s="32" t="s">
        <v>2932</v>
      </c>
      <c r="L113" s="32" t="s">
        <v>2933</v>
      </c>
      <c r="M113" s="32" t="s">
        <v>2772</v>
      </c>
      <c r="N113" s="13"/>
      <c r="O113" s="13"/>
      <c r="Q113" s="16"/>
      <c r="R113" s="16"/>
      <c r="T113" s="16"/>
      <c r="U113" s="16"/>
    </row>
    <row r="114" spans="1:21" ht="12.75" customHeight="1" x14ac:dyDescent="0.2">
      <c r="A114" s="172" t="s">
        <v>278</v>
      </c>
      <c r="B114" s="261"/>
      <c r="C114" s="424"/>
      <c r="D114" s="424"/>
      <c r="E114" s="424"/>
      <c r="F114" s="424"/>
      <c r="G114" s="424"/>
      <c r="H114" s="424"/>
      <c r="I114" s="7"/>
      <c r="J114" s="16"/>
      <c r="K114" s="16"/>
      <c r="L114" s="16"/>
      <c r="M114" s="16"/>
      <c r="N114" s="16"/>
      <c r="O114" s="16"/>
      <c r="P114" s="16"/>
      <c r="Q114" s="16"/>
      <c r="R114" s="16"/>
      <c r="S114" s="16"/>
      <c r="T114" s="16"/>
      <c r="U114" s="16"/>
    </row>
    <row r="115" spans="1:21" ht="12.75" customHeight="1" x14ac:dyDescent="0.2">
      <c r="A115" s="252" t="s">
        <v>2520</v>
      </c>
      <c r="B115" s="240" t="s">
        <v>5802</v>
      </c>
      <c r="C115" s="507" t="s">
        <v>2521</v>
      </c>
      <c r="D115" s="507" t="s">
        <v>2522</v>
      </c>
      <c r="E115" s="507" t="s">
        <v>2523</v>
      </c>
      <c r="F115" s="507" t="s">
        <v>2524</v>
      </c>
      <c r="G115" s="507" t="s">
        <v>2525</v>
      </c>
      <c r="H115" s="507" t="s">
        <v>2526</v>
      </c>
      <c r="I115" s="32" t="s">
        <v>2058</v>
      </c>
      <c r="J115" s="32" t="s">
        <v>2715</v>
      </c>
      <c r="K115" s="32" t="s">
        <v>2932</v>
      </c>
      <c r="L115" s="32" t="s">
        <v>2933</v>
      </c>
      <c r="M115" s="32" t="s">
        <v>2774</v>
      </c>
      <c r="N115" s="9" t="s">
        <v>2849</v>
      </c>
      <c r="O115" s="9"/>
      <c r="Q115" s="13"/>
      <c r="R115" s="13"/>
      <c r="S115" s="16"/>
      <c r="U115" s="16"/>
    </row>
    <row r="116" spans="1:21" ht="12.75" customHeight="1" x14ac:dyDescent="0.2">
      <c r="A116" s="252" t="s">
        <v>2527</v>
      </c>
      <c r="B116" s="240" t="s">
        <v>5803</v>
      </c>
      <c r="C116" s="507" t="s">
        <v>2528</v>
      </c>
      <c r="D116" s="507" t="s">
        <v>2529</v>
      </c>
      <c r="E116" s="507" t="s">
        <v>2530</v>
      </c>
      <c r="F116" s="507" t="s">
        <v>2531</v>
      </c>
      <c r="G116" s="507" t="s">
        <v>2532</v>
      </c>
      <c r="H116" s="507" t="s">
        <v>2533</v>
      </c>
      <c r="I116" s="32" t="s">
        <v>2058</v>
      </c>
      <c r="J116" s="32" t="s">
        <v>2715</v>
      </c>
      <c r="K116" s="32" t="s">
        <v>2932</v>
      </c>
      <c r="L116" s="32" t="s">
        <v>2933</v>
      </c>
      <c r="M116" s="32" t="s">
        <v>2774</v>
      </c>
      <c r="N116" s="9" t="s">
        <v>2850</v>
      </c>
      <c r="O116" s="9"/>
      <c r="Q116" s="13"/>
      <c r="R116" s="13"/>
      <c r="S116" s="16"/>
      <c r="U116" s="16"/>
    </row>
    <row r="117" spans="1:21" ht="12.75" customHeight="1" x14ac:dyDescent="0.2">
      <c r="A117" s="253" t="s">
        <v>2534</v>
      </c>
      <c r="B117" s="261" t="s">
        <v>5804</v>
      </c>
      <c r="C117" s="507" t="s">
        <v>2535</v>
      </c>
      <c r="D117" s="507" t="s">
        <v>2536</v>
      </c>
      <c r="E117" s="507" t="s">
        <v>2537</v>
      </c>
      <c r="F117" s="507" t="s">
        <v>2538</v>
      </c>
      <c r="G117" s="507" t="s">
        <v>2539</v>
      </c>
      <c r="H117" s="507" t="s">
        <v>2540</v>
      </c>
      <c r="I117" s="32" t="s">
        <v>2058</v>
      </c>
      <c r="J117" s="32" t="s">
        <v>2715</v>
      </c>
      <c r="K117" s="32" t="s">
        <v>2932</v>
      </c>
      <c r="L117" s="32" t="s">
        <v>2933</v>
      </c>
      <c r="M117" s="32" t="s">
        <v>2774</v>
      </c>
      <c r="N117" s="9" t="s">
        <v>2851</v>
      </c>
      <c r="O117" s="9"/>
      <c r="Q117" s="13"/>
      <c r="R117" s="13"/>
      <c r="S117" s="16"/>
      <c r="U117" s="16"/>
    </row>
    <row r="118" spans="1:21" ht="12.75" customHeight="1" x14ac:dyDescent="0.2">
      <c r="A118" s="242" t="s">
        <v>2541</v>
      </c>
      <c r="B118" s="240" t="s">
        <v>5805</v>
      </c>
      <c r="C118" s="507" t="s">
        <v>2542</v>
      </c>
      <c r="D118" s="507" t="s">
        <v>2543</v>
      </c>
      <c r="E118" s="507" t="s">
        <v>2544</v>
      </c>
      <c r="F118" s="507" t="s">
        <v>2545</v>
      </c>
      <c r="G118" s="507" t="s">
        <v>2546</v>
      </c>
      <c r="H118" s="507" t="s">
        <v>2547</v>
      </c>
      <c r="I118" s="32" t="s">
        <v>2058</v>
      </c>
      <c r="J118" s="32" t="s">
        <v>2715</v>
      </c>
      <c r="K118" s="32" t="s">
        <v>2932</v>
      </c>
      <c r="L118" s="32" t="s">
        <v>2933</v>
      </c>
      <c r="M118" s="32" t="s">
        <v>2774</v>
      </c>
      <c r="N118" s="32"/>
      <c r="O118" s="32"/>
      <c r="P118" s="13"/>
      <c r="Q118" s="13"/>
      <c r="R118" s="13"/>
      <c r="S118" s="16"/>
      <c r="U118" s="16"/>
    </row>
    <row r="119" spans="1:21" ht="12.75" customHeight="1" x14ac:dyDescent="0.2">
      <c r="A119" s="211" t="s">
        <v>126</v>
      </c>
      <c r="B119" s="240"/>
      <c r="C119" s="424"/>
      <c r="D119" s="424"/>
      <c r="E119" s="424"/>
      <c r="F119" s="424"/>
      <c r="G119" s="424"/>
      <c r="H119" s="424"/>
      <c r="I119" s="7"/>
      <c r="J119" s="16"/>
      <c r="K119" s="16"/>
      <c r="L119" s="16"/>
      <c r="M119" s="16"/>
      <c r="N119" s="16"/>
      <c r="O119" s="16"/>
      <c r="P119" s="16"/>
      <c r="Q119" s="16"/>
      <c r="R119" s="16"/>
      <c r="S119" s="16"/>
      <c r="T119" s="16"/>
      <c r="U119" s="16"/>
    </row>
    <row r="120" spans="1:21" ht="12.75" customHeight="1" x14ac:dyDescent="0.2">
      <c r="A120" s="252" t="s">
        <v>2548</v>
      </c>
      <c r="B120" s="240" t="s">
        <v>5778</v>
      </c>
      <c r="C120" s="507" t="s">
        <v>2549</v>
      </c>
      <c r="D120" s="507" t="s">
        <v>2550</v>
      </c>
      <c r="E120" s="507" t="s">
        <v>2551</v>
      </c>
      <c r="F120" s="507" t="s">
        <v>2552</v>
      </c>
      <c r="G120" s="507" t="s">
        <v>2553</v>
      </c>
      <c r="H120" s="507" t="s">
        <v>2554</v>
      </c>
      <c r="I120" s="8" t="s">
        <v>2058</v>
      </c>
      <c r="J120" s="8" t="s">
        <v>2715</v>
      </c>
      <c r="K120" s="8" t="s">
        <v>2932</v>
      </c>
      <c r="L120" s="8" t="s">
        <v>2933</v>
      </c>
      <c r="M120" s="8" t="s">
        <v>2777</v>
      </c>
      <c r="N120" s="9" t="s">
        <v>2849</v>
      </c>
      <c r="O120" s="9"/>
      <c r="Q120" s="16"/>
      <c r="R120" s="16"/>
      <c r="S120" s="16"/>
      <c r="T120" s="16"/>
    </row>
    <row r="121" spans="1:21" ht="12.75" customHeight="1" x14ac:dyDescent="0.2">
      <c r="A121" s="253" t="s">
        <v>2555</v>
      </c>
      <c r="B121" s="240" t="s">
        <v>5777</v>
      </c>
      <c r="C121" s="507" t="s">
        <v>2556</v>
      </c>
      <c r="D121" s="507" t="s">
        <v>2557</v>
      </c>
      <c r="E121" s="507" t="s">
        <v>2558</v>
      </c>
      <c r="F121" s="507" t="s">
        <v>2559</v>
      </c>
      <c r="G121" s="507" t="s">
        <v>2560</v>
      </c>
      <c r="H121" s="507" t="s">
        <v>2561</v>
      </c>
      <c r="I121" s="8" t="s">
        <v>2058</v>
      </c>
      <c r="J121" s="8" t="s">
        <v>2715</v>
      </c>
      <c r="K121" s="8" t="s">
        <v>2932</v>
      </c>
      <c r="L121" s="8" t="s">
        <v>2933</v>
      </c>
      <c r="M121" s="8" t="s">
        <v>2777</v>
      </c>
      <c r="N121" s="9" t="s">
        <v>2850</v>
      </c>
      <c r="O121" s="9"/>
      <c r="Q121" s="16"/>
      <c r="R121" s="16"/>
      <c r="S121" s="16"/>
      <c r="T121" s="16"/>
    </row>
    <row r="122" spans="1:21" ht="12.75" customHeight="1" x14ac:dyDescent="0.2">
      <c r="A122" s="253" t="s">
        <v>2562</v>
      </c>
      <c r="B122" s="261" t="s">
        <v>5806</v>
      </c>
      <c r="C122" s="507" t="s">
        <v>2563</v>
      </c>
      <c r="D122" s="507" t="s">
        <v>2564</v>
      </c>
      <c r="E122" s="507" t="s">
        <v>2565</v>
      </c>
      <c r="F122" s="507" t="s">
        <v>2566</v>
      </c>
      <c r="G122" s="507" t="s">
        <v>2567</v>
      </c>
      <c r="H122" s="507" t="s">
        <v>2568</v>
      </c>
      <c r="I122" s="8" t="s">
        <v>2058</v>
      </c>
      <c r="J122" s="8" t="s">
        <v>2715</v>
      </c>
      <c r="K122" s="8" t="s">
        <v>2932</v>
      </c>
      <c r="L122" s="8" t="s">
        <v>2933</v>
      </c>
      <c r="M122" s="8" t="s">
        <v>2777</v>
      </c>
      <c r="N122" s="9" t="s">
        <v>2851</v>
      </c>
      <c r="O122" s="9"/>
      <c r="Q122" s="16"/>
      <c r="R122" s="16"/>
      <c r="S122" s="16"/>
      <c r="T122" s="16"/>
    </row>
    <row r="123" spans="1:21" ht="12.75" customHeight="1" x14ac:dyDescent="0.2">
      <c r="A123" s="242" t="s">
        <v>2569</v>
      </c>
      <c r="B123" s="240" t="s">
        <v>5754</v>
      </c>
      <c r="C123" s="507" t="s">
        <v>2570</v>
      </c>
      <c r="D123" s="507" t="s">
        <v>2571</v>
      </c>
      <c r="E123" s="507" t="s">
        <v>2572</v>
      </c>
      <c r="F123" s="507" t="s">
        <v>2573</v>
      </c>
      <c r="G123" s="507" t="s">
        <v>2574</v>
      </c>
      <c r="H123" s="507" t="s">
        <v>2575</v>
      </c>
      <c r="I123" s="8" t="s">
        <v>2058</v>
      </c>
      <c r="J123" s="8" t="s">
        <v>2715</v>
      </c>
      <c r="K123" s="8" t="s">
        <v>2932</v>
      </c>
      <c r="L123" s="8" t="s">
        <v>2933</v>
      </c>
      <c r="M123" s="8" t="s">
        <v>2777</v>
      </c>
      <c r="N123" s="8"/>
      <c r="O123" s="8"/>
      <c r="P123" s="49"/>
      <c r="Q123" s="16"/>
      <c r="R123" s="16"/>
      <c r="S123" s="16"/>
      <c r="T123" s="16"/>
    </row>
    <row r="124" spans="1:21" ht="12.75" customHeight="1" x14ac:dyDescent="0.2">
      <c r="A124" s="254"/>
      <c r="B124" s="262"/>
      <c r="C124" s="115"/>
      <c r="D124" s="115" t="s">
        <v>2948</v>
      </c>
      <c r="E124" s="115" t="s">
        <v>2948</v>
      </c>
      <c r="F124" s="115" t="s">
        <v>2936</v>
      </c>
      <c r="G124" s="115" t="s">
        <v>2936</v>
      </c>
      <c r="H124" s="115" t="s">
        <v>2937</v>
      </c>
      <c r="I124" s="255"/>
      <c r="J124" s="16"/>
      <c r="K124" s="16"/>
      <c r="L124" s="16"/>
      <c r="M124" s="16"/>
      <c r="N124" s="16"/>
      <c r="O124" s="16"/>
      <c r="P124" s="16"/>
      <c r="Q124" s="16"/>
      <c r="R124" s="16"/>
      <c r="S124" s="16"/>
      <c r="T124" s="16"/>
      <c r="U124" s="16"/>
    </row>
    <row r="125" spans="1:21" ht="12.75" customHeight="1" x14ac:dyDescent="0.2">
      <c r="A125" s="254"/>
      <c r="B125" s="262"/>
      <c r="C125" s="256"/>
      <c r="D125" s="256"/>
      <c r="E125" s="256" t="s">
        <v>2949</v>
      </c>
      <c r="F125" s="256"/>
      <c r="G125" s="256" t="s">
        <v>2949</v>
      </c>
      <c r="H125" s="256"/>
      <c r="I125" s="255"/>
      <c r="J125" s="16"/>
      <c r="K125" s="16"/>
      <c r="L125" s="16"/>
      <c r="M125" s="16"/>
      <c r="N125" s="16"/>
      <c r="O125" s="16"/>
      <c r="P125" s="16"/>
      <c r="Q125" s="16"/>
      <c r="R125" s="16"/>
      <c r="S125" s="16"/>
      <c r="T125" s="16"/>
      <c r="U125" s="16"/>
    </row>
    <row r="126" spans="1:21" ht="12.75" customHeight="1" x14ac:dyDescent="0.2">
      <c r="A126" s="17" t="s">
        <v>4762</v>
      </c>
      <c r="B126" s="45"/>
      <c r="C126" s="256"/>
      <c r="D126" s="256"/>
      <c r="E126" s="256"/>
      <c r="F126" s="256"/>
      <c r="G126" s="256"/>
      <c r="H126" s="256"/>
      <c r="I126" s="255"/>
      <c r="J126" s="16"/>
      <c r="K126" s="16"/>
      <c r="L126" s="16"/>
      <c r="M126" s="16"/>
      <c r="N126" s="16"/>
      <c r="O126" s="16"/>
      <c r="P126" s="16"/>
      <c r="Q126" s="16"/>
      <c r="R126" s="16"/>
      <c r="S126" s="16"/>
      <c r="T126" s="16"/>
      <c r="U126" s="16"/>
    </row>
    <row r="127" spans="1:21" ht="12.75" customHeight="1" x14ac:dyDescent="0.2">
      <c r="A127" s="12" t="s">
        <v>48</v>
      </c>
      <c r="B127" s="61"/>
      <c r="C127" s="533"/>
      <c r="D127" s="533"/>
      <c r="E127" s="533"/>
      <c r="F127" s="533"/>
      <c r="G127" s="533"/>
      <c r="H127" s="533"/>
      <c r="I127" s="255"/>
      <c r="J127" s="16"/>
      <c r="K127" s="16"/>
      <c r="L127" s="16"/>
      <c r="M127" s="16"/>
      <c r="N127" s="16"/>
      <c r="O127" s="16"/>
      <c r="P127" s="16"/>
      <c r="Q127" s="16"/>
      <c r="R127" s="16"/>
      <c r="S127" s="16"/>
      <c r="T127" s="16"/>
      <c r="U127" s="16"/>
    </row>
    <row r="128" spans="1:21" ht="12.75" customHeight="1" x14ac:dyDescent="0.2">
      <c r="A128" s="12" t="s">
        <v>4711</v>
      </c>
      <c r="B128" s="61"/>
      <c r="C128" s="255"/>
      <c r="D128" s="255"/>
      <c r="E128" s="255"/>
      <c r="F128" s="255"/>
      <c r="G128" s="255"/>
      <c r="H128" s="255"/>
      <c r="I128" s="255"/>
      <c r="J128" s="16"/>
      <c r="K128" s="16"/>
      <c r="L128" s="16"/>
      <c r="M128" s="16"/>
      <c r="N128" s="16"/>
      <c r="O128" s="16"/>
      <c r="P128" s="16"/>
      <c r="Q128" s="16"/>
      <c r="R128" s="16"/>
      <c r="S128" s="16"/>
      <c r="T128" s="16"/>
      <c r="U128" s="16"/>
    </row>
    <row r="129" spans="1:22" ht="12.75" customHeight="1" x14ac:dyDescent="0.2">
      <c r="A129" s="12" t="s">
        <v>2808</v>
      </c>
      <c r="B129" s="61"/>
      <c r="C129" s="255"/>
      <c r="D129" s="255"/>
      <c r="E129" s="255"/>
      <c r="F129" s="255"/>
      <c r="G129" s="255"/>
      <c r="H129" s="255"/>
      <c r="I129" s="255"/>
      <c r="J129" s="16"/>
      <c r="K129" s="16"/>
      <c r="L129" s="16"/>
      <c r="M129" s="16"/>
      <c r="N129" s="16"/>
      <c r="O129" s="16"/>
      <c r="P129" s="16"/>
      <c r="Q129" s="16"/>
      <c r="R129" s="16"/>
      <c r="S129" s="16"/>
      <c r="T129" s="16"/>
      <c r="U129" s="16"/>
    </row>
    <row r="130" spans="1:22" ht="12.75" customHeight="1" x14ac:dyDescent="0.2">
      <c r="A130" s="12" t="s">
        <v>2890</v>
      </c>
      <c r="B130" s="61"/>
      <c r="C130" s="255"/>
      <c r="D130" s="255"/>
      <c r="E130" s="255"/>
      <c r="F130" s="255"/>
      <c r="G130" s="255"/>
      <c r="H130" s="255"/>
      <c r="I130" s="255"/>
      <c r="J130" s="16"/>
      <c r="K130" s="16"/>
      <c r="L130" s="16"/>
      <c r="M130" s="16"/>
      <c r="N130" s="16"/>
      <c r="O130" s="16"/>
      <c r="P130" s="16"/>
      <c r="Q130" s="16"/>
      <c r="R130" s="16"/>
      <c r="S130" s="16"/>
      <c r="T130" s="16"/>
      <c r="U130" s="16"/>
    </row>
    <row r="131" spans="1:22" ht="12.75" customHeight="1" x14ac:dyDescent="0.2">
      <c r="C131" s="255"/>
      <c r="D131" s="255"/>
      <c r="E131" s="255"/>
      <c r="F131" s="255"/>
      <c r="G131" s="255"/>
      <c r="H131" s="255"/>
      <c r="I131" s="255"/>
      <c r="J131" s="16"/>
      <c r="K131" s="16"/>
      <c r="L131" s="16"/>
      <c r="M131" s="16"/>
      <c r="N131" s="16"/>
      <c r="O131" s="16"/>
      <c r="P131" s="16"/>
      <c r="Q131" s="16"/>
      <c r="R131" s="16"/>
      <c r="S131" s="16"/>
      <c r="T131" s="16"/>
      <c r="U131" s="16"/>
    </row>
    <row r="132" spans="1:22" ht="12.75" customHeight="1" x14ac:dyDescent="0.2">
      <c r="A132" s="16" t="s">
        <v>275</v>
      </c>
      <c r="B132" s="44"/>
      <c r="C132" s="255"/>
      <c r="D132" s="255"/>
      <c r="E132" s="255"/>
      <c r="F132" s="255"/>
      <c r="G132" s="255"/>
      <c r="H132" s="255"/>
      <c r="I132" s="255"/>
      <c r="J132" s="16"/>
      <c r="K132" s="16"/>
      <c r="L132" s="16"/>
      <c r="M132" s="16"/>
      <c r="N132" s="16"/>
      <c r="O132" s="16"/>
      <c r="P132" s="16"/>
      <c r="Q132" s="16"/>
      <c r="R132" s="16"/>
      <c r="S132" s="16"/>
      <c r="T132" s="16"/>
      <c r="U132" s="16"/>
    </row>
    <row r="133" spans="1:22" ht="12.75" customHeight="1" x14ac:dyDescent="0.2">
      <c r="A133" s="16"/>
      <c r="B133" s="44"/>
      <c r="C133" s="255"/>
      <c r="D133" s="255"/>
      <c r="E133" s="255"/>
      <c r="F133" s="255"/>
      <c r="G133" s="255"/>
      <c r="H133" s="255"/>
      <c r="I133" s="255"/>
      <c r="J133" s="16"/>
      <c r="K133" s="16"/>
      <c r="L133" s="16"/>
      <c r="M133" s="16"/>
      <c r="N133" s="16"/>
      <c r="O133" s="16"/>
      <c r="P133" s="16"/>
      <c r="Q133" s="16"/>
      <c r="R133" s="16"/>
      <c r="S133" s="16"/>
      <c r="T133" s="16"/>
      <c r="U133" s="16"/>
    </row>
    <row r="134" spans="1:22" ht="12.75" customHeight="1" x14ac:dyDescent="0.2">
      <c r="C134" s="577" t="s">
        <v>272</v>
      </c>
      <c r="D134" s="577"/>
      <c r="E134" s="577" t="s">
        <v>274</v>
      </c>
      <c r="F134" s="577"/>
      <c r="G134" s="16"/>
      <c r="H134" s="16"/>
      <c r="I134" s="16"/>
      <c r="J134" s="16"/>
      <c r="K134" s="16"/>
      <c r="L134" s="16"/>
      <c r="M134" s="16"/>
      <c r="N134" s="16"/>
      <c r="O134" s="16"/>
      <c r="P134" s="16"/>
      <c r="Q134" s="16"/>
      <c r="R134" s="16"/>
      <c r="S134" s="16"/>
      <c r="T134" s="16"/>
      <c r="U134" s="16"/>
      <c r="V134" s="16"/>
    </row>
    <row r="135" spans="1:22" ht="12.75" customHeight="1" x14ac:dyDescent="0.2">
      <c r="C135" s="145" t="s">
        <v>2576</v>
      </c>
      <c r="D135" s="145" t="s">
        <v>2577</v>
      </c>
      <c r="E135" s="145" t="s">
        <v>2576</v>
      </c>
      <c r="F135" s="145" t="s">
        <v>2577</v>
      </c>
      <c r="G135" s="4"/>
      <c r="H135" s="16"/>
      <c r="I135" s="16"/>
      <c r="J135" s="16"/>
      <c r="K135" s="16"/>
      <c r="L135" s="16"/>
      <c r="M135" s="16"/>
      <c r="N135" s="16"/>
      <c r="O135" s="16"/>
      <c r="P135" s="16"/>
      <c r="Q135" s="16"/>
      <c r="R135" s="16"/>
      <c r="S135" s="16"/>
      <c r="T135" s="16"/>
      <c r="U135" s="16"/>
      <c r="V135" s="16"/>
    </row>
    <row r="136" spans="1:22" ht="12.75" customHeight="1" x14ac:dyDescent="0.2">
      <c r="C136" s="167" t="s">
        <v>5758</v>
      </c>
      <c r="D136" s="167" t="s">
        <v>5759</v>
      </c>
      <c r="E136" s="167" t="s">
        <v>5751</v>
      </c>
      <c r="F136" s="167" t="s">
        <v>5744</v>
      </c>
      <c r="G136" s="4"/>
      <c r="H136" s="16"/>
      <c r="I136" s="16"/>
      <c r="J136" s="16"/>
      <c r="K136" s="16"/>
      <c r="L136" s="16"/>
      <c r="M136" s="16"/>
      <c r="N136" s="16"/>
      <c r="O136" s="16"/>
      <c r="P136" s="16"/>
      <c r="Q136" s="16"/>
      <c r="R136" s="16"/>
      <c r="S136" s="16"/>
      <c r="T136" s="16"/>
      <c r="U136" s="16"/>
      <c r="V136" s="16"/>
    </row>
    <row r="137" spans="1:22" ht="12.75" customHeight="1" x14ac:dyDescent="0.2">
      <c r="A137" s="242" t="s">
        <v>2578</v>
      </c>
      <c r="B137" s="259" t="s">
        <v>5779</v>
      </c>
      <c r="C137" s="545" t="s">
        <v>2579</v>
      </c>
      <c r="D137" s="545" t="s">
        <v>2580</v>
      </c>
      <c r="E137" s="545" t="s">
        <v>2581</v>
      </c>
      <c r="F137" s="545" t="s">
        <v>2582</v>
      </c>
      <c r="G137" s="8" t="s">
        <v>2058</v>
      </c>
      <c r="H137" s="8" t="s">
        <v>2715</v>
      </c>
      <c r="I137" s="247" t="s">
        <v>2950</v>
      </c>
      <c r="J137" s="9" t="s">
        <v>2933</v>
      </c>
      <c r="K137" s="9" t="s">
        <v>2941</v>
      </c>
      <c r="L137" s="9"/>
      <c r="N137" s="16"/>
      <c r="O137" s="16"/>
      <c r="P137" s="16"/>
      <c r="R137" s="16"/>
      <c r="S137" s="16"/>
      <c r="T137" s="16"/>
      <c r="U137" s="16"/>
      <c r="V137" s="16"/>
    </row>
    <row r="138" spans="1:22" ht="12.75" customHeight="1" x14ac:dyDescent="0.2">
      <c r="A138" s="242" t="s">
        <v>2583</v>
      </c>
      <c r="B138" s="259" t="s">
        <v>5780</v>
      </c>
      <c r="C138" s="424"/>
      <c r="D138" s="545" t="s">
        <v>2584</v>
      </c>
      <c r="E138" s="424"/>
      <c r="F138" s="545" t="s">
        <v>2585</v>
      </c>
      <c r="G138" s="8" t="s">
        <v>2058</v>
      </c>
      <c r="H138" s="8" t="s">
        <v>2715</v>
      </c>
      <c r="I138" s="247" t="s">
        <v>2951</v>
      </c>
      <c r="J138" s="9" t="s">
        <v>2933</v>
      </c>
      <c r="K138" s="9" t="s">
        <v>2941</v>
      </c>
      <c r="L138" s="9"/>
      <c r="N138" s="16"/>
      <c r="O138" s="16"/>
      <c r="P138" s="16"/>
      <c r="R138" s="16"/>
      <c r="S138" s="16"/>
      <c r="T138" s="16"/>
      <c r="U138" s="16"/>
      <c r="V138" s="16"/>
    </row>
    <row r="139" spans="1:22" ht="12.75" customHeight="1" x14ac:dyDescent="0.2">
      <c r="A139" s="236"/>
      <c r="B139" s="260"/>
      <c r="C139" s="14" t="s">
        <v>2818</v>
      </c>
      <c r="D139" s="14" t="s">
        <v>2819</v>
      </c>
      <c r="E139" s="14" t="s">
        <v>2818</v>
      </c>
      <c r="F139" s="14" t="s">
        <v>2819</v>
      </c>
      <c r="G139" s="16"/>
      <c r="H139" s="16"/>
      <c r="I139" s="16"/>
      <c r="J139" s="16"/>
      <c r="K139" s="16"/>
      <c r="L139" s="16"/>
      <c r="M139" s="16"/>
      <c r="N139" s="16"/>
      <c r="O139" s="16"/>
      <c r="P139" s="16"/>
      <c r="Q139" s="16"/>
      <c r="R139" s="16"/>
      <c r="S139" s="16"/>
      <c r="T139" s="16"/>
      <c r="U139" s="16"/>
      <c r="V139" s="16"/>
    </row>
    <row r="140" spans="1:22" ht="12.75" customHeight="1" x14ac:dyDescent="0.2">
      <c r="A140" s="254"/>
      <c r="B140" s="262"/>
      <c r="C140" s="256" t="s">
        <v>2936</v>
      </c>
      <c r="D140" s="256" t="s">
        <v>2936</v>
      </c>
      <c r="E140" s="256" t="s">
        <v>2937</v>
      </c>
      <c r="F140" s="256" t="s">
        <v>2937</v>
      </c>
      <c r="G140" s="16"/>
      <c r="H140" s="16"/>
      <c r="I140" s="16"/>
      <c r="J140" s="16"/>
      <c r="K140" s="16"/>
      <c r="L140" s="16"/>
      <c r="M140" s="16"/>
      <c r="N140" s="16"/>
      <c r="O140" s="16"/>
      <c r="P140" s="16"/>
      <c r="Q140" s="16"/>
      <c r="R140" s="16"/>
      <c r="S140" s="16"/>
      <c r="T140" s="16"/>
      <c r="U140" s="16"/>
      <c r="V140" s="16"/>
    </row>
    <row r="141" spans="1:22" ht="12.75" customHeight="1" x14ac:dyDescent="0.2">
      <c r="A141" s="254"/>
      <c r="B141" s="262"/>
      <c r="C141" s="256"/>
      <c r="D141" s="256"/>
      <c r="E141" s="256"/>
      <c r="F141" s="256"/>
      <c r="G141" s="16"/>
      <c r="H141" s="16"/>
      <c r="I141" s="16"/>
      <c r="J141" s="16"/>
      <c r="K141" s="16"/>
      <c r="L141" s="16"/>
      <c r="M141" s="16"/>
      <c r="N141" s="16"/>
      <c r="O141" s="16"/>
      <c r="P141" s="16"/>
      <c r="Q141" s="16"/>
      <c r="R141" s="16"/>
      <c r="S141" s="16"/>
      <c r="T141" s="16"/>
      <c r="U141" s="16"/>
      <c r="V141" s="16"/>
    </row>
    <row r="142" spans="1:22" ht="12.75" customHeight="1" x14ac:dyDescent="0.2">
      <c r="A142" s="17" t="s">
        <v>4763</v>
      </c>
      <c r="B142" s="45"/>
      <c r="C142" s="255"/>
      <c r="D142" s="255"/>
      <c r="E142" s="255"/>
      <c r="F142" s="255"/>
      <c r="G142" s="16"/>
      <c r="H142" s="16"/>
      <c r="I142" s="16"/>
      <c r="J142" s="16"/>
      <c r="K142" s="16"/>
      <c r="L142" s="16"/>
      <c r="M142" s="16"/>
      <c r="N142" s="16"/>
      <c r="O142" s="16"/>
      <c r="P142" s="16"/>
      <c r="Q142" s="16"/>
      <c r="R142" s="16"/>
      <c r="S142" s="16"/>
      <c r="T142" s="16"/>
      <c r="U142" s="16"/>
      <c r="V142" s="16"/>
    </row>
    <row r="143" spans="1:22" ht="12.75" customHeight="1" x14ac:dyDescent="0.2">
      <c r="A143" s="12" t="s">
        <v>48</v>
      </c>
      <c r="B143" s="61"/>
      <c r="C143" s="255"/>
      <c r="D143" s="255"/>
      <c r="E143" s="255"/>
      <c r="F143" s="255"/>
      <c r="G143" s="16"/>
      <c r="H143" s="16"/>
      <c r="I143" s="16"/>
      <c r="J143" s="16"/>
      <c r="K143" s="16"/>
      <c r="L143" s="16"/>
      <c r="M143" s="16"/>
      <c r="N143" s="16"/>
      <c r="O143" s="16"/>
      <c r="P143" s="16"/>
      <c r="Q143" s="16"/>
      <c r="R143" s="16"/>
      <c r="S143" s="16"/>
      <c r="T143" s="16"/>
      <c r="U143" s="16"/>
      <c r="V143" s="16"/>
    </row>
    <row r="144" spans="1:22" ht="12.75" customHeight="1" x14ac:dyDescent="0.2">
      <c r="A144" s="12" t="s">
        <v>4711</v>
      </c>
      <c r="B144" s="61"/>
      <c r="C144" s="255"/>
      <c r="D144" s="255"/>
      <c r="E144" s="255"/>
      <c r="F144" s="255"/>
      <c r="G144" s="16"/>
      <c r="H144" s="16"/>
      <c r="I144" s="16"/>
      <c r="J144" s="16"/>
      <c r="K144" s="16"/>
      <c r="L144" s="16"/>
      <c r="M144" s="16"/>
      <c r="N144" s="16"/>
      <c r="O144" s="16"/>
      <c r="P144" s="16"/>
      <c r="Q144" s="16"/>
      <c r="R144" s="16"/>
      <c r="S144" s="16"/>
      <c r="T144" s="16"/>
      <c r="U144" s="16"/>
      <c r="V144" s="16"/>
    </row>
    <row r="145" spans="1:22" ht="12.75" customHeight="1" x14ac:dyDescent="0.2">
      <c r="A145" s="12" t="s">
        <v>2890</v>
      </c>
      <c r="B145" s="61"/>
      <c r="C145" s="255"/>
      <c r="D145" s="255"/>
      <c r="E145" s="255"/>
      <c r="F145" s="255"/>
      <c r="G145" s="16"/>
      <c r="H145" s="16"/>
      <c r="I145" s="16"/>
      <c r="J145" s="16"/>
      <c r="K145" s="16"/>
      <c r="L145" s="16"/>
      <c r="M145" s="16"/>
      <c r="N145" s="16"/>
      <c r="O145" s="16"/>
      <c r="P145" s="16"/>
      <c r="Q145" s="16"/>
      <c r="R145" s="16"/>
      <c r="S145" s="16"/>
      <c r="T145" s="16"/>
      <c r="U145" s="16"/>
      <c r="V145" s="16"/>
    </row>
    <row r="146" spans="1:22" ht="12.75" customHeight="1" x14ac:dyDescent="0.2">
      <c r="A146" s="16"/>
      <c r="B146" s="44"/>
      <c r="C146" s="16"/>
      <c r="D146" s="16"/>
      <c r="E146" s="16"/>
      <c r="F146" s="16"/>
      <c r="G146" s="16"/>
      <c r="H146" s="16"/>
      <c r="I146" s="16"/>
      <c r="J146" s="16"/>
      <c r="K146" s="16"/>
      <c r="L146" s="16"/>
      <c r="M146" s="16"/>
      <c r="N146" s="16"/>
      <c r="O146" s="16"/>
      <c r="P146" s="16"/>
      <c r="Q146" s="16"/>
      <c r="R146" s="16"/>
    </row>
    <row r="147" spans="1:22" ht="12.75" customHeight="1" x14ac:dyDescent="0.2">
      <c r="A147" s="81" t="s">
        <v>2586</v>
      </c>
      <c r="B147" s="533"/>
      <c r="C147" s="257"/>
      <c r="D147" s="16"/>
      <c r="E147" s="16"/>
      <c r="F147" s="16"/>
      <c r="G147" s="16"/>
      <c r="H147" s="16"/>
      <c r="I147" s="16"/>
      <c r="J147" s="16"/>
      <c r="K147" s="16"/>
      <c r="L147" s="16"/>
      <c r="M147" s="16"/>
      <c r="N147" s="16"/>
      <c r="O147" s="16"/>
      <c r="P147" s="16"/>
      <c r="Q147" s="16"/>
      <c r="R147" s="16"/>
    </row>
    <row r="148" spans="1:22" ht="12.75" customHeight="1" x14ac:dyDescent="0.2">
      <c r="A148" s="16" t="s">
        <v>3275</v>
      </c>
      <c r="B148" s="44"/>
      <c r="C148" s="257"/>
      <c r="D148" s="16"/>
      <c r="E148" s="16"/>
      <c r="F148" s="16"/>
      <c r="G148" s="16"/>
      <c r="H148" s="16"/>
      <c r="I148" s="16"/>
      <c r="J148" s="16"/>
      <c r="K148" s="16"/>
      <c r="L148" s="16"/>
      <c r="M148" s="16"/>
      <c r="N148" s="16"/>
      <c r="O148" s="16"/>
      <c r="P148" s="16"/>
      <c r="Q148" s="16"/>
      <c r="R148" s="16"/>
    </row>
    <row r="149" spans="1:22" ht="12.75" customHeight="1" x14ac:dyDescent="0.2">
      <c r="A149" s="16"/>
      <c r="B149" s="44"/>
      <c r="C149" s="240" t="s">
        <v>5745</v>
      </c>
      <c r="D149" s="16"/>
      <c r="E149" s="16"/>
      <c r="F149" s="16"/>
      <c r="G149" s="16"/>
      <c r="H149" s="16"/>
      <c r="I149" s="16"/>
      <c r="J149" s="16"/>
      <c r="K149" s="16"/>
      <c r="L149" s="16"/>
      <c r="M149" s="16"/>
      <c r="N149" s="16"/>
      <c r="O149" s="16"/>
      <c r="P149" s="16"/>
      <c r="Q149" s="16"/>
      <c r="R149" s="16"/>
    </row>
    <row r="150" spans="1:22" ht="12.75" customHeight="1" x14ac:dyDescent="0.2">
      <c r="A150" s="238" t="s">
        <v>2587</v>
      </c>
      <c r="B150" s="240" t="s">
        <v>5787</v>
      </c>
      <c r="C150" s="507" t="s">
        <v>358</v>
      </c>
      <c r="D150" s="9" t="s">
        <v>2058</v>
      </c>
      <c r="E150" s="9" t="s">
        <v>2708</v>
      </c>
      <c r="F150" s="9" t="s">
        <v>2933</v>
      </c>
      <c r="G150" s="13"/>
      <c r="H150" s="12" t="s">
        <v>2820</v>
      </c>
      <c r="J150" s="16"/>
      <c r="K150" s="16"/>
      <c r="M150" s="16"/>
      <c r="N150" s="16"/>
      <c r="O150" s="16"/>
      <c r="P150" s="16"/>
      <c r="Q150" s="16"/>
      <c r="R150" s="16"/>
    </row>
    <row r="151" spans="1:22" ht="12.75" customHeight="1" x14ac:dyDescent="0.2">
      <c r="A151" s="238" t="s">
        <v>2588</v>
      </c>
      <c r="B151" s="240" t="s">
        <v>5788</v>
      </c>
      <c r="C151" s="507" t="s">
        <v>356</v>
      </c>
      <c r="D151" s="9" t="s">
        <v>2058</v>
      </c>
      <c r="E151" s="9" t="s">
        <v>2709</v>
      </c>
      <c r="F151" s="9" t="s">
        <v>2933</v>
      </c>
      <c r="G151" s="9" t="s">
        <v>2794</v>
      </c>
      <c r="H151" s="12" t="s">
        <v>2820</v>
      </c>
      <c r="J151" s="16"/>
      <c r="K151" s="16"/>
      <c r="M151" s="16"/>
      <c r="N151" s="16"/>
      <c r="O151" s="16"/>
      <c r="P151" s="16"/>
      <c r="Q151" s="16"/>
      <c r="R151" s="16"/>
    </row>
    <row r="152" spans="1:22" ht="12.75" customHeight="1" x14ac:dyDescent="0.2">
      <c r="A152" s="238" t="s">
        <v>2589</v>
      </c>
      <c r="B152" s="240" t="s">
        <v>5789</v>
      </c>
      <c r="C152" s="507" t="s">
        <v>355</v>
      </c>
      <c r="D152" s="9" t="s">
        <v>2058</v>
      </c>
      <c r="E152" s="9" t="s">
        <v>2709</v>
      </c>
      <c r="F152" s="9" t="s">
        <v>2933</v>
      </c>
      <c r="G152" s="9" t="s">
        <v>2795</v>
      </c>
      <c r="H152" s="12" t="s">
        <v>2820</v>
      </c>
      <c r="J152" s="16"/>
      <c r="K152" s="16"/>
      <c r="M152" s="16"/>
      <c r="N152" s="16"/>
      <c r="O152" s="16"/>
      <c r="P152" s="16"/>
      <c r="Q152" s="16"/>
      <c r="R152" s="16"/>
    </row>
    <row r="153" spans="1:22" ht="12.75" customHeight="1" x14ac:dyDescent="0.2">
      <c r="A153" s="238" t="s">
        <v>2590</v>
      </c>
      <c r="B153" s="240" t="s">
        <v>5790</v>
      </c>
      <c r="C153" s="507" t="s">
        <v>271</v>
      </c>
      <c r="D153" s="9" t="s">
        <v>2058</v>
      </c>
      <c r="E153" s="9" t="s">
        <v>2709</v>
      </c>
      <c r="F153" s="9" t="s">
        <v>2933</v>
      </c>
      <c r="G153" s="9" t="s">
        <v>2796</v>
      </c>
      <c r="H153" s="12" t="s">
        <v>2816</v>
      </c>
      <c r="J153" s="16"/>
      <c r="K153" s="16"/>
      <c r="M153" s="16"/>
      <c r="N153" s="16"/>
      <c r="O153" s="16"/>
      <c r="P153" s="16"/>
      <c r="Q153" s="16"/>
      <c r="R153" s="16"/>
    </row>
    <row r="154" spans="1:22" ht="12.75" customHeight="1" x14ac:dyDescent="0.2">
      <c r="A154" s="236"/>
      <c r="B154" s="260"/>
      <c r="D154" s="16"/>
      <c r="E154" s="16"/>
      <c r="F154" s="16"/>
      <c r="G154" s="16"/>
      <c r="H154" s="16"/>
      <c r="I154" s="16"/>
      <c r="J154" s="16"/>
      <c r="K154" s="16"/>
      <c r="L154" s="16"/>
      <c r="M154" s="16"/>
      <c r="N154" s="16"/>
      <c r="O154" s="16"/>
      <c r="P154" s="16"/>
      <c r="Q154" s="16"/>
      <c r="R154" s="16"/>
    </row>
    <row r="155" spans="1:22" ht="12.75" customHeight="1" x14ac:dyDescent="0.2">
      <c r="A155" s="17" t="s">
        <v>4764</v>
      </c>
      <c r="B155" s="45"/>
      <c r="C155" s="81"/>
      <c r="E155" s="16"/>
      <c r="F155" s="16"/>
      <c r="G155" s="16"/>
      <c r="H155" s="16"/>
      <c r="I155" s="16"/>
      <c r="J155" s="16"/>
      <c r="K155" s="16"/>
      <c r="L155" s="16"/>
      <c r="M155" s="16"/>
      <c r="N155" s="16"/>
      <c r="O155" s="16"/>
      <c r="P155" s="16"/>
      <c r="Q155" s="16"/>
      <c r="R155" s="16"/>
    </row>
    <row r="156" spans="1:22" ht="12.75" customHeight="1" x14ac:dyDescent="0.2">
      <c r="A156" s="12" t="s">
        <v>48</v>
      </c>
      <c r="B156" s="61"/>
      <c r="C156" s="81"/>
      <c r="D156" s="251"/>
      <c r="E156" s="16"/>
      <c r="F156" s="16"/>
      <c r="G156" s="16"/>
      <c r="H156" s="16"/>
      <c r="I156" s="16"/>
      <c r="J156" s="16"/>
      <c r="K156" s="16"/>
      <c r="L156" s="16"/>
      <c r="M156" s="16"/>
      <c r="N156" s="16"/>
      <c r="O156" s="16"/>
      <c r="P156" s="16"/>
      <c r="Q156" s="16"/>
      <c r="R156" s="16"/>
    </row>
    <row r="157" spans="1:22" ht="12.75" customHeight="1" x14ac:dyDescent="0.2">
      <c r="A157" s="12" t="s">
        <v>4711</v>
      </c>
      <c r="B157" s="61"/>
      <c r="C157" s="81"/>
      <c r="D157" s="251"/>
      <c r="E157" s="16"/>
      <c r="F157" s="16"/>
      <c r="G157" s="16"/>
      <c r="H157" s="16"/>
      <c r="I157" s="16"/>
      <c r="J157" s="16"/>
      <c r="K157" s="16"/>
      <c r="L157" s="16"/>
      <c r="M157" s="16"/>
      <c r="N157" s="16"/>
      <c r="O157" s="16"/>
      <c r="P157" s="16"/>
      <c r="Q157" s="16"/>
      <c r="R157" s="16"/>
    </row>
    <row r="158" spans="1:22" ht="12.75" customHeight="1" x14ac:dyDescent="0.2">
      <c r="A158" s="12" t="s">
        <v>2890</v>
      </c>
      <c r="B158" s="61"/>
      <c r="C158" s="81"/>
      <c r="D158" s="251"/>
      <c r="E158" s="16"/>
      <c r="F158" s="16"/>
      <c r="G158" s="16"/>
      <c r="H158" s="16"/>
      <c r="I158" s="16"/>
      <c r="J158" s="16"/>
      <c r="K158" s="16"/>
      <c r="L158" s="16"/>
      <c r="M158" s="16"/>
      <c r="N158" s="16"/>
      <c r="O158" s="16"/>
      <c r="P158" s="16"/>
      <c r="Q158" s="16"/>
      <c r="R158" s="16"/>
    </row>
    <row r="159" spans="1:22" ht="12.75" customHeight="1" x14ac:dyDescent="0.2">
      <c r="A159" s="12"/>
      <c r="B159" s="61"/>
      <c r="C159" s="81"/>
      <c r="D159" s="251"/>
      <c r="E159" s="16"/>
      <c r="F159" s="16"/>
      <c r="G159" s="16"/>
      <c r="H159" s="16"/>
      <c r="I159" s="16"/>
      <c r="J159" s="16"/>
      <c r="K159" s="16"/>
      <c r="L159" s="16"/>
      <c r="M159" s="16"/>
      <c r="N159" s="16"/>
      <c r="O159" s="16"/>
      <c r="P159" s="16"/>
      <c r="Q159" s="16"/>
      <c r="R159" s="16"/>
    </row>
    <row r="160" spans="1:22" ht="12.75" customHeight="1" x14ac:dyDescent="0.2">
      <c r="A160" s="236"/>
      <c r="B160" s="260"/>
      <c r="C160" s="258"/>
      <c r="D160" s="258" t="s">
        <v>2591</v>
      </c>
      <c r="E160" s="16"/>
      <c r="F160" s="16"/>
      <c r="G160" s="16"/>
      <c r="H160" s="16"/>
      <c r="I160" s="16"/>
      <c r="J160" s="16"/>
      <c r="K160" s="16"/>
      <c r="L160" s="16"/>
      <c r="M160" s="16"/>
      <c r="N160" s="16"/>
      <c r="O160" s="16"/>
      <c r="P160" s="16"/>
      <c r="Q160" s="16"/>
      <c r="R160" s="16"/>
    </row>
    <row r="161" spans="1:18" ht="12.75" customHeight="1" x14ac:dyDescent="0.2">
      <c r="A161" s="236"/>
      <c r="B161" s="260"/>
      <c r="C161" s="240" t="s">
        <v>5750</v>
      </c>
      <c r="D161" s="240" t="s">
        <v>5766</v>
      </c>
      <c r="E161" s="16"/>
      <c r="F161" s="16"/>
      <c r="G161" s="16"/>
      <c r="H161" s="16"/>
      <c r="I161" s="16"/>
      <c r="J161" s="16"/>
      <c r="K161" s="16"/>
      <c r="L161" s="16"/>
      <c r="M161" s="16"/>
      <c r="N161" s="16"/>
      <c r="O161" s="16"/>
      <c r="P161" s="16"/>
      <c r="Q161" s="16"/>
      <c r="R161" s="16"/>
    </row>
    <row r="162" spans="1:18" ht="12.75" customHeight="1" x14ac:dyDescent="0.2">
      <c r="A162" s="239" t="s">
        <v>3223</v>
      </c>
      <c r="B162" s="240" t="s">
        <v>5795</v>
      </c>
      <c r="C162" s="507" t="s">
        <v>270</v>
      </c>
      <c r="D162" s="507" t="s">
        <v>270</v>
      </c>
      <c r="E162" s="16"/>
      <c r="F162" s="16"/>
      <c r="G162" s="16"/>
      <c r="H162" s="16"/>
      <c r="I162" s="16"/>
      <c r="J162" s="16"/>
      <c r="K162" s="16"/>
      <c r="L162" s="16"/>
      <c r="M162" s="16"/>
      <c r="N162" s="16"/>
      <c r="O162" s="16"/>
      <c r="P162" s="16"/>
      <c r="Q162" s="16"/>
      <c r="R162" s="16"/>
    </row>
    <row r="163" spans="1:18" ht="12.75" customHeight="1" x14ac:dyDescent="0.2">
      <c r="A163" s="16"/>
      <c r="B163" s="44"/>
      <c r="C163" s="9" t="s">
        <v>2058</v>
      </c>
      <c r="D163" s="9" t="s">
        <v>2059</v>
      </c>
      <c r="E163" s="16"/>
      <c r="F163" s="16"/>
      <c r="G163" s="16"/>
      <c r="H163" s="16"/>
      <c r="I163" s="16"/>
      <c r="J163" s="16"/>
      <c r="K163" s="16"/>
      <c r="L163" s="16"/>
      <c r="M163" s="16"/>
      <c r="N163" s="16"/>
      <c r="O163" s="16"/>
      <c r="P163" s="16"/>
      <c r="Q163" s="16"/>
      <c r="R163" s="16"/>
    </row>
    <row r="164" spans="1:18" ht="12.75" customHeight="1" x14ac:dyDescent="0.2">
      <c r="A164" s="16"/>
      <c r="B164" s="44"/>
      <c r="C164" s="9" t="s">
        <v>2719</v>
      </c>
      <c r="D164" s="9" t="s">
        <v>3017</v>
      </c>
      <c r="E164" s="16"/>
      <c r="F164" s="16"/>
      <c r="G164" s="16"/>
      <c r="H164" s="16"/>
      <c r="I164" s="16"/>
      <c r="J164" s="16"/>
      <c r="K164" s="16"/>
      <c r="L164" s="16"/>
      <c r="M164" s="16"/>
      <c r="N164" s="16"/>
      <c r="O164" s="16"/>
      <c r="P164" s="16"/>
      <c r="Q164" s="16"/>
      <c r="R164" s="16"/>
    </row>
    <row r="165" spans="1:18" ht="12.75" customHeight="1" x14ac:dyDescent="0.2">
      <c r="A165" s="16"/>
      <c r="B165" s="44"/>
      <c r="C165" s="9" t="s">
        <v>2933</v>
      </c>
      <c r="D165" s="9"/>
      <c r="E165" s="16"/>
      <c r="F165" s="16"/>
      <c r="G165" s="16"/>
      <c r="H165" s="16"/>
      <c r="I165" s="16"/>
      <c r="J165" s="16"/>
      <c r="K165" s="16"/>
      <c r="L165" s="16"/>
      <c r="M165" s="16"/>
      <c r="N165" s="16"/>
      <c r="O165" s="16"/>
      <c r="P165" s="16"/>
      <c r="Q165" s="16"/>
      <c r="R165" s="16"/>
    </row>
    <row r="166" spans="1:18" ht="12.75" customHeight="1" x14ac:dyDescent="0.2">
      <c r="A166" s="16"/>
      <c r="B166" s="44"/>
      <c r="C166" s="9"/>
      <c r="D166" s="9"/>
      <c r="E166" s="16"/>
      <c r="F166" s="16"/>
      <c r="G166" s="16"/>
      <c r="H166" s="16"/>
      <c r="I166" s="16"/>
      <c r="J166" s="16"/>
      <c r="K166" s="16"/>
      <c r="L166" s="16"/>
      <c r="M166" s="16"/>
      <c r="N166" s="16"/>
      <c r="O166" s="16"/>
      <c r="P166" s="16"/>
      <c r="Q166" s="16"/>
      <c r="R166" s="16"/>
    </row>
    <row r="167" spans="1:18" ht="12.75" customHeight="1" x14ac:dyDescent="0.2">
      <c r="A167" s="17" t="s">
        <v>4765</v>
      </c>
      <c r="B167" s="45"/>
      <c r="C167" s="9"/>
      <c r="D167" s="9"/>
      <c r="E167" s="16"/>
      <c r="F167" s="16"/>
      <c r="G167" s="16"/>
      <c r="H167" s="16"/>
      <c r="I167" s="16"/>
      <c r="J167" s="16"/>
      <c r="K167" s="16"/>
      <c r="L167" s="16"/>
      <c r="M167" s="16"/>
      <c r="N167" s="16"/>
      <c r="O167" s="16"/>
      <c r="P167" s="16"/>
      <c r="Q167" s="16"/>
      <c r="R167" s="16"/>
    </row>
    <row r="168" spans="1:18" ht="12.75" customHeight="1" x14ac:dyDescent="0.2">
      <c r="A168" s="12" t="s">
        <v>48</v>
      </c>
      <c r="B168" s="61"/>
      <c r="C168" s="9"/>
      <c r="D168" s="9"/>
      <c r="E168" s="16"/>
      <c r="F168" s="16"/>
      <c r="G168" s="16"/>
      <c r="H168" s="16"/>
      <c r="I168" s="16"/>
      <c r="J168" s="16"/>
      <c r="K168" s="16"/>
      <c r="L168" s="16"/>
      <c r="M168" s="16"/>
      <c r="N168" s="16"/>
      <c r="O168" s="16"/>
      <c r="P168" s="16"/>
      <c r="Q168" s="16"/>
      <c r="R168" s="16"/>
    </row>
    <row r="169" spans="1:18" ht="12.75" customHeight="1" x14ac:dyDescent="0.2">
      <c r="A169" s="12" t="s">
        <v>4711</v>
      </c>
      <c r="B169" s="61"/>
      <c r="C169" s="9"/>
      <c r="D169" s="9"/>
      <c r="E169" s="16"/>
      <c r="F169" s="16"/>
      <c r="G169" s="16"/>
      <c r="H169" s="16"/>
      <c r="I169" s="16"/>
      <c r="J169" s="16"/>
      <c r="K169" s="16"/>
      <c r="L169" s="16"/>
      <c r="M169" s="16"/>
      <c r="N169" s="16"/>
      <c r="O169" s="16"/>
      <c r="P169" s="16"/>
      <c r="Q169" s="16"/>
      <c r="R169" s="16"/>
    </row>
    <row r="170" spans="1:18" ht="12.75" customHeight="1" x14ac:dyDescent="0.2">
      <c r="A170" s="12" t="s">
        <v>2890</v>
      </c>
      <c r="B170" s="61"/>
      <c r="F170" s="16"/>
      <c r="G170" s="16"/>
      <c r="H170" s="16"/>
      <c r="I170" s="16"/>
      <c r="J170" s="16"/>
      <c r="K170" s="16"/>
      <c r="L170" s="16"/>
      <c r="M170" s="16"/>
      <c r="N170" s="16"/>
      <c r="O170" s="16"/>
      <c r="P170" s="16"/>
      <c r="Q170" s="16"/>
      <c r="R170" s="16"/>
    </row>
    <row r="171" spans="1:18" ht="12.75" customHeight="1" x14ac:dyDescent="0.2">
      <c r="A171" s="12"/>
      <c r="B171" s="61"/>
      <c r="F171" s="16"/>
      <c r="G171" s="16"/>
      <c r="H171" s="16"/>
      <c r="I171" s="16"/>
      <c r="J171" s="16"/>
      <c r="K171" s="16"/>
      <c r="L171" s="16"/>
      <c r="M171" s="16"/>
      <c r="N171" s="16"/>
      <c r="O171" s="16"/>
      <c r="P171" s="16"/>
      <c r="Q171" s="16"/>
      <c r="R171" s="16"/>
    </row>
    <row r="172" spans="1:18" ht="12.75" customHeight="1" x14ac:dyDescent="0.2">
      <c r="A172" s="16"/>
      <c r="B172" s="44"/>
      <c r="C172" s="240" t="s">
        <v>5745</v>
      </c>
      <c r="D172" s="12"/>
      <c r="E172" s="16"/>
      <c r="F172" s="16"/>
      <c r="G172" s="16"/>
      <c r="H172" s="16"/>
      <c r="I172" s="16"/>
      <c r="J172" s="16"/>
      <c r="K172" s="16"/>
      <c r="L172" s="16"/>
      <c r="M172" s="16"/>
      <c r="N172" s="16"/>
      <c r="O172" s="16"/>
      <c r="P172" s="16"/>
      <c r="Q172" s="16"/>
      <c r="R172" s="16"/>
    </row>
    <row r="173" spans="1:18" ht="12.75" customHeight="1" x14ac:dyDescent="0.2">
      <c r="A173" s="176" t="s">
        <v>2592</v>
      </c>
      <c r="B173" s="259" t="s">
        <v>5796</v>
      </c>
      <c r="C173" s="507" t="s">
        <v>1307</v>
      </c>
      <c r="D173" s="9" t="s">
        <v>2058</v>
      </c>
      <c r="E173" s="9" t="s">
        <v>2709</v>
      </c>
      <c r="F173" s="13"/>
      <c r="G173" s="9" t="s">
        <v>2933</v>
      </c>
      <c r="H173" s="9" t="s">
        <v>2796</v>
      </c>
      <c r="I173" s="13"/>
      <c r="J173" s="16"/>
      <c r="K173" s="12" t="s">
        <v>2821</v>
      </c>
      <c r="P173" s="16"/>
      <c r="Q173" s="16"/>
      <c r="R173" s="16"/>
    </row>
    <row r="174" spans="1:18" ht="12.75" customHeight="1" x14ac:dyDescent="0.2">
      <c r="A174" s="176" t="s">
        <v>2593</v>
      </c>
      <c r="B174" s="167" t="s">
        <v>5798</v>
      </c>
      <c r="C174" s="507" t="s">
        <v>1306</v>
      </c>
      <c r="D174" s="9" t="s">
        <v>2058</v>
      </c>
      <c r="E174" s="9" t="s">
        <v>2715</v>
      </c>
      <c r="F174" s="9" t="s">
        <v>2932</v>
      </c>
      <c r="G174" s="9" t="s">
        <v>2933</v>
      </c>
      <c r="H174" s="9" t="s">
        <v>2788</v>
      </c>
      <c r="I174" s="9" t="s">
        <v>2878</v>
      </c>
      <c r="J174" s="12" t="s">
        <v>2934</v>
      </c>
      <c r="K174" s="12" t="s">
        <v>2808</v>
      </c>
      <c r="P174" s="16"/>
      <c r="Q174" s="16"/>
      <c r="R174" s="16"/>
    </row>
    <row r="175" spans="1:18" ht="12.75" customHeight="1" x14ac:dyDescent="0.2">
      <c r="A175" s="170" t="s">
        <v>118</v>
      </c>
      <c r="B175" s="167" t="s">
        <v>5807</v>
      </c>
      <c r="C175" s="507" t="s">
        <v>1622</v>
      </c>
      <c r="D175" s="9" t="s">
        <v>2058</v>
      </c>
      <c r="E175" s="9" t="s">
        <v>2712</v>
      </c>
      <c r="F175" s="9" t="s">
        <v>2933</v>
      </c>
      <c r="G175" s="13"/>
      <c r="H175" s="9"/>
      <c r="I175" s="13"/>
      <c r="J175" s="16"/>
      <c r="K175" s="12" t="s">
        <v>2808</v>
      </c>
      <c r="P175" s="16"/>
      <c r="Q175" s="16"/>
      <c r="R175" s="16"/>
    </row>
    <row r="176" spans="1:18" ht="12.75" customHeight="1" x14ac:dyDescent="0.2">
      <c r="A176" s="16"/>
      <c r="B176" s="44"/>
      <c r="C176" s="255"/>
      <c r="D176" s="58"/>
      <c r="E176" s="121"/>
      <c r="F176" s="9"/>
      <c r="G176" s="57"/>
      <c r="H176" s="212"/>
      <c r="I176" s="16"/>
      <c r="J176" s="16"/>
      <c r="K176" s="16"/>
      <c r="L176" s="16"/>
      <c r="M176" s="16"/>
      <c r="N176" s="16"/>
      <c r="O176" s="16"/>
      <c r="P176" s="16"/>
      <c r="Q176" s="16"/>
      <c r="R176" s="16"/>
    </row>
    <row r="177" spans="1:18" ht="12.75" customHeight="1" x14ac:dyDescent="0.2">
      <c r="A177" s="16"/>
      <c r="B177" s="44"/>
      <c r="C177" s="16"/>
      <c r="D177" s="16"/>
      <c r="F177" s="16"/>
      <c r="G177" s="16"/>
      <c r="H177" s="16"/>
      <c r="I177" s="16"/>
      <c r="J177" s="16"/>
      <c r="K177" s="16"/>
      <c r="L177" s="16"/>
      <c r="M177" s="16"/>
      <c r="N177" s="16"/>
      <c r="O177" s="16"/>
      <c r="P177" s="16"/>
      <c r="Q177" s="16"/>
      <c r="R177" s="16"/>
    </row>
    <row r="178" spans="1:18" ht="12.75" customHeight="1" x14ac:dyDescent="0.2">
      <c r="A178" s="16"/>
      <c r="B178" s="44"/>
      <c r="C178" s="16"/>
      <c r="D178" s="16"/>
      <c r="E178" s="16"/>
      <c r="F178" s="16"/>
      <c r="G178" s="16"/>
      <c r="H178" s="16"/>
      <c r="I178" s="16"/>
      <c r="J178" s="16"/>
      <c r="K178" s="16"/>
      <c r="L178" s="16"/>
      <c r="M178" s="16"/>
      <c r="N178" s="16"/>
      <c r="O178" s="16"/>
      <c r="P178" s="16"/>
      <c r="Q178" s="16"/>
      <c r="R178" s="16"/>
    </row>
    <row r="179" spans="1:18" ht="12.75" customHeight="1" x14ac:dyDescent="0.2">
      <c r="A179" s="16"/>
      <c r="B179" s="44"/>
      <c r="C179" s="16"/>
      <c r="D179" s="16"/>
      <c r="E179" s="16"/>
      <c r="F179" s="16"/>
      <c r="G179" s="16"/>
      <c r="H179" s="16"/>
      <c r="I179" s="16"/>
      <c r="J179" s="16"/>
      <c r="K179" s="16"/>
      <c r="L179" s="16"/>
      <c r="M179" s="16"/>
      <c r="N179" s="16"/>
      <c r="O179" s="16"/>
      <c r="P179" s="16"/>
      <c r="Q179" s="16"/>
      <c r="R179" s="16"/>
    </row>
  </sheetData>
  <mergeCells count="6">
    <mergeCell ref="C106:C107"/>
    <mergeCell ref="D106:E106"/>
    <mergeCell ref="F106:G106"/>
    <mergeCell ref="H106:H107"/>
    <mergeCell ref="C134:D134"/>
    <mergeCell ref="E134:F134"/>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2"/>
  <sheetViews>
    <sheetView zoomScale="85" zoomScaleNormal="85" workbookViewId="0"/>
  </sheetViews>
  <sheetFormatPr defaultColWidth="9.140625" defaultRowHeight="12" customHeight="1" x14ac:dyDescent="0.2"/>
  <cols>
    <col min="1" max="1" width="50.28515625" style="16" customWidth="1"/>
    <col min="2" max="2" width="10.7109375" style="44" customWidth="1"/>
    <col min="3" max="7" width="16.7109375" style="16" customWidth="1"/>
    <col min="8" max="8" width="16" style="16" customWidth="1"/>
    <col min="9" max="9" width="14.85546875" style="16" customWidth="1"/>
    <col min="10" max="10" width="13.85546875" style="16" customWidth="1"/>
    <col min="11" max="11" width="14" style="16" customWidth="1"/>
    <col min="12" max="12" width="16.85546875" style="16" customWidth="1"/>
    <col min="13" max="13" width="17.140625" style="16" customWidth="1"/>
    <col min="14" max="239" width="9.140625" style="16"/>
    <col min="240" max="240" width="11.28515625" style="16" customWidth="1"/>
    <col min="241" max="241" width="53" style="16" customWidth="1"/>
    <col min="242" max="242" width="20.7109375" style="16" customWidth="1"/>
    <col min="243" max="243" width="18.7109375" style="16" customWidth="1"/>
    <col min="244" max="244" width="19.28515625" style="16" customWidth="1"/>
    <col min="245" max="245" width="20.5703125" style="16" customWidth="1"/>
    <col min="246" max="246" width="24.140625" style="16" customWidth="1"/>
    <col min="247" max="247" width="20.7109375" style="16" customWidth="1"/>
    <col min="248" max="248" width="20.5703125" style="16" customWidth="1"/>
    <col min="249" max="249" width="17.140625" style="16" customWidth="1"/>
    <col min="250" max="250" width="14.5703125" style="16" customWidth="1"/>
    <col min="251" max="251" width="13.140625" style="16" customWidth="1"/>
    <col min="252" max="252" width="20" style="16" customWidth="1"/>
    <col min="253" max="253" width="15.85546875" style="16" customWidth="1"/>
    <col min="254" max="254" width="14.42578125" style="16" customWidth="1"/>
    <col min="255" max="255" width="17.28515625" style="16" customWidth="1"/>
    <col min="256" max="256" width="14.28515625" style="16" customWidth="1"/>
    <col min="257" max="257" width="18.42578125" style="16" customWidth="1"/>
    <col min="258" max="258" width="15.28515625" style="16" customWidth="1"/>
    <col min="259" max="495" width="9.140625" style="16"/>
    <col min="496" max="496" width="11.28515625" style="16" customWidth="1"/>
    <col min="497" max="497" width="53" style="16" customWidth="1"/>
    <col min="498" max="498" width="20.7109375" style="16" customWidth="1"/>
    <col min="499" max="499" width="18.7109375" style="16" customWidth="1"/>
    <col min="500" max="500" width="19.28515625" style="16" customWidth="1"/>
    <col min="501" max="501" width="20.5703125" style="16" customWidth="1"/>
    <col min="502" max="502" width="24.140625" style="16" customWidth="1"/>
    <col min="503" max="503" width="20.7109375" style="16" customWidth="1"/>
    <col min="504" max="504" width="20.5703125" style="16" customWidth="1"/>
    <col min="505" max="505" width="17.140625" style="16" customWidth="1"/>
    <col min="506" max="506" width="14.5703125" style="16" customWidth="1"/>
    <col min="507" max="507" width="13.140625" style="16" customWidth="1"/>
    <col min="508" max="508" width="20" style="16" customWidth="1"/>
    <col min="509" max="509" width="15.85546875" style="16" customWidth="1"/>
    <col min="510" max="510" width="14.42578125" style="16" customWidth="1"/>
    <col min="511" max="511" width="17.28515625" style="16" customWidth="1"/>
    <col min="512" max="512" width="14.28515625" style="16" customWidth="1"/>
    <col min="513" max="513" width="18.42578125" style="16" customWidth="1"/>
    <col min="514" max="514" width="15.28515625" style="16" customWidth="1"/>
    <col min="515" max="751" width="9.140625" style="16"/>
    <col min="752" max="752" width="11.28515625" style="16" customWidth="1"/>
    <col min="753" max="753" width="53" style="16" customWidth="1"/>
    <col min="754" max="754" width="20.7109375" style="16" customWidth="1"/>
    <col min="755" max="755" width="18.7109375" style="16" customWidth="1"/>
    <col min="756" max="756" width="19.28515625" style="16" customWidth="1"/>
    <col min="757" max="757" width="20.5703125" style="16" customWidth="1"/>
    <col min="758" max="758" width="24.140625" style="16" customWidth="1"/>
    <col min="759" max="759" width="20.7109375" style="16" customWidth="1"/>
    <col min="760" max="760" width="20.5703125" style="16" customWidth="1"/>
    <col min="761" max="761" width="17.140625" style="16" customWidth="1"/>
    <col min="762" max="762" width="14.5703125" style="16" customWidth="1"/>
    <col min="763" max="763" width="13.140625" style="16" customWidth="1"/>
    <col min="764" max="764" width="20" style="16" customWidth="1"/>
    <col min="765" max="765" width="15.85546875" style="16" customWidth="1"/>
    <col min="766" max="766" width="14.42578125" style="16" customWidth="1"/>
    <col min="767" max="767" width="17.28515625" style="16" customWidth="1"/>
    <col min="768" max="768" width="14.28515625" style="16" customWidth="1"/>
    <col min="769" max="769" width="18.42578125" style="16" customWidth="1"/>
    <col min="770" max="770" width="15.28515625" style="16" customWidth="1"/>
    <col min="771" max="1007" width="9.140625" style="16"/>
    <col min="1008" max="1008" width="11.28515625" style="16" customWidth="1"/>
    <col min="1009" max="1009" width="53" style="16" customWidth="1"/>
    <col min="1010" max="1010" width="20.7109375" style="16" customWidth="1"/>
    <col min="1011" max="1011" width="18.7109375" style="16" customWidth="1"/>
    <col min="1012" max="1012" width="19.28515625" style="16" customWidth="1"/>
    <col min="1013" max="1013" width="20.5703125" style="16" customWidth="1"/>
    <col min="1014" max="1014" width="24.140625" style="16" customWidth="1"/>
    <col min="1015" max="1015" width="20.7109375" style="16" customWidth="1"/>
    <col min="1016" max="1016" width="20.5703125" style="16" customWidth="1"/>
    <col min="1017" max="1017" width="17.140625" style="16" customWidth="1"/>
    <col min="1018" max="1018" width="14.5703125" style="16" customWidth="1"/>
    <col min="1019" max="1019" width="13.140625" style="16" customWidth="1"/>
    <col min="1020" max="1020" width="20" style="16" customWidth="1"/>
    <col min="1021" max="1021" width="15.85546875" style="16" customWidth="1"/>
    <col min="1022" max="1022" width="14.42578125" style="16" customWidth="1"/>
    <col min="1023" max="1023" width="17.28515625" style="16" customWidth="1"/>
    <col min="1024" max="1024" width="14.28515625" style="16" customWidth="1"/>
    <col min="1025" max="1025" width="18.42578125" style="16" customWidth="1"/>
    <col min="1026" max="1026" width="15.28515625" style="16" customWidth="1"/>
    <col min="1027" max="1263" width="9.140625" style="16"/>
    <col min="1264" max="1264" width="11.28515625" style="16" customWidth="1"/>
    <col min="1265" max="1265" width="53" style="16" customWidth="1"/>
    <col min="1266" max="1266" width="20.7109375" style="16" customWidth="1"/>
    <col min="1267" max="1267" width="18.7109375" style="16" customWidth="1"/>
    <col min="1268" max="1268" width="19.28515625" style="16" customWidth="1"/>
    <col min="1269" max="1269" width="20.5703125" style="16" customWidth="1"/>
    <col min="1270" max="1270" width="24.140625" style="16" customWidth="1"/>
    <col min="1271" max="1271" width="20.7109375" style="16" customWidth="1"/>
    <col min="1272" max="1272" width="20.5703125" style="16" customWidth="1"/>
    <col min="1273" max="1273" width="17.140625" style="16" customWidth="1"/>
    <col min="1274" max="1274" width="14.5703125" style="16" customWidth="1"/>
    <col min="1275" max="1275" width="13.140625" style="16" customWidth="1"/>
    <col min="1276" max="1276" width="20" style="16" customWidth="1"/>
    <col min="1277" max="1277" width="15.85546875" style="16" customWidth="1"/>
    <col min="1278" max="1278" width="14.42578125" style="16" customWidth="1"/>
    <col min="1279" max="1279" width="17.28515625" style="16" customWidth="1"/>
    <col min="1280" max="1280" width="14.28515625" style="16" customWidth="1"/>
    <col min="1281" max="1281" width="18.42578125" style="16" customWidth="1"/>
    <col min="1282" max="1282" width="15.28515625" style="16" customWidth="1"/>
    <col min="1283" max="1519" width="9.140625" style="16"/>
    <col min="1520" max="1520" width="11.28515625" style="16" customWidth="1"/>
    <col min="1521" max="1521" width="53" style="16" customWidth="1"/>
    <col min="1522" max="1522" width="20.7109375" style="16" customWidth="1"/>
    <col min="1523" max="1523" width="18.7109375" style="16" customWidth="1"/>
    <col min="1524" max="1524" width="19.28515625" style="16" customWidth="1"/>
    <col min="1525" max="1525" width="20.5703125" style="16" customWidth="1"/>
    <col min="1526" max="1526" width="24.140625" style="16" customWidth="1"/>
    <col min="1527" max="1527" width="20.7109375" style="16" customWidth="1"/>
    <col min="1528" max="1528" width="20.5703125" style="16" customWidth="1"/>
    <col min="1529" max="1529" width="17.140625" style="16" customWidth="1"/>
    <col min="1530" max="1530" width="14.5703125" style="16" customWidth="1"/>
    <col min="1531" max="1531" width="13.140625" style="16" customWidth="1"/>
    <col min="1532" max="1532" width="20" style="16" customWidth="1"/>
    <col min="1533" max="1533" width="15.85546875" style="16" customWidth="1"/>
    <col min="1534" max="1534" width="14.42578125" style="16" customWidth="1"/>
    <col min="1535" max="1535" width="17.28515625" style="16" customWidth="1"/>
    <col min="1536" max="1536" width="14.28515625" style="16" customWidth="1"/>
    <col min="1537" max="1537" width="18.42578125" style="16" customWidth="1"/>
    <col min="1538" max="1538" width="15.28515625" style="16" customWidth="1"/>
    <col min="1539" max="1775" width="9.140625" style="16"/>
    <col min="1776" max="1776" width="11.28515625" style="16" customWidth="1"/>
    <col min="1777" max="1777" width="53" style="16" customWidth="1"/>
    <col min="1778" max="1778" width="20.7109375" style="16" customWidth="1"/>
    <col min="1779" max="1779" width="18.7109375" style="16" customWidth="1"/>
    <col min="1780" max="1780" width="19.28515625" style="16" customWidth="1"/>
    <col min="1781" max="1781" width="20.5703125" style="16" customWidth="1"/>
    <col min="1782" max="1782" width="24.140625" style="16" customWidth="1"/>
    <col min="1783" max="1783" width="20.7109375" style="16" customWidth="1"/>
    <col min="1784" max="1784" width="20.5703125" style="16" customWidth="1"/>
    <col min="1785" max="1785" width="17.140625" style="16" customWidth="1"/>
    <col min="1786" max="1786" width="14.5703125" style="16" customWidth="1"/>
    <col min="1787" max="1787" width="13.140625" style="16" customWidth="1"/>
    <col min="1788" max="1788" width="20" style="16" customWidth="1"/>
    <col min="1789" max="1789" width="15.85546875" style="16" customWidth="1"/>
    <col min="1790" max="1790" width="14.42578125" style="16" customWidth="1"/>
    <col min="1791" max="1791" width="17.28515625" style="16" customWidth="1"/>
    <col min="1792" max="1792" width="14.28515625" style="16" customWidth="1"/>
    <col min="1793" max="1793" width="18.42578125" style="16" customWidth="1"/>
    <col min="1794" max="1794" width="15.28515625" style="16" customWidth="1"/>
    <col min="1795" max="2031" width="9.140625" style="16"/>
    <col min="2032" max="2032" width="11.28515625" style="16" customWidth="1"/>
    <col min="2033" max="2033" width="53" style="16" customWidth="1"/>
    <col min="2034" max="2034" width="20.7109375" style="16" customWidth="1"/>
    <col min="2035" max="2035" width="18.7109375" style="16" customWidth="1"/>
    <col min="2036" max="2036" width="19.28515625" style="16" customWidth="1"/>
    <col min="2037" max="2037" width="20.5703125" style="16" customWidth="1"/>
    <col min="2038" max="2038" width="24.140625" style="16" customWidth="1"/>
    <col min="2039" max="2039" width="20.7109375" style="16" customWidth="1"/>
    <col min="2040" max="2040" width="20.5703125" style="16" customWidth="1"/>
    <col min="2041" max="2041" width="17.140625" style="16" customWidth="1"/>
    <col min="2042" max="2042" width="14.5703125" style="16" customWidth="1"/>
    <col min="2043" max="2043" width="13.140625" style="16" customWidth="1"/>
    <col min="2044" max="2044" width="20" style="16" customWidth="1"/>
    <col min="2045" max="2045" width="15.85546875" style="16" customWidth="1"/>
    <col min="2046" max="2046" width="14.42578125" style="16" customWidth="1"/>
    <col min="2047" max="2047" width="17.28515625" style="16" customWidth="1"/>
    <col min="2048" max="2048" width="14.28515625" style="16" customWidth="1"/>
    <col min="2049" max="2049" width="18.42578125" style="16" customWidth="1"/>
    <col min="2050" max="2050" width="15.28515625" style="16" customWidth="1"/>
    <col min="2051" max="2287" width="9.140625" style="16"/>
    <col min="2288" max="2288" width="11.28515625" style="16" customWidth="1"/>
    <col min="2289" max="2289" width="53" style="16" customWidth="1"/>
    <col min="2290" max="2290" width="20.7109375" style="16" customWidth="1"/>
    <col min="2291" max="2291" width="18.7109375" style="16" customWidth="1"/>
    <col min="2292" max="2292" width="19.28515625" style="16" customWidth="1"/>
    <col min="2293" max="2293" width="20.5703125" style="16" customWidth="1"/>
    <col min="2294" max="2294" width="24.140625" style="16" customWidth="1"/>
    <col min="2295" max="2295" width="20.7109375" style="16" customWidth="1"/>
    <col min="2296" max="2296" width="20.5703125" style="16" customWidth="1"/>
    <col min="2297" max="2297" width="17.140625" style="16" customWidth="1"/>
    <col min="2298" max="2298" width="14.5703125" style="16" customWidth="1"/>
    <col min="2299" max="2299" width="13.140625" style="16" customWidth="1"/>
    <col min="2300" max="2300" width="20" style="16" customWidth="1"/>
    <col min="2301" max="2301" width="15.85546875" style="16" customWidth="1"/>
    <col min="2302" max="2302" width="14.42578125" style="16" customWidth="1"/>
    <col min="2303" max="2303" width="17.28515625" style="16" customWidth="1"/>
    <col min="2304" max="2304" width="14.28515625" style="16" customWidth="1"/>
    <col min="2305" max="2305" width="18.42578125" style="16" customWidth="1"/>
    <col min="2306" max="2306" width="15.28515625" style="16" customWidth="1"/>
    <col min="2307" max="2543" width="9.140625" style="16"/>
    <col min="2544" max="2544" width="11.28515625" style="16" customWidth="1"/>
    <col min="2545" max="2545" width="53" style="16" customWidth="1"/>
    <col min="2546" max="2546" width="20.7109375" style="16" customWidth="1"/>
    <col min="2547" max="2547" width="18.7109375" style="16" customWidth="1"/>
    <col min="2548" max="2548" width="19.28515625" style="16" customWidth="1"/>
    <col min="2549" max="2549" width="20.5703125" style="16" customWidth="1"/>
    <col min="2550" max="2550" width="24.140625" style="16" customWidth="1"/>
    <col min="2551" max="2551" width="20.7109375" style="16" customWidth="1"/>
    <col min="2552" max="2552" width="20.5703125" style="16" customWidth="1"/>
    <col min="2553" max="2553" width="17.140625" style="16" customWidth="1"/>
    <col min="2554" max="2554" width="14.5703125" style="16" customWidth="1"/>
    <col min="2555" max="2555" width="13.140625" style="16" customWidth="1"/>
    <col min="2556" max="2556" width="20" style="16" customWidth="1"/>
    <col min="2557" max="2557" width="15.85546875" style="16" customWidth="1"/>
    <col min="2558" max="2558" width="14.42578125" style="16" customWidth="1"/>
    <col min="2559" max="2559" width="17.28515625" style="16" customWidth="1"/>
    <col min="2560" max="2560" width="14.28515625" style="16" customWidth="1"/>
    <col min="2561" max="2561" width="18.42578125" style="16" customWidth="1"/>
    <col min="2562" max="2562" width="15.28515625" style="16" customWidth="1"/>
    <col min="2563" max="2799" width="9.140625" style="16"/>
    <col min="2800" max="2800" width="11.28515625" style="16" customWidth="1"/>
    <col min="2801" max="2801" width="53" style="16" customWidth="1"/>
    <col min="2802" max="2802" width="20.7109375" style="16" customWidth="1"/>
    <col min="2803" max="2803" width="18.7109375" style="16" customWidth="1"/>
    <col min="2804" max="2804" width="19.28515625" style="16" customWidth="1"/>
    <col min="2805" max="2805" width="20.5703125" style="16" customWidth="1"/>
    <col min="2806" max="2806" width="24.140625" style="16" customWidth="1"/>
    <col min="2807" max="2807" width="20.7109375" style="16" customWidth="1"/>
    <col min="2808" max="2808" width="20.5703125" style="16" customWidth="1"/>
    <col min="2809" max="2809" width="17.140625" style="16" customWidth="1"/>
    <col min="2810" max="2810" width="14.5703125" style="16" customWidth="1"/>
    <col min="2811" max="2811" width="13.140625" style="16" customWidth="1"/>
    <col min="2812" max="2812" width="20" style="16" customWidth="1"/>
    <col min="2813" max="2813" width="15.85546875" style="16" customWidth="1"/>
    <col min="2814" max="2814" width="14.42578125" style="16" customWidth="1"/>
    <col min="2815" max="2815" width="17.28515625" style="16" customWidth="1"/>
    <col min="2816" max="2816" width="14.28515625" style="16" customWidth="1"/>
    <col min="2817" max="2817" width="18.42578125" style="16" customWidth="1"/>
    <col min="2818" max="2818" width="15.28515625" style="16" customWidth="1"/>
    <col min="2819" max="3055" width="9.140625" style="16"/>
    <col min="3056" max="3056" width="11.28515625" style="16" customWidth="1"/>
    <col min="3057" max="3057" width="53" style="16" customWidth="1"/>
    <col min="3058" max="3058" width="20.7109375" style="16" customWidth="1"/>
    <col min="3059" max="3059" width="18.7109375" style="16" customWidth="1"/>
    <col min="3060" max="3060" width="19.28515625" style="16" customWidth="1"/>
    <col min="3061" max="3061" width="20.5703125" style="16" customWidth="1"/>
    <col min="3062" max="3062" width="24.140625" style="16" customWidth="1"/>
    <col min="3063" max="3063" width="20.7109375" style="16" customWidth="1"/>
    <col min="3064" max="3064" width="20.5703125" style="16" customWidth="1"/>
    <col min="3065" max="3065" width="17.140625" style="16" customWidth="1"/>
    <col min="3066" max="3066" width="14.5703125" style="16" customWidth="1"/>
    <col min="3067" max="3067" width="13.140625" style="16" customWidth="1"/>
    <col min="3068" max="3068" width="20" style="16" customWidth="1"/>
    <col min="3069" max="3069" width="15.85546875" style="16" customWidth="1"/>
    <col min="3070" max="3070" width="14.42578125" style="16" customWidth="1"/>
    <col min="3071" max="3071" width="17.28515625" style="16" customWidth="1"/>
    <col min="3072" max="3072" width="14.28515625" style="16" customWidth="1"/>
    <col min="3073" max="3073" width="18.42578125" style="16" customWidth="1"/>
    <col min="3074" max="3074" width="15.28515625" style="16" customWidth="1"/>
    <col min="3075" max="3311" width="9.140625" style="16"/>
    <col min="3312" max="3312" width="11.28515625" style="16" customWidth="1"/>
    <col min="3313" max="3313" width="53" style="16" customWidth="1"/>
    <col min="3314" max="3314" width="20.7109375" style="16" customWidth="1"/>
    <col min="3315" max="3315" width="18.7109375" style="16" customWidth="1"/>
    <col min="3316" max="3316" width="19.28515625" style="16" customWidth="1"/>
    <col min="3317" max="3317" width="20.5703125" style="16" customWidth="1"/>
    <col min="3318" max="3318" width="24.140625" style="16" customWidth="1"/>
    <col min="3319" max="3319" width="20.7109375" style="16" customWidth="1"/>
    <col min="3320" max="3320" width="20.5703125" style="16" customWidth="1"/>
    <col min="3321" max="3321" width="17.140625" style="16" customWidth="1"/>
    <col min="3322" max="3322" width="14.5703125" style="16" customWidth="1"/>
    <col min="3323" max="3323" width="13.140625" style="16" customWidth="1"/>
    <col min="3324" max="3324" width="20" style="16" customWidth="1"/>
    <col min="3325" max="3325" width="15.85546875" style="16" customWidth="1"/>
    <col min="3326" max="3326" width="14.42578125" style="16" customWidth="1"/>
    <col min="3327" max="3327" width="17.28515625" style="16" customWidth="1"/>
    <col min="3328" max="3328" width="14.28515625" style="16" customWidth="1"/>
    <col min="3329" max="3329" width="18.42578125" style="16" customWidth="1"/>
    <col min="3330" max="3330" width="15.28515625" style="16" customWidth="1"/>
    <col min="3331" max="3567" width="9.140625" style="16"/>
    <col min="3568" max="3568" width="11.28515625" style="16" customWidth="1"/>
    <col min="3569" max="3569" width="53" style="16" customWidth="1"/>
    <col min="3570" max="3570" width="20.7109375" style="16" customWidth="1"/>
    <col min="3571" max="3571" width="18.7109375" style="16" customWidth="1"/>
    <col min="3572" max="3572" width="19.28515625" style="16" customWidth="1"/>
    <col min="3573" max="3573" width="20.5703125" style="16" customWidth="1"/>
    <col min="3574" max="3574" width="24.140625" style="16" customWidth="1"/>
    <col min="3575" max="3575" width="20.7109375" style="16" customWidth="1"/>
    <col min="3576" max="3576" width="20.5703125" style="16" customWidth="1"/>
    <col min="3577" max="3577" width="17.140625" style="16" customWidth="1"/>
    <col min="3578" max="3578" width="14.5703125" style="16" customWidth="1"/>
    <col min="3579" max="3579" width="13.140625" style="16" customWidth="1"/>
    <col min="3580" max="3580" width="20" style="16" customWidth="1"/>
    <col min="3581" max="3581" width="15.85546875" style="16" customWidth="1"/>
    <col min="3582" max="3582" width="14.42578125" style="16" customWidth="1"/>
    <col min="3583" max="3583" width="17.28515625" style="16" customWidth="1"/>
    <col min="3584" max="3584" width="14.28515625" style="16" customWidth="1"/>
    <col min="3585" max="3585" width="18.42578125" style="16" customWidth="1"/>
    <col min="3586" max="3586" width="15.28515625" style="16" customWidth="1"/>
    <col min="3587" max="3823" width="9.140625" style="16"/>
    <col min="3824" max="3824" width="11.28515625" style="16" customWidth="1"/>
    <col min="3825" max="3825" width="53" style="16" customWidth="1"/>
    <col min="3826" max="3826" width="20.7109375" style="16" customWidth="1"/>
    <col min="3827" max="3827" width="18.7109375" style="16" customWidth="1"/>
    <col min="3828" max="3828" width="19.28515625" style="16" customWidth="1"/>
    <col min="3829" max="3829" width="20.5703125" style="16" customWidth="1"/>
    <col min="3830" max="3830" width="24.140625" style="16" customWidth="1"/>
    <col min="3831" max="3831" width="20.7109375" style="16" customWidth="1"/>
    <col min="3832" max="3832" width="20.5703125" style="16" customWidth="1"/>
    <col min="3833" max="3833" width="17.140625" style="16" customWidth="1"/>
    <col min="3834" max="3834" width="14.5703125" style="16" customWidth="1"/>
    <col min="3835" max="3835" width="13.140625" style="16" customWidth="1"/>
    <col min="3836" max="3836" width="20" style="16" customWidth="1"/>
    <col min="3837" max="3837" width="15.85546875" style="16" customWidth="1"/>
    <col min="3838" max="3838" width="14.42578125" style="16" customWidth="1"/>
    <col min="3839" max="3839" width="17.28515625" style="16" customWidth="1"/>
    <col min="3840" max="3840" width="14.28515625" style="16" customWidth="1"/>
    <col min="3841" max="3841" width="18.42578125" style="16" customWidth="1"/>
    <col min="3842" max="3842" width="15.28515625" style="16" customWidth="1"/>
    <col min="3843" max="4079" width="9.140625" style="16"/>
    <col min="4080" max="4080" width="11.28515625" style="16" customWidth="1"/>
    <col min="4081" max="4081" width="53" style="16" customWidth="1"/>
    <col min="4082" max="4082" width="20.7109375" style="16" customWidth="1"/>
    <col min="4083" max="4083" width="18.7109375" style="16" customWidth="1"/>
    <col min="4084" max="4084" width="19.28515625" style="16" customWidth="1"/>
    <col min="4085" max="4085" width="20.5703125" style="16" customWidth="1"/>
    <col min="4086" max="4086" width="24.140625" style="16" customWidth="1"/>
    <col min="4087" max="4087" width="20.7109375" style="16" customWidth="1"/>
    <col min="4088" max="4088" width="20.5703125" style="16" customWidth="1"/>
    <col min="4089" max="4089" width="17.140625" style="16" customWidth="1"/>
    <col min="4090" max="4090" width="14.5703125" style="16" customWidth="1"/>
    <col min="4091" max="4091" width="13.140625" style="16" customWidth="1"/>
    <col min="4092" max="4092" width="20" style="16" customWidth="1"/>
    <col min="4093" max="4093" width="15.85546875" style="16" customWidth="1"/>
    <col min="4094" max="4094" width="14.42578125" style="16" customWidth="1"/>
    <col min="4095" max="4095" width="17.28515625" style="16" customWidth="1"/>
    <col min="4096" max="4096" width="14.28515625" style="16" customWidth="1"/>
    <col min="4097" max="4097" width="18.42578125" style="16" customWidth="1"/>
    <col min="4098" max="4098" width="15.28515625" style="16" customWidth="1"/>
    <col min="4099" max="4335" width="9.140625" style="16"/>
    <col min="4336" max="4336" width="11.28515625" style="16" customWidth="1"/>
    <col min="4337" max="4337" width="53" style="16" customWidth="1"/>
    <col min="4338" max="4338" width="20.7109375" style="16" customWidth="1"/>
    <col min="4339" max="4339" width="18.7109375" style="16" customWidth="1"/>
    <col min="4340" max="4340" width="19.28515625" style="16" customWidth="1"/>
    <col min="4341" max="4341" width="20.5703125" style="16" customWidth="1"/>
    <col min="4342" max="4342" width="24.140625" style="16" customWidth="1"/>
    <col min="4343" max="4343" width="20.7109375" style="16" customWidth="1"/>
    <col min="4344" max="4344" width="20.5703125" style="16" customWidth="1"/>
    <col min="4345" max="4345" width="17.140625" style="16" customWidth="1"/>
    <col min="4346" max="4346" width="14.5703125" style="16" customWidth="1"/>
    <col min="4347" max="4347" width="13.140625" style="16" customWidth="1"/>
    <col min="4348" max="4348" width="20" style="16" customWidth="1"/>
    <col min="4349" max="4349" width="15.85546875" style="16" customWidth="1"/>
    <col min="4350" max="4350" width="14.42578125" style="16" customWidth="1"/>
    <col min="4351" max="4351" width="17.28515625" style="16" customWidth="1"/>
    <col min="4352" max="4352" width="14.28515625" style="16" customWidth="1"/>
    <col min="4353" max="4353" width="18.42578125" style="16" customWidth="1"/>
    <col min="4354" max="4354" width="15.28515625" style="16" customWidth="1"/>
    <col min="4355" max="4591" width="9.140625" style="16"/>
    <col min="4592" max="4592" width="11.28515625" style="16" customWidth="1"/>
    <col min="4593" max="4593" width="53" style="16" customWidth="1"/>
    <col min="4594" max="4594" width="20.7109375" style="16" customWidth="1"/>
    <col min="4595" max="4595" width="18.7109375" style="16" customWidth="1"/>
    <col min="4596" max="4596" width="19.28515625" style="16" customWidth="1"/>
    <col min="4597" max="4597" width="20.5703125" style="16" customWidth="1"/>
    <col min="4598" max="4598" width="24.140625" style="16" customWidth="1"/>
    <col min="4599" max="4599" width="20.7109375" style="16" customWidth="1"/>
    <col min="4600" max="4600" width="20.5703125" style="16" customWidth="1"/>
    <col min="4601" max="4601" width="17.140625" style="16" customWidth="1"/>
    <col min="4602" max="4602" width="14.5703125" style="16" customWidth="1"/>
    <col min="4603" max="4603" width="13.140625" style="16" customWidth="1"/>
    <col min="4604" max="4604" width="20" style="16" customWidth="1"/>
    <col min="4605" max="4605" width="15.85546875" style="16" customWidth="1"/>
    <col min="4606" max="4606" width="14.42578125" style="16" customWidth="1"/>
    <col min="4607" max="4607" width="17.28515625" style="16" customWidth="1"/>
    <col min="4608" max="4608" width="14.28515625" style="16" customWidth="1"/>
    <col min="4609" max="4609" width="18.42578125" style="16" customWidth="1"/>
    <col min="4610" max="4610" width="15.28515625" style="16" customWidth="1"/>
    <col min="4611" max="4847" width="9.140625" style="16"/>
    <col min="4848" max="4848" width="11.28515625" style="16" customWidth="1"/>
    <col min="4849" max="4849" width="53" style="16" customWidth="1"/>
    <col min="4850" max="4850" width="20.7109375" style="16" customWidth="1"/>
    <col min="4851" max="4851" width="18.7109375" style="16" customWidth="1"/>
    <col min="4852" max="4852" width="19.28515625" style="16" customWidth="1"/>
    <col min="4853" max="4853" width="20.5703125" style="16" customWidth="1"/>
    <col min="4854" max="4854" width="24.140625" style="16" customWidth="1"/>
    <col min="4855" max="4855" width="20.7109375" style="16" customWidth="1"/>
    <col min="4856" max="4856" width="20.5703125" style="16" customWidth="1"/>
    <col min="4857" max="4857" width="17.140625" style="16" customWidth="1"/>
    <col min="4858" max="4858" width="14.5703125" style="16" customWidth="1"/>
    <col min="4859" max="4859" width="13.140625" style="16" customWidth="1"/>
    <col min="4860" max="4860" width="20" style="16" customWidth="1"/>
    <col min="4861" max="4861" width="15.85546875" style="16" customWidth="1"/>
    <col min="4862" max="4862" width="14.42578125" style="16" customWidth="1"/>
    <col min="4863" max="4863" width="17.28515625" style="16" customWidth="1"/>
    <col min="4864" max="4864" width="14.28515625" style="16" customWidth="1"/>
    <col min="4865" max="4865" width="18.42578125" style="16" customWidth="1"/>
    <col min="4866" max="4866" width="15.28515625" style="16" customWidth="1"/>
    <col min="4867" max="5103" width="9.140625" style="16"/>
    <col min="5104" max="5104" width="11.28515625" style="16" customWidth="1"/>
    <col min="5105" max="5105" width="53" style="16" customWidth="1"/>
    <col min="5106" max="5106" width="20.7109375" style="16" customWidth="1"/>
    <col min="5107" max="5107" width="18.7109375" style="16" customWidth="1"/>
    <col min="5108" max="5108" width="19.28515625" style="16" customWidth="1"/>
    <col min="5109" max="5109" width="20.5703125" style="16" customWidth="1"/>
    <col min="5110" max="5110" width="24.140625" style="16" customWidth="1"/>
    <col min="5111" max="5111" width="20.7109375" style="16" customWidth="1"/>
    <col min="5112" max="5112" width="20.5703125" style="16" customWidth="1"/>
    <col min="5113" max="5113" width="17.140625" style="16" customWidth="1"/>
    <col min="5114" max="5114" width="14.5703125" style="16" customWidth="1"/>
    <col min="5115" max="5115" width="13.140625" style="16" customWidth="1"/>
    <col min="5116" max="5116" width="20" style="16" customWidth="1"/>
    <col min="5117" max="5117" width="15.85546875" style="16" customWidth="1"/>
    <col min="5118" max="5118" width="14.42578125" style="16" customWidth="1"/>
    <col min="5119" max="5119" width="17.28515625" style="16" customWidth="1"/>
    <col min="5120" max="5120" width="14.28515625" style="16" customWidth="1"/>
    <col min="5121" max="5121" width="18.42578125" style="16" customWidth="1"/>
    <col min="5122" max="5122" width="15.28515625" style="16" customWidth="1"/>
    <col min="5123" max="5359" width="9.140625" style="16"/>
    <col min="5360" max="5360" width="11.28515625" style="16" customWidth="1"/>
    <col min="5361" max="5361" width="53" style="16" customWidth="1"/>
    <col min="5362" max="5362" width="20.7109375" style="16" customWidth="1"/>
    <col min="5363" max="5363" width="18.7109375" style="16" customWidth="1"/>
    <col min="5364" max="5364" width="19.28515625" style="16" customWidth="1"/>
    <col min="5365" max="5365" width="20.5703125" style="16" customWidth="1"/>
    <col min="5366" max="5366" width="24.140625" style="16" customWidth="1"/>
    <col min="5367" max="5367" width="20.7109375" style="16" customWidth="1"/>
    <col min="5368" max="5368" width="20.5703125" style="16" customWidth="1"/>
    <col min="5369" max="5369" width="17.140625" style="16" customWidth="1"/>
    <col min="5370" max="5370" width="14.5703125" style="16" customWidth="1"/>
    <col min="5371" max="5371" width="13.140625" style="16" customWidth="1"/>
    <col min="5372" max="5372" width="20" style="16" customWidth="1"/>
    <col min="5373" max="5373" width="15.85546875" style="16" customWidth="1"/>
    <col min="5374" max="5374" width="14.42578125" style="16" customWidth="1"/>
    <col min="5375" max="5375" width="17.28515625" style="16" customWidth="1"/>
    <col min="5376" max="5376" width="14.28515625" style="16" customWidth="1"/>
    <col min="5377" max="5377" width="18.42578125" style="16" customWidth="1"/>
    <col min="5378" max="5378" width="15.28515625" style="16" customWidth="1"/>
    <col min="5379" max="5615" width="9.140625" style="16"/>
    <col min="5616" max="5616" width="11.28515625" style="16" customWidth="1"/>
    <col min="5617" max="5617" width="53" style="16" customWidth="1"/>
    <col min="5618" max="5618" width="20.7109375" style="16" customWidth="1"/>
    <col min="5619" max="5619" width="18.7109375" style="16" customWidth="1"/>
    <col min="5620" max="5620" width="19.28515625" style="16" customWidth="1"/>
    <col min="5621" max="5621" width="20.5703125" style="16" customWidth="1"/>
    <col min="5622" max="5622" width="24.140625" style="16" customWidth="1"/>
    <col min="5623" max="5623" width="20.7109375" style="16" customWidth="1"/>
    <col min="5624" max="5624" width="20.5703125" style="16" customWidth="1"/>
    <col min="5625" max="5625" width="17.140625" style="16" customWidth="1"/>
    <col min="5626" max="5626" width="14.5703125" style="16" customWidth="1"/>
    <col min="5627" max="5627" width="13.140625" style="16" customWidth="1"/>
    <col min="5628" max="5628" width="20" style="16" customWidth="1"/>
    <col min="5629" max="5629" width="15.85546875" style="16" customWidth="1"/>
    <col min="5630" max="5630" width="14.42578125" style="16" customWidth="1"/>
    <col min="5631" max="5631" width="17.28515625" style="16" customWidth="1"/>
    <col min="5632" max="5632" width="14.28515625" style="16" customWidth="1"/>
    <col min="5633" max="5633" width="18.42578125" style="16" customWidth="1"/>
    <col min="5634" max="5634" width="15.28515625" style="16" customWidth="1"/>
    <col min="5635" max="5871" width="9.140625" style="16"/>
    <col min="5872" max="5872" width="11.28515625" style="16" customWidth="1"/>
    <col min="5873" max="5873" width="53" style="16" customWidth="1"/>
    <col min="5874" max="5874" width="20.7109375" style="16" customWidth="1"/>
    <col min="5875" max="5875" width="18.7109375" style="16" customWidth="1"/>
    <col min="5876" max="5876" width="19.28515625" style="16" customWidth="1"/>
    <col min="5877" max="5877" width="20.5703125" style="16" customWidth="1"/>
    <col min="5878" max="5878" width="24.140625" style="16" customWidth="1"/>
    <col min="5879" max="5879" width="20.7109375" style="16" customWidth="1"/>
    <col min="5880" max="5880" width="20.5703125" style="16" customWidth="1"/>
    <col min="5881" max="5881" width="17.140625" style="16" customWidth="1"/>
    <col min="5882" max="5882" width="14.5703125" style="16" customWidth="1"/>
    <col min="5883" max="5883" width="13.140625" style="16" customWidth="1"/>
    <col min="5884" max="5884" width="20" style="16" customWidth="1"/>
    <col min="5885" max="5885" width="15.85546875" style="16" customWidth="1"/>
    <col min="5886" max="5886" width="14.42578125" style="16" customWidth="1"/>
    <col min="5887" max="5887" width="17.28515625" style="16" customWidth="1"/>
    <col min="5888" max="5888" width="14.28515625" style="16" customWidth="1"/>
    <col min="5889" max="5889" width="18.42578125" style="16" customWidth="1"/>
    <col min="5890" max="5890" width="15.28515625" style="16" customWidth="1"/>
    <col min="5891" max="6127" width="9.140625" style="16"/>
    <col min="6128" max="6128" width="11.28515625" style="16" customWidth="1"/>
    <col min="6129" max="6129" width="53" style="16" customWidth="1"/>
    <col min="6130" max="6130" width="20.7109375" style="16" customWidth="1"/>
    <col min="6131" max="6131" width="18.7109375" style="16" customWidth="1"/>
    <col min="6132" max="6132" width="19.28515625" style="16" customWidth="1"/>
    <col min="6133" max="6133" width="20.5703125" style="16" customWidth="1"/>
    <col min="6134" max="6134" width="24.140625" style="16" customWidth="1"/>
    <col min="6135" max="6135" width="20.7109375" style="16" customWidth="1"/>
    <col min="6136" max="6136" width="20.5703125" style="16" customWidth="1"/>
    <col min="6137" max="6137" width="17.140625" style="16" customWidth="1"/>
    <col min="6138" max="6138" width="14.5703125" style="16" customWidth="1"/>
    <col min="6139" max="6139" width="13.140625" style="16" customWidth="1"/>
    <col min="6140" max="6140" width="20" style="16" customWidth="1"/>
    <col min="6141" max="6141" width="15.85546875" style="16" customWidth="1"/>
    <col min="6142" max="6142" width="14.42578125" style="16" customWidth="1"/>
    <col min="6143" max="6143" width="17.28515625" style="16" customWidth="1"/>
    <col min="6144" max="6144" width="14.28515625" style="16" customWidth="1"/>
    <col min="6145" max="6145" width="18.42578125" style="16" customWidth="1"/>
    <col min="6146" max="6146" width="15.28515625" style="16" customWidth="1"/>
    <col min="6147" max="6383" width="9.140625" style="16"/>
    <col min="6384" max="6384" width="11.28515625" style="16" customWidth="1"/>
    <col min="6385" max="6385" width="53" style="16" customWidth="1"/>
    <col min="6386" max="6386" width="20.7109375" style="16" customWidth="1"/>
    <col min="6387" max="6387" width="18.7109375" style="16" customWidth="1"/>
    <col min="6388" max="6388" width="19.28515625" style="16" customWidth="1"/>
    <col min="6389" max="6389" width="20.5703125" style="16" customWidth="1"/>
    <col min="6390" max="6390" width="24.140625" style="16" customWidth="1"/>
    <col min="6391" max="6391" width="20.7109375" style="16" customWidth="1"/>
    <col min="6392" max="6392" width="20.5703125" style="16" customWidth="1"/>
    <col min="6393" max="6393" width="17.140625" style="16" customWidth="1"/>
    <col min="6394" max="6394" width="14.5703125" style="16" customWidth="1"/>
    <col min="6395" max="6395" width="13.140625" style="16" customWidth="1"/>
    <col min="6396" max="6396" width="20" style="16" customWidth="1"/>
    <col min="6397" max="6397" width="15.85546875" style="16" customWidth="1"/>
    <col min="6398" max="6398" width="14.42578125" style="16" customWidth="1"/>
    <col min="6399" max="6399" width="17.28515625" style="16" customWidth="1"/>
    <col min="6400" max="6400" width="14.28515625" style="16" customWidth="1"/>
    <col min="6401" max="6401" width="18.42578125" style="16" customWidth="1"/>
    <col min="6402" max="6402" width="15.28515625" style="16" customWidth="1"/>
    <col min="6403" max="6639" width="9.140625" style="16"/>
    <col min="6640" max="6640" width="11.28515625" style="16" customWidth="1"/>
    <col min="6641" max="6641" width="53" style="16" customWidth="1"/>
    <col min="6642" max="6642" width="20.7109375" style="16" customWidth="1"/>
    <col min="6643" max="6643" width="18.7109375" style="16" customWidth="1"/>
    <col min="6644" max="6644" width="19.28515625" style="16" customWidth="1"/>
    <col min="6645" max="6645" width="20.5703125" style="16" customWidth="1"/>
    <col min="6646" max="6646" width="24.140625" style="16" customWidth="1"/>
    <col min="6647" max="6647" width="20.7109375" style="16" customWidth="1"/>
    <col min="6648" max="6648" width="20.5703125" style="16" customWidth="1"/>
    <col min="6649" max="6649" width="17.140625" style="16" customWidth="1"/>
    <col min="6650" max="6650" width="14.5703125" style="16" customWidth="1"/>
    <col min="6651" max="6651" width="13.140625" style="16" customWidth="1"/>
    <col min="6652" max="6652" width="20" style="16" customWidth="1"/>
    <col min="6653" max="6653" width="15.85546875" style="16" customWidth="1"/>
    <col min="6654" max="6654" width="14.42578125" style="16" customWidth="1"/>
    <col min="6655" max="6655" width="17.28515625" style="16" customWidth="1"/>
    <col min="6656" max="6656" width="14.28515625" style="16" customWidth="1"/>
    <col min="6657" max="6657" width="18.42578125" style="16" customWidth="1"/>
    <col min="6658" max="6658" width="15.28515625" style="16" customWidth="1"/>
    <col min="6659" max="6895" width="9.140625" style="16"/>
    <col min="6896" max="6896" width="11.28515625" style="16" customWidth="1"/>
    <col min="6897" max="6897" width="53" style="16" customWidth="1"/>
    <col min="6898" max="6898" width="20.7109375" style="16" customWidth="1"/>
    <col min="6899" max="6899" width="18.7109375" style="16" customWidth="1"/>
    <col min="6900" max="6900" width="19.28515625" style="16" customWidth="1"/>
    <col min="6901" max="6901" width="20.5703125" style="16" customWidth="1"/>
    <col min="6902" max="6902" width="24.140625" style="16" customWidth="1"/>
    <col min="6903" max="6903" width="20.7109375" style="16" customWidth="1"/>
    <col min="6904" max="6904" width="20.5703125" style="16" customWidth="1"/>
    <col min="6905" max="6905" width="17.140625" style="16" customWidth="1"/>
    <col min="6906" max="6906" width="14.5703125" style="16" customWidth="1"/>
    <col min="6907" max="6907" width="13.140625" style="16" customWidth="1"/>
    <col min="6908" max="6908" width="20" style="16" customWidth="1"/>
    <col min="6909" max="6909" width="15.85546875" style="16" customWidth="1"/>
    <col min="6910" max="6910" width="14.42578125" style="16" customWidth="1"/>
    <col min="6911" max="6911" width="17.28515625" style="16" customWidth="1"/>
    <col min="6912" max="6912" width="14.28515625" style="16" customWidth="1"/>
    <col min="6913" max="6913" width="18.42578125" style="16" customWidth="1"/>
    <col min="6914" max="6914" width="15.28515625" style="16" customWidth="1"/>
    <col min="6915" max="7151" width="9.140625" style="16"/>
    <col min="7152" max="7152" width="11.28515625" style="16" customWidth="1"/>
    <col min="7153" max="7153" width="53" style="16" customWidth="1"/>
    <col min="7154" max="7154" width="20.7109375" style="16" customWidth="1"/>
    <col min="7155" max="7155" width="18.7109375" style="16" customWidth="1"/>
    <col min="7156" max="7156" width="19.28515625" style="16" customWidth="1"/>
    <col min="7157" max="7157" width="20.5703125" style="16" customWidth="1"/>
    <col min="7158" max="7158" width="24.140625" style="16" customWidth="1"/>
    <col min="7159" max="7159" width="20.7109375" style="16" customWidth="1"/>
    <col min="7160" max="7160" width="20.5703125" style="16" customWidth="1"/>
    <col min="7161" max="7161" width="17.140625" style="16" customWidth="1"/>
    <col min="7162" max="7162" width="14.5703125" style="16" customWidth="1"/>
    <col min="7163" max="7163" width="13.140625" style="16" customWidth="1"/>
    <col min="7164" max="7164" width="20" style="16" customWidth="1"/>
    <col min="7165" max="7165" width="15.85546875" style="16" customWidth="1"/>
    <col min="7166" max="7166" width="14.42578125" style="16" customWidth="1"/>
    <col min="7167" max="7167" width="17.28515625" style="16" customWidth="1"/>
    <col min="7168" max="7168" width="14.28515625" style="16" customWidth="1"/>
    <col min="7169" max="7169" width="18.42578125" style="16" customWidth="1"/>
    <col min="7170" max="7170" width="15.28515625" style="16" customWidth="1"/>
    <col min="7171" max="7407" width="9.140625" style="16"/>
    <col min="7408" max="7408" width="11.28515625" style="16" customWidth="1"/>
    <col min="7409" max="7409" width="53" style="16" customWidth="1"/>
    <col min="7410" max="7410" width="20.7109375" style="16" customWidth="1"/>
    <col min="7411" max="7411" width="18.7109375" style="16" customWidth="1"/>
    <col min="7412" max="7412" width="19.28515625" style="16" customWidth="1"/>
    <col min="7413" max="7413" width="20.5703125" style="16" customWidth="1"/>
    <col min="7414" max="7414" width="24.140625" style="16" customWidth="1"/>
    <col min="7415" max="7415" width="20.7109375" style="16" customWidth="1"/>
    <col min="7416" max="7416" width="20.5703125" style="16" customWidth="1"/>
    <col min="7417" max="7417" width="17.140625" style="16" customWidth="1"/>
    <col min="7418" max="7418" width="14.5703125" style="16" customWidth="1"/>
    <col min="7419" max="7419" width="13.140625" style="16" customWidth="1"/>
    <col min="7420" max="7420" width="20" style="16" customWidth="1"/>
    <col min="7421" max="7421" width="15.85546875" style="16" customWidth="1"/>
    <col min="7422" max="7422" width="14.42578125" style="16" customWidth="1"/>
    <col min="7423" max="7423" width="17.28515625" style="16" customWidth="1"/>
    <col min="7424" max="7424" width="14.28515625" style="16" customWidth="1"/>
    <col min="7425" max="7425" width="18.42578125" style="16" customWidth="1"/>
    <col min="7426" max="7426" width="15.28515625" style="16" customWidth="1"/>
    <col min="7427" max="7663" width="9.140625" style="16"/>
    <col min="7664" max="7664" width="11.28515625" style="16" customWidth="1"/>
    <col min="7665" max="7665" width="53" style="16" customWidth="1"/>
    <col min="7666" max="7666" width="20.7109375" style="16" customWidth="1"/>
    <col min="7667" max="7667" width="18.7109375" style="16" customWidth="1"/>
    <col min="7668" max="7668" width="19.28515625" style="16" customWidth="1"/>
    <col min="7669" max="7669" width="20.5703125" style="16" customWidth="1"/>
    <col min="7670" max="7670" width="24.140625" style="16" customWidth="1"/>
    <col min="7671" max="7671" width="20.7109375" style="16" customWidth="1"/>
    <col min="7672" max="7672" width="20.5703125" style="16" customWidth="1"/>
    <col min="7673" max="7673" width="17.140625" style="16" customWidth="1"/>
    <col min="7674" max="7674" width="14.5703125" style="16" customWidth="1"/>
    <col min="7675" max="7675" width="13.140625" style="16" customWidth="1"/>
    <col min="7676" max="7676" width="20" style="16" customWidth="1"/>
    <col min="7677" max="7677" width="15.85546875" style="16" customWidth="1"/>
    <col min="7678" max="7678" width="14.42578125" style="16" customWidth="1"/>
    <col min="7679" max="7679" width="17.28515625" style="16" customWidth="1"/>
    <col min="7680" max="7680" width="14.28515625" style="16" customWidth="1"/>
    <col min="7681" max="7681" width="18.42578125" style="16" customWidth="1"/>
    <col min="7682" max="7682" width="15.28515625" style="16" customWidth="1"/>
    <col min="7683" max="7919" width="9.140625" style="16"/>
    <col min="7920" max="7920" width="11.28515625" style="16" customWidth="1"/>
    <col min="7921" max="7921" width="53" style="16" customWidth="1"/>
    <col min="7922" max="7922" width="20.7109375" style="16" customWidth="1"/>
    <col min="7923" max="7923" width="18.7109375" style="16" customWidth="1"/>
    <col min="7924" max="7924" width="19.28515625" style="16" customWidth="1"/>
    <col min="7925" max="7925" width="20.5703125" style="16" customWidth="1"/>
    <col min="7926" max="7926" width="24.140625" style="16" customWidth="1"/>
    <col min="7927" max="7927" width="20.7109375" style="16" customWidth="1"/>
    <col min="7928" max="7928" width="20.5703125" style="16" customWidth="1"/>
    <col min="7929" max="7929" width="17.140625" style="16" customWidth="1"/>
    <col min="7930" max="7930" width="14.5703125" style="16" customWidth="1"/>
    <col min="7931" max="7931" width="13.140625" style="16" customWidth="1"/>
    <col min="7932" max="7932" width="20" style="16" customWidth="1"/>
    <col min="7933" max="7933" width="15.85546875" style="16" customWidth="1"/>
    <col min="7934" max="7934" width="14.42578125" style="16" customWidth="1"/>
    <col min="7935" max="7935" width="17.28515625" style="16" customWidth="1"/>
    <col min="7936" max="7936" width="14.28515625" style="16" customWidth="1"/>
    <col min="7937" max="7937" width="18.42578125" style="16" customWidth="1"/>
    <col min="7938" max="7938" width="15.28515625" style="16" customWidth="1"/>
    <col min="7939" max="8175" width="9.140625" style="16"/>
    <col min="8176" max="8176" width="11.28515625" style="16" customWidth="1"/>
    <col min="8177" max="8177" width="53" style="16" customWidth="1"/>
    <col min="8178" max="8178" width="20.7109375" style="16" customWidth="1"/>
    <col min="8179" max="8179" width="18.7109375" style="16" customWidth="1"/>
    <col min="8180" max="8180" width="19.28515625" style="16" customWidth="1"/>
    <col min="8181" max="8181" width="20.5703125" style="16" customWidth="1"/>
    <col min="8182" max="8182" width="24.140625" style="16" customWidth="1"/>
    <col min="8183" max="8183" width="20.7109375" style="16" customWidth="1"/>
    <col min="8184" max="8184" width="20.5703125" style="16" customWidth="1"/>
    <col min="8185" max="8185" width="17.140625" style="16" customWidth="1"/>
    <col min="8186" max="8186" width="14.5703125" style="16" customWidth="1"/>
    <col min="8187" max="8187" width="13.140625" style="16" customWidth="1"/>
    <col min="8188" max="8188" width="20" style="16" customWidth="1"/>
    <col min="8189" max="8189" width="15.85546875" style="16" customWidth="1"/>
    <col min="8190" max="8190" width="14.42578125" style="16" customWidth="1"/>
    <col min="8191" max="8191" width="17.28515625" style="16" customWidth="1"/>
    <col min="8192" max="8192" width="14.28515625" style="16" customWidth="1"/>
    <col min="8193" max="8193" width="18.42578125" style="16" customWidth="1"/>
    <col min="8194" max="8194" width="15.28515625" style="16" customWidth="1"/>
    <col min="8195" max="8431" width="9.140625" style="16"/>
    <col min="8432" max="8432" width="11.28515625" style="16" customWidth="1"/>
    <col min="8433" max="8433" width="53" style="16" customWidth="1"/>
    <col min="8434" max="8434" width="20.7109375" style="16" customWidth="1"/>
    <col min="8435" max="8435" width="18.7109375" style="16" customWidth="1"/>
    <col min="8436" max="8436" width="19.28515625" style="16" customWidth="1"/>
    <col min="8437" max="8437" width="20.5703125" style="16" customWidth="1"/>
    <col min="8438" max="8438" width="24.140625" style="16" customWidth="1"/>
    <col min="8439" max="8439" width="20.7109375" style="16" customWidth="1"/>
    <col min="8440" max="8440" width="20.5703125" style="16" customWidth="1"/>
    <col min="8441" max="8441" width="17.140625" style="16" customWidth="1"/>
    <col min="8442" max="8442" width="14.5703125" style="16" customWidth="1"/>
    <col min="8443" max="8443" width="13.140625" style="16" customWidth="1"/>
    <col min="8444" max="8444" width="20" style="16" customWidth="1"/>
    <col min="8445" max="8445" width="15.85546875" style="16" customWidth="1"/>
    <col min="8446" max="8446" width="14.42578125" style="16" customWidth="1"/>
    <col min="8447" max="8447" width="17.28515625" style="16" customWidth="1"/>
    <col min="8448" max="8448" width="14.28515625" style="16" customWidth="1"/>
    <col min="8449" max="8449" width="18.42578125" style="16" customWidth="1"/>
    <col min="8450" max="8450" width="15.28515625" style="16" customWidth="1"/>
    <col min="8451" max="8687" width="9.140625" style="16"/>
    <col min="8688" max="8688" width="11.28515625" style="16" customWidth="1"/>
    <col min="8689" max="8689" width="53" style="16" customWidth="1"/>
    <col min="8690" max="8690" width="20.7109375" style="16" customWidth="1"/>
    <col min="8691" max="8691" width="18.7109375" style="16" customWidth="1"/>
    <col min="8692" max="8692" width="19.28515625" style="16" customWidth="1"/>
    <col min="8693" max="8693" width="20.5703125" style="16" customWidth="1"/>
    <col min="8694" max="8694" width="24.140625" style="16" customWidth="1"/>
    <col min="8695" max="8695" width="20.7109375" style="16" customWidth="1"/>
    <col min="8696" max="8696" width="20.5703125" style="16" customWidth="1"/>
    <col min="8697" max="8697" width="17.140625" style="16" customWidth="1"/>
    <col min="8698" max="8698" width="14.5703125" style="16" customWidth="1"/>
    <col min="8699" max="8699" width="13.140625" style="16" customWidth="1"/>
    <col min="8700" max="8700" width="20" style="16" customWidth="1"/>
    <col min="8701" max="8701" width="15.85546875" style="16" customWidth="1"/>
    <col min="8702" max="8702" width="14.42578125" style="16" customWidth="1"/>
    <col min="8703" max="8703" width="17.28515625" style="16" customWidth="1"/>
    <col min="8704" max="8704" width="14.28515625" style="16" customWidth="1"/>
    <col min="8705" max="8705" width="18.42578125" style="16" customWidth="1"/>
    <col min="8706" max="8706" width="15.28515625" style="16" customWidth="1"/>
    <col min="8707" max="8943" width="9.140625" style="16"/>
    <col min="8944" max="8944" width="11.28515625" style="16" customWidth="1"/>
    <col min="8945" max="8945" width="53" style="16" customWidth="1"/>
    <col min="8946" max="8946" width="20.7109375" style="16" customWidth="1"/>
    <col min="8947" max="8947" width="18.7109375" style="16" customWidth="1"/>
    <col min="8948" max="8948" width="19.28515625" style="16" customWidth="1"/>
    <col min="8949" max="8949" width="20.5703125" style="16" customWidth="1"/>
    <col min="8950" max="8950" width="24.140625" style="16" customWidth="1"/>
    <col min="8951" max="8951" width="20.7109375" style="16" customWidth="1"/>
    <col min="8952" max="8952" width="20.5703125" style="16" customWidth="1"/>
    <col min="8953" max="8953" width="17.140625" style="16" customWidth="1"/>
    <col min="8954" max="8954" width="14.5703125" style="16" customWidth="1"/>
    <col min="8955" max="8955" width="13.140625" style="16" customWidth="1"/>
    <col min="8956" max="8956" width="20" style="16" customWidth="1"/>
    <col min="8957" max="8957" width="15.85546875" style="16" customWidth="1"/>
    <col min="8958" max="8958" width="14.42578125" style="16" customWidth="1"/>
    <col min="8959" max="8959" width="17.28515625" style="16" customWidth="1"/>
    <col min="8960" max="8960" width="14.28515625" style="16" customWidth="1"/>
    <col min="8961" max="8961" width="18.42578125" style="16" customWidth="1"/>
    <col min="8962" max="8962" width="15.28515625" style="16" customWidth="1"/>
    <col min="8963" max="9199" width="9.140625" style="16"/>
    <col min="9200" max="9200" width="11.28515625" style="16" customWidth="1"/>
    <col min="9201" max="9201" width="53" style="16" customWidth="1"/>
    <col min="9202" max="9202" width="20.7109375" style="16" customWidth="1"/>
    <col min="9203" max="9203" width="18.7109375" style="16" customWidth="1"/>
    <col min="9204" max="9204" width="19.28515625" style="16" customWidth="1"/>
    <col min="9205" max="9205" width="20.5703125" style="16" customWidth="1"/>
    <col min="9206" max="9206" width="24.140625" style="16" customWidth="1"/>
    <col min="9207" max="9207" width="20.7109375" style="16" customWidth="1"/>
    <col min="9208" max="9208" width="20.5703125" style="16" customWidth="1"/>
    <col min="9209" max="9209" width="17.140625" style="16" customWidth="1"/>
    <col min="9210" max="9210" width="14.5703125" style="16" customWidth="1"/>
    <col min="9211" max="9211" width="13.140625" style="16" customWidth="1"/>
    <col min="9212" max="9212" width="20" style="16" customWidth="1"/>
    <col min="9213" max="9213" width="15.85546875" style="16" customWidth="1"/>
    <col min="9214" max="9214" width="14.42578125" style="16" customWidth="1"/>
    <col min="9215" max="9215" width="17.28515625" style="16" customWidth="1"/>
    <col min="9216" max="9216" width="14.28515625" style="16" customWidth="1"/>
    <col min="9217" max="9217" width="18.42578125" style="16" customWidth="1"/>
    <col min="9218" max="9218" width="15.28515625" style="16" customWidth="1"/>
    <col min="9219" max="9455" width="9.140625" style="16"/>
    <col min="9456" max="9456" width="11.28515625" style="16" customWidth="1"/>
    <col min="9457" max="9457" width="53" style="16" customWidth="1"/>
    <col min="9458" max="9458" width="20.7109375" style="16" customWidth="1"/>
    <col min="9459" max="9459" width="18.7109375" style="16" customWidth="1"/>
    <col min="9460" max="9460" width="19.28515625" style="16" customWidth="1"/>
    <col min="9461" max="9461" width="20.5703125" style="16" customWidth="1"/>
    <col min="9462" max="9462" width="24.140625" style="16" customWidth="1"/>
    <col min="9463" max="9463" width="20.7109375" style="16" customWidth="1"/>
    <col min="9464" max="9464" width="20.5703125" style="16" customWidth="1"/>
    <col min="9465" max="9465" width="17.140625" style="16" customWidth="1"/>
    <col min="9466" max="9466" width="14.5703125" style="16" customWidth="1"/>
    <col min="9467" max="9467" width="13.140625" style="16" customWidth="1"/>
    <col min="9468" max="9468" width="20" style="16" customWidth="1"/>
    <col min="9469" max="9469" width="15.85546875" style="16" customWidth="1"/>
    <col min="9470" max="9470" width="14.42578125" style="16" customWidth="1"/>
    <col min="9471" max="9471" width="17.28515625" style="16" customWidth="1"/>
    <col min="9472" max="9472" width="14.28515625" style="16" customWidth="1"/>
    <col min="9473" max="9473" width="18.42578125" style="16" customWidth="1"/>
    <col min="9474" max="9474" width="15.28515625" style="16" customWidth="1"/>
    <col min="9475" max="9711" width="9.140625" style="16"/>
    <col min="9712" max="9712" width="11.28515625" style="16" customWidth="1"/>
    <col min="9713" max="9713" width="53" style="16" customWidth="1"/>
    <col min="9714" max="9714" width="20.7109375" style="16" customWidth="1"/>
    <col min="9715" max="9715" width="18.7109375" style="16" customWidth="1"/>
    <col min="9716" max="9716" width="19.28515625" style="16" customWidth="1"/>
    <col min="9717" max="9717" width="20.5703125" style="16" customWidth="1"/>
    <col min="9718" max="9718" width="24.140625" style="16" customWidth="1"/>
    <col min="9719" max="9719" width="20.7109375" style="16" customWidth="1"/>
    <col min="9720" max="9720" width="20.5703125" style="16" customWidth="1"/>
    <col min="9721" max="9721" width="17.140625" style="16" customWidth="1"/>
    <col min="9722" max="9722" width="14.5703125" style="16" customWidth="1"/>
    <col min="9723" max="9723" width="13.140625" style="16" customWidth="1"/>
    <col min="9724" max="9724" width="20" style="16" customWidth="1"/>
    <col min="9725" max="9725" width="15.85546875" style="16" customWidth="1"/>
    <col min="9726" max="9726" width="14.42578125" style="16" customWidth="1"/>
    <col min="9727" max="9727" width="17.28515625" style="16" customWidth="1"/>
    <col min="9728" max="9728" width="14.28515625" style="16" customWidth="1"/>
    <col min="9729" max="9729" width="18.42578125" style="16" customWidth="1"/>
    <col min="9730" max="9730" width="15.28515625" style="16" customWidth="1"/>
    <col min="9731" max="9967" width="9.140625" style="16"/>
    <col min="9968" max="9968" width="11.28515625" style="16" customWidth="1"/>
    <col min="9969" max="9969" width="53" style="16" customWidth="1"/>
    <col min="9970" max="9970" width="20.7109375" style="16" customWidth="1"/>
    <col min="9971" max="9971" width="18.7109375" style="16" customWidth="1"/>
    <col min="9972" max="9972" width="19.28515625" style="16" customWidth="1"/>
    <col min="9973" max="9973" width="20.5703125" style="16" customWidth="1"/>
    <col min="9974" max="9974" width="24.140625" style="16" customWidth="1"/>
    <col min="9975" max="9975" width="20.7109375" style="16" customWidth="1"/>
    <col min="9976" max="9976" width="20.5703125" style="16" customWidth="1"/>
    <col min="9977" max="9977" width="17.140625" style="16" customWidth="1"/>
    <col min="9978" max="9978" width="14.5703125" style="16" customWidth="1"/>
    <col min="9979" max="9979" width="13.140625" style="16" customWidth="1"/>
    <col min="9980" max="9980" width="20" style="16" customWidth="1"/>
    <col min="9981" max="9981" width="15.85546875" style="16" customWidth="1"/>
    <col min="9982" max="9982" width="14.42578125" style="16" customWidth="1"/>
    <col min="9983" max="9983" width="17.28515625" style="16" customWidth="1"/>
    <col min="9984" max="9984" width="14.28515625" style="16" customWidth="1"/>
    <col min="9985" max="9985" width="18.42578125" style="16" customWidth="1"/>
    <col min="9986" max="9986" width="15.28515625" style="16" customWidth="1"/>
    <col min="9987" max="10223" width="9.140625" style="16"/>
    <col min="10224" max="10224" width="11.28515625" style="16" customWidth="1"/>
    <col min="10225" max="10225" width="53" style="16" customWidth="1"/>
    <col min="10226" max="10226" width="20.7109375" style="16" customWidth="1"/>
    <col min="10227" max="10227" width="18.7109375" style="16" customWidth="1"/>
    <col min="10228" max="10228" width="19.28515625" style="16" customWidth="1"/>
    <col min="10229" max="10229" width="20.5703125" style="16" customWidth="1"/>
    <col min="10230" max="10230" width="24.140625" style="16" customWidth="1"/>
    <col min="10231" max="10231" width="20.7109375" style="16" customWidth="1"/>
    <col min="10232" max="10232" width="20.5703125" style="16" customWidth="1"/>
    <col min="10233" max="10233" width="17.140625" style="16" customWidth="1"/>
    <col min="10234" max="10234" width="14.5703125" style="16" customWidth="1"/>
    <col min="10235" max="10235" width="13.140625" style="16" customWidth="1"/>
    <col min="10236" max="10236" width="20" style="16" customWidth="1"/>
    <col min="10237" max="10237" width="15.85546875" style="16" customWidth="1"/>
    <col min="10238" max="10238" width="14.42578125" style="16" customWidth="1"/>
    <col min="10239" max="10239" width="17.28515625" style="16" customWidth="1"/>
    <col min="10240" max="10240" width="14.28515625" style="16" customWidth="1"/>
    <col min="10241" max="10241" width="18.42578125" style="16" customWidth="1"/>
    <col min="10242" max="10242" width="15.28515625" style="16" customWidth="1"/>
    <col min="10243" max="10479" width="9.140625" style="16"/>
    <col min="10480" max="10480" width="11.28515625" style="16" customWidth="1"/>
    <col min="10481" max="10481" width="53" style="16" customWidth="1"/>
    <col min="10482" max="10482" width="20.7109375" style="16" customWidth="1"/>
    <col min="10483" max="10483" width="18.7109375" style="16" customWidth="1"/>
    <col min="10484" max="10484" width="19.28515625" style="16" customWidth="1"/>
    <col min="10485" max="10485" width="20.5703125" style="16" customWidth="1"/>
    <col min="10486" max="10486" width="24.140625" style="16" customWidth="1"/>
    <col min="10487" max="10487" width="20.7109375" style="16" customWidth="1"/>
    <col min="10488" max="10488" width="20.5703125" style="16" customWidth="1"/>
    <col min="10489" max="10489" width="17.140625" style="16" customWidth="1"/>
    <col min="10490" max="10490" width="14.5703125" style="16" customWidth="1"/>
    <col min="10491" max="10491" width="13.140625" style="16" customWidth="1"/>
    <col min="10492" max="10492" width="20" style="16" customWidth="1"/>
    <col min="10493" max="10493" width="15.85546875" style="16" customWidth="1"/>
    <col min="10494" max="10494" width="14.42578125" style="16" customWidth="1"/>
    <col min="10495" max="10495" width="17.28515625" style="16" customWidth="1"/>
    <col min="10496" max="10496" width="14.28515625" style="16" customWidth="1"/>
    <col min="10497" max="10497" width="18.42578125" style="16" customWidth="1"/>
    <col min="10498" max="10498" width="15.28515625" style="16" customWidth="1"/>
    <col min="10499" max="10735" width="9.140625" style="16"/>
    <col min="10736" max="10736" width="11.28515625" style="16" customWidth="1"/>
    <col min="10737" max="10737" width="53" style="16" customWidth="1"/>
    <col min="10738" max="10738" width="20.7109375" style="16" customWidth="1"/>
    <col min="10739" max="10739" width="18.7109375" style="16" customWidth="1"/>
    <col min="10740" max="10740" width="19.28515625" style="16" customWidth="1"/>
    <col min="10741" max="10741" width="20.5703125" style="16" customWidth="1"/>
    <col min="10742" max="10742" width="24.140625" style="16" customWidth="1"/>
    <col min="10743" max="10743" width="20.7109375" style="16" customWidth="1"/>
    <col min="10744" max="10744" width="20.5703125" style="16" customWidth="1"/>
    <col min="10745" max="10745" width="17.140625" style="16" customWidth="1"/>
    <col min="10746" max="10746" width="14.5703125" style="16" customWidth="1"/>
    <col min="10747" max="10747" width="13.140625" style="16" customWidth="1"/>
    <col min="10748" max="10748" width="20" style="16" customWidth="1"/>
    <col min="10749" max="10749" width="15.85546875" style="16" customWidth="1"/>
    <col min="10750" max="10750" width="14.42578125" style="16" customWidth="1"/>
    <col min="10751" max="10751" width="17.28515625" style="16" customWidth="1"/>
    <col min="10752" max="10752" width="14.28515625" style="16" customWidth="1"/>
    <col min="10753" max="10753" width="18.42578125" style="16" customWidth="1"/>
    <col min="10754" max="10754" width="15.28515625" style="16" customWidth="1"/>
    <col min="10755" max="10991" width="9.140625" style="16"/>
    <col min="10992" max="10992" width="11.28515625" style="16" customWidth="1"/>
    <col min="10993" max="10993" width="53" style="16" customWidth="1"/>
    <col min="10994" max="10994" width="20.7109375" style="16" customWidth="1"/>
    <col min="10995" max="10995" width="18.7109375" style="16" customWidth="1"/>
    <col min="10996" max="10996" width="19.28515625" style="16" customWidth="1"/>
    <col min="10997" max="10997" width="20.5703125" style="16" customWidth="1"/>
    <col min="10998" max="10998" width="24.140625" style="16" customWidth="1"/>
    <col min="10999" max="10999" width="20.7109375" style="16" customWidth="1"/>
    <col min="11000" max="11000" width="20.5703125" style="16" customWidth="1"/>
    <col min="11001" max="11001" width="17.140625" style="16" customWidth="1"/>
    <col min="11002" max="11002" width="14.5703125" style="16" customWidth="1"/>
    <col min="11003" max="11003" width="13.140625" style="16" customWidth="1"/>
    <col min="11004" max="11004" width="20" style="16" customWidth="1"/>
    <col min="11005" max="11005" width="15.85546875" style="16" customWidth="1"/>
    <col min="11006" max="11006" width="14.42578125" style="16" customWidth="1"/>
    <col min="11007" max="11007" width="17.28515625" style="16" customWidth="1"/>
    <col min="11008" max="11008" width="14.28515625" style="16" customWidth="1"/>
    <col min="11009" max="11009" width="18.42578125" style="16" customWidth="1"/>
    <col min="11010" max="11010" width="15.28515625" style="16" customWidth="1"/>
    <col min="11011" max="11247" width="9.140625" style="16"/>
    <col min="11248" max="11248" width="11.28515625" style="16" customWidth="1"/>
    <col min="11249" max="11249" width="53" style="16" customWidth="1"/>
    <col min="11250" max="11250" width="20.7109375" style="16" customWidth="1"/>
    <col min="11251" max="11251" width="18.7109375" style="16" customWidth="1"/>
    <col min="11252" max="11252" width="19.28515625" style="16" customWidth="1"/>
    <col min="11253" max="11253" width="20.5703125" style="16" customWidth="1"/>
    <col min="11254" max="11254" width="24.140625" style="16" customWidth="1"/>
    <col min="11255" max="11255" width="20.7109375" style="16" customWidth="1"/>
    <col min="11256" max="11256" width="20.5703125" style="16" customWidth="1"/>
    <col min="11257" max="11257" width="17.140625" style="16" customWidth="1"/>
    <col min="11258" max="11258" width="14.5703125" style="16" customWidth="1"/>
    <col min="11259" max="11259" width="13.140625" style="16" customWidth="1"/>
    <col min="11260" max="11260" width="20" style="16" customWidth="1"/>
    <col min="11261" max="11261" width="15.85546875" style="16" customWidth="1"/>
    <col min="11262" max="11262" width="14.42578125" style="16" customWidth="1"/>
    <col min="11263" max="11263" width="17.28515625" style="16" customWidth="1"/>
    <col min="11264" max="11264" width="14.28515625" style="16" customWidth="1"/>
    <col min="11265" max="11265" width="18.42578125" style="16" customWidth="1"/>
    <col min="11266" max="11266" width="15.28515625" style="16" customWidth="1"/>
    <col min="11267" max="11503" width="9.140625" style="16"/>
    <col min="11504" max="11504" width="11.28515625" style="16" customWidth="1"/>
    <col min="11505" max="11505" width="53" style="16" customWidth="1"/>
    <col min="11506" max="11506" width="20.7109375" style="16" customWidth="1"/>
    <col min="11507" max="11507" width="18.7109375" style="16" customWidth="1"/>
    <col min="11508" max="11508" width="19.28515625" style="16" customWidth="1"/>
    <col min="11509" max="11509" width="20.5703125" style="16" customWidth="1"/>
    <col min="11510" max="11510" width="24.140625" style="16" customWidth="1"/>
    <col min="11511" max="11511" width="20.7109375" style="16" customWidth="1"/>
    <col min="11512" max="11512" width="20.5703125" style="16" customWidth="1"/>
    <col min="11513" max="11513" width="17.140625" style="16" customWidth="1"/>
    <col min="11514" max="11514" width="14.5703125" style="16" customWidth="1"/>
    <col min="11515" max="11515" width="13.140625" style="16" customWidth="1"/>
    <col min="11516" max="11516" width="20" style="16" customWidth="1"/>
    <col min="11517" max="11517" width="15.85546875" style="16" customWidth="1"/>
    <col min="11518" max="11518" width="14.42578125" style="16" customWidth="1"/>
    <col min="11519" max="11519" width="17.28515625" style="16" customWidth="1"/>
    <col min="11520" max="11520" width="14.28515625" style="16" customWidth="1"/>
    <col min="11521" max="11521" width="18.42578125" style="16" customWidth="1"/>
    <col min="11522" max="11522" width="15.28515625" style="16" customWidth="1"/>
    <col min="11523" max="11759" width="9.140625" style="16"/>
    <col min="11760" max="11760" width="11.28515625" style="16" customWidth="1"/>
    <col min="11761" max="11761" width="53" style="16" customWidth="1"/>
    <col min="11762" max="11762" width="20.7109375" style="16" customWidth="1"/>
    <col min="11763" max="11763" width="18.7109375" style="16" customWidth="1"/>
    <col min="11764" max="11764" width="19.28515625" style="16" customWidth="1"/>
    <col min="11765" max="11765" width="20.5703125" style="16" customWidth="1"/>
    <col min="11766" max="11766" width="24.140625" style="16" customWidth="1"/>
    <col min="11767" max="11767" width="20.7109375" style="16" customWidth="1"/>
    <col min="11768" max="11768" width="20.5703125" style="16" customWidth="1"/>
    <col min="11769" max="11769" width="17.140625" style="16" customWidth="1"/>
    <col min="11770" max="11770" width="14.5703125" style="16" customWidth="1"/>
    <col min="11771" max="11771" width="13.140625" style="16" customWidth="1"/>
    <col min="11772" max="11772" width="20" style="16" customWidth="1"/>
    <col min="11773" max="11773" width="15.85546875" style="16" customWidth="1"/>
    <col min="11774" max="11774" width="14.42578125" style="16" customWidth="1"/>
    <col min="11775" max="11775" width="17.28515625" style="16" customWidth="1"/>
    <col min="11776" max="11776" width="14.28515625" style="16" customWidth="1"/>
    <col min="11777" max="11777" width="18.42578125" style="16" customWidth="1"/>
    <col min="11778" max="11778" width="15.28515625" style="16" customWidth="1"/>
    <col min="11779" max="12015" width="9.140625" style="16"/>
    <col min="12016" max="12016" width="11.28515625" style="16" customWidth="1"/>
    <col min="12017" max="12017" width="53" style="16" customWidth="1"/>
    <col min="12018" max="12018" width="20.7109375" style="16" customWidth="1"/>
    <col min="12019" max="12019" width="18.7109375" style="16" customWidth="1"/>
    <col min="12020" max="12020" width="19.28515625" style="16" customWidth="1"/>
    <col min="12021" max="12021" width="20.5703125" style="16" customWidth="1"/>
    <col min="12022" max="12022" width="24.140625" style="16" customWidth="1"/>
    <col min="12023" max="12023" width="20.7109375" style="16" customWidth="1"/>
    <col min="12024" max="12024" width="20.5703125" style="16" customWidth="1"/>
    <col min="12025" max="12025" width="17.140625" style="16" customWidth="1"/>
    <col min="12026" max="12026" width="14.5703125" style="16" customWidth="1"/>
    <col min="12027" max="12027" width="13.140625" style="16" customWidth="1"/>
    <col min="12028" max="12028" width="20" style="16" customWidth="1"/>
    <col min="12029" max="12029" width="15.85546875" style="16" customWidth="1"/>
    <col min="12030" max="12030" width="14.42578125" style="16" customWidth="1"/>
    <col min="12031" max="12031" width="17.28515625" style="16" customWidth="1"/>
    <col min="12032" max="12032" width="14.28515625" style="16" customWidth="1"/>
    <col min="12033" max="12033" width="18.42578125" style="16" customWidth="1"/>
    <col min="12034" max="12034" width="15.28515625" style="16" customWidth="1"/>
    <col min="12035" max="12271" width="9.140625" style="16"/>
    <col min="12272" max="12272" width="11.28515625" style="16" customWidth="1"/>
    <col min="12273" max="12273" width="53" style="16" customWidth="1"/>
    <col min="12274" max="12274" width="20.7109375" style="16" customWidth="1"/>
    <col min="12275" max="12275" width="18.7109375" style="16" customWidth="1"/>
    <col min="12276" max="12276" width="19.28515625" style="16" customWidth="1"/>
    <col min="12277" max="12277" width="20.5703125" style="16" customWidth="1"/>
    <col min="12278" max="12278" width="24.140625" style="16" customWidth="1"/>
    <col min="12279" max="12279" width="20.7109375" style="16" customWidth="1"/>
    <col min="12280" max="12280" width="20.5703125" style="16" customWidth="1"/>
    <col min="12281" max="12281" width="17.140625" style="16" customWidth="1"/>
    <col min="12282" max="12282" width="14.5703125" style="16" customWidth="1"/>
    <col min="12283" max="12283" width="13.140625" style="16" customWidth="1"/>
    <col min="12284" max="12284" width="20" style="16" customWidth="1"/>
    <col min="12285" max="12285" width="15.85546875" style="16" customWidth="1"/>
    <col min="12286" max="12286" width="14.42578125" style="16" customWidth="1"/>
    <col min="12287" max="12287" width="17.28515625" style="16" customWidth="1"/>
    <col min="12288" max="12288" width="14.28515625" style="16" customWidth="1"/>
    <col min="12289" max="12289" width="18.42578125" style="16" customWidth="1"/>
    <col min="12290" max="12290" width="15.28515625" style="16" customWidth="1"/>
    <col min="12291" max="12527" width="9.140625" style="16"/>
    <col min="12528" max="12528" width="11.28515625" style="16" customWidth="1"/>
    <col min="12529" max="12529" width="53" style="16" customWidth="1"/>
    <col min="12530" max="12530" width="20.7109375" style="16" customWidth="1"/>
    <col min="12531" max="12531" width="18.7109375" style="16" customWidth="1"/>
    <col min="12532" max="12532" width="19.28515625" style="16" customWidth="1"/>
    <col min="12533" max="12533" width="20.5703125" style="16" customWidth="1"/>
    <col min="12534" max="12534" width="24.140625" style="16" customWidth="1"/>
    <col min="12535" max="12535" width="20.7109375" style="16" customWidth="1"/>
    <col min="12536" max="12536" width="20.5703125" style="16" customWidth="1"/>
    <col min="12537" max="12537" width="17.140625" style="16" customWidth="1"/>
    <col min="12538" max="12538" width="14.5703125" style="16" customWidth="1"/>
    <col min="12539" max="12539" width="13.140625" style="16" customWidth="1"/>
    <col min="12540" max="12540" width="20" style="16" customWidth="1"/>
    <col min="12541" max="12541" width="15.85546875" style="16" customWidth="1"/>
    <col min="12542" max="12542" width="14.42578125" style="16" customWidth="1"/>
    <col min="12543" max="12543" width="17.28515625" style="16" customWidth="1"/>
    <col min="12544" max="12544" width="14.28515625" style="16" customWidth="1"/>
    <col min="12545" max="12545" width="18.42578125" style="16" customWidth="1"/>
    <col min="12546" max="12546" width="15.28515625" style="16" customWidth="1"/>
    <col min="12547" max="12783" width="9.140625" style="16"/>
    <col min="12784" max="12784" width="11.28515625" style="16" customWidth="1"/>
    <col min="12785" max="12785" width="53" style="16" customWidth="1"/>
    <col min="12786" max="12786" width="20.7109375" style="16" customWidth="1"/>
    <col min="12787" max="12787" width="18.7109375" style="16" customWidth="1"/>
    <col min="12788" max="12788" width="19.28515625" style="16" customWidth="1"/>
    <col min="12789" max="12789" width="20.5703125" style="16" customWidth="1"/>
    <col min="12790" max="12790" width="24.140625" style="16" customWidth="1"/>
    <col min="12791" max="12791" width="20.7109375" style="16" customWidth="1"/>
    <col min="12792" max="12792" width="20.5703125" style="16" customWidth="1"/>
    <col min="12793" max="12793" width="17.140625" style="16" customWidth="1"/>
    <col min="12794" max="12794" width="14.5703125" style="16" customWidth="1"/>
    <col min="12795" max="12795" width="13.140625" style="16" customWidth="1"/>
    <col min="12796" max="12796" width="20" style="16" customWidth="1"/>
    <col min="12797" max="12797" width="15.85546875" style="16" customWidth="1"/>
    <col min="12798" max="12798" width="14.42578125" style="16" customWidth="1"/>
    <col min="12799" max="12799" width="17.28515625" style="16" customWidth="1"/>
    <col min="12800" max="12800" width="14.28515625" style="16" customWidth="1"/>
    <col min="12801" max="12801" width="18.42578125" style="16" customWidth="1"/>
    <col min="12802" max="12802" width="15.28515625" style="16" customWidth="1"/>
    <col min="12803" max="13039" width="9.140625" style="16"/>
    <col min="13040" max="13040" width="11.28515625" style="16" customWidth="1"/>
    <col min="13041" max="13041" width="53" style="16" customWidth="1"/>
    <col min="13042" max="13042" width="20.7109375" style="16" customWidth="1"/>
    <col min="13043" max="13043" width="18.7109375" style="16" customWidth="1"/>
    <col min="13044" max="13044" width="19.28515625" style="16" customWidth="1"/>
    <col min="13045" max="13045" width="20.5703125" style="16" customWidth="1"/>
    <col min="13046" max="13046" width="24.140625" style="16" customWidth="1"/>
    <col min="13047" max="13047" width="20.7109375" style="16" customWidth="1"/>
    <col min="13048" max="13048" width="20.5703125" style="16" customWidth="1"/>
    <col min="13049" max="13049" width="17.140625" style="16" customWidth="1"/>
    <col min="13050" max="13050" width="14.5703125" style="16" customWidth="1"/>
    <col min="13051" max="13051" width="13.140625" style="16" customWidth="1"/>
    <col min="13052" max="13052" width="20" style="16" customWidth="1"/>
    <col min="13053" max="13053" width="15.85546875" style="16" customWidth="1"/>
    <col min="13054" max="13054" width="14.42578125" style="16" customWidth="1"/>
    <col min="13055" max="13055" width="17.28515625" style="16" customWidth="1"/>
    <col min="13056" max="13056" width="14.28515625" style="16" customWidth="1"/>
    <col min="13057" max="13057" width="18.42578125" style="16" customWidth="1"/>
    <col min="13058" max="13058" width="15.28515625" style="16" customWidth="1"/>
    <col min="13059" max="13295" width="9.140625" style="16"/>
    <col min="13296" max="13296" width="11.28515625" style="16" customWidth="1"/>
    <col min="13297" max="13297" width="53" style="16" customWidth="1"/>
    <col min="13298" max="13298" width="20.7109375" style="16" customWidth="1"/>
    <col min="13299" max="13299" width="18.7109375" style="16" customWidth="1"/>
    <col min="13300" max="13300" width="19.28515625" style="16" customWidth="1"/>
    <col min="13301" max="13301" width="20.5703125" style="16" customWidth="1"/>
    <col min="13302" max="13302" width="24.140625" style="16" customWidth="1"/>
    <col min="13303" max="13303" width="20.7109375" style="16" customWidth="1"/>
    <col min="13304" max="13304" width="20.5703125" style="16" customWidth="1"/>
    <col min="13305" max="13305" width="17.140625" style="16" customWidth="1"/>
    <col min="13306" max="13306" width="14.5703125" style="16" customWidth="1"/>
    <col min="13307" max="13307" width="13.140625" style="16" customWidth="1"/>
    <col min="13308" max="13308" width="20" style="16" customWidth="1"/>
    <col min="13309" max="13309" width="15.85546875" style="16" customWidth="1"/>
    <col min="13310" max="13310" width="14.42578125" style="16" customWidth="1"/>
    <col min="13311" max="13311" width="17.28515625" style="16" customWidth="1"/>
    <col min="13312" max="13312" width="14.28515625" style="16" customWidth="1"/>
    <col min="13313" max="13313" width="18.42578125" style="16" customWidth="1"/>
    <col min="13314" max="13314" width="15.28515625" style="16" customWidth="1"/>
    <col min="13315" max="13551" width="9.140625" style="16"/>
    <col min="13552" max="13552" width="11.28515625" style="16" customWidth="1"/>
    <col min="13553" max="13553" width="53" style="16" customWidth="1"/>
    <col min="13554" max="13554" width="20.7109375" style="16" customWidth="1"/>
    <col min="13555" max="13555" width="18.7109375" style="16" customWidth="1"/>
    <col min="13556" max="13556" width="19.28515625" style="16" customWidth="1"/>
    <col min="13557" max="13557" width="20.5703125" style="16" customWidth="1"/>
    <col min="13558" max="13558" width="24.140625" style="16" customWidth="1"/>
    <col min="13559" max="13559" width="20.7109375" style="16" customWidth="1"/>
    <col min="13560" max="13560" width="20.5703125" style="16" customWidth="1"/>
    <col min="13561" max="13561" width="17.140625" style="16" customWidth="1"/>
    <col min="13562" max="13562" width="14.5703125" style="16" customWidth="1"/>
    <col min="13563" max="13563" width="13.140625" style="16" customWidth="1"/>
    <col min="13564" max="13564" width="20" style="16" customWidth="1"/>
    <col min="13565" max="13565" width="15.85546875" style="16" customWidth="1"/>
    <col min="13566" max="13566" width="14.42578125" style="16" customWidth="1"/>
    <col min="13567" max="13567" width="17.28515625" style="16" customWidth="1"/>
    <col min="13568" max="13568" width="14.28515625" style="16" customWidth="1"/>
    <col min="13569" max="13569" width="18.42578125" style="16" customWidth="1"/>
    <col min="13570" max="13570" width="15.28515625" style="16" customWidth="1"/>
    <col min="13571" max="13807" width="9.140625" style="16"/>
    <col min="13808" max="13808" width="11.28515625" style="16" customWidth="1"/>
    <col min="13809" max="13809" width="53" style="16" customWidth="1"/>
    <col min="13810" max="13810" width="20.7109375" style="16" customWidth="1"/>
    <col min="13811" max="13811" width="18.7109375" style="16" customWidth="1"/>
    <col min="13812" max="13812" width="19.28515625" style="16" customWidth="1"/>
    <col min="13813" max="13813" width="20.5703125" style="16" customWidth="1"/>
    <col min="13814" max="13814" width="24.140625" style="16" customWidth="1"/>
    <col min="13815" max="13815" width="20.7109375" style="16" customWidth="1"/>
    <col min="13816" max="13816" width="20.5703125" style="16" customWidth="1"/>
    <col min="13817" max="13817" width="17.140625" style="16" customWidth="1"/>
    <col min="13818" max="13818" width="14.5703125" style="16" customWidth="1"/>
    <col min="13819" max="13819" width="13.140625" style="16" customWidth="1"/>
    <col min="13820" max="13820" width="20" style="16" customWidth="1"/>
    <col min="13821" max="13821" width="15.85546875" style="16" customWidth="1"/>
    <col min="13822" max="13822" width="14.42578125" style="16" customWidth="1"/>
    <col min="13823" max="13823" width="17.28515625" style="16" customWidth="1"/>
    <col min="13824" max="13824" width="14.28515625" style="16" customWidth="1"/>
    <col min="13825" max="13825" width="18.42578125" style="16" customWidth="1"/>
    <col min="13826" max="13826" width="15.28515625" style="16" customWidth="1"/>
    <col min="13827" max="14063" width="9.140625" style="16"/>
    <col min="14064" max="14064" width="11.28515625" style="16" customWidth="1"/>
    <col min="14065" max="14065" width="53" style="16" customWidth="1"/>
    <col min="14066" max="14066" width="20.7109375" style="16" customWidth="1"/>
    <col min="14067" max="14067" width="18.7109375" style="16" customWidth="1"/>
    <col min="14068" max="14068" width="19.28515625" style="16" customWidth="1"/>
    <col min="14069" max="14069" width="20.5703125" style="16" customWidth="1"/>
    <col min="14070" max="14070" width="24.140625" style="16" customWidth="1"/>
    <col min="14071" max="14071" width="20.7109375" style="16" customWidth="1"/>
    <col min="14072" max="14072" width="20.5703125" style="16" customWidth="1"/>
    <col min="14073" max="14073" width="17.140625" style="16" customWidth="1"/>
    <col min="14074" max="14074" width="14.5703125" style="16" customWidth="1"/>
    <col min="14075" max="14075" width="13.140625" style="16" customWidth="1"/>
    <col min="14076" max="14076" width="20" style="16" customWidth="1"/>
    <col min="14077" max="14077" width="15.85546875" style="16" customWidth="1"/>
    <col min="14078" max="14078" width="14.42578125" style="16" customWidth="1"/>
    <col min="14079" max="14079" width="17.28515625" style="16" customWidth="1"/>
    <col min="14080" max="14080" width="14.28515625" style="16" customWidth="1"/>
    <col min="14081" max="14081" width="18.42578125" style="16" customWidth="1"/>
    <col min="14082" max="14082" width="15.28515625" style="16" customWidth="1"/>
    <col min="14083" max="14319" width="9.140625" style="16"/>
    <col min="14320" max="14320" width="11.28515625" style="16" customWidth="1"/>
    <col min="14321" max="14321" width="53" style="16" customWidth="1"/>
    <col min="14322" max="14322" width="20.7109375" style="16" customWidth="1"/>
    <col min="14323" max="14323" width="18.7109375" style="16" customWidth="1"/>
    <col min="14324" max="14324" width="19.28515625" style="16" customWidth="1"/>
    <col min="14325" max="14325" width="20.5703125" style="16" customWidth="1"/>
    <col min="14326" max="14326" width="24.140625" style="16" customWidth="1"/>
    <col min="14327" max="14327" width="20.7109375" style="16" customWidth="1"/>
    <col min="14328" max="14328" width="20.5703125" style="16" customWidth="1"/>
    <col min="14329" max="14329" width="17.140625" style="16" customWidth="1"/>
    <col min="14330" max="14330" width="14.5703125" style="16" customWidth="1"/>
    <col min="14331" max="14331" width="13.140625" style="16" customWidth="1"/>
    <col min="14332" max="14332" width="20" style="16" customWidth="1"/>
    <col min="14333" max="14333" width="15.85546875" style="16" customWidth="1"/>
    <col min="14334" max="14334" width="14.42578125" style="16" customWidth="1"/>
    <col min="14335" max="14335" width="17.28515625" style="16" customWidth="1"/>
    <col min="14336" max="14336" width="14.28515625" style="16" customWidth="1"/>
    <col min="14337" max="14337" width="18.42578125" style="16" customWidth="1"/>
    <col min="14338" max="14338" width="15.28515625" style="16" customWidth="1"/>
    <col min="14339" max="14575" width="9.140625" style="16"/>
    <col min="14576" max="14576" width="11.28515625" style="16" customWidth="1"/>
    <col min="14577" max="14577" width="53" style="16" customWidth="1"/>
    <col min="14578" max="14578" width="20.7109375" style="16" customWidth="1"/>
    <col min="14579" max="14579" width="18.7109375" style="16" customWidth="1"/>
    <col min="14580" max="14580" width="19.28515625" style="16" customWidth="1"/>
    <col min="14581" max="14581" width="20.5703125" style="16" customWidth="1"/>
    <col min="14582" max="14582" width="24.140625" style="16" customWidth="1"/>
    <col min="14583" max="14583" width="20.7109375" style="16" customWidth="1"/>
    <col min="14584" max="14584" width="20.5703125" style="16" customWidth="1"/>
    <col min="14585" max="14585" width="17.140625" style="16" customWidth="1"/>
    <col min="14586" max="14586" width="14.5703125" style="16" customWidth="1"/>
    <col min="14587" max="14587" width="13.140625" style="16" customWidth="1"/>
    <col min="14588" max="14588" width="20" style="16" customWidth="1"/>
    <col min="14589" max="14589" width="15.85546875" style="16" customWidth="1"/>
    <col min="14590" max="14590" width="14.42578125" style="16" customWidth="1"/>
    <col min="14591" max="14591" width="17.28515625" style="16" customWidth="1"/>
    <col min="14592" max="14592" width="14.28515625" style="16" customWidth="1"/>
    <col min="14593" max="14593" width="18.42578125" style="16" customWidth="1"/>
    <col min="14594" max="14594" width="15.28515625" style="16" customWidth="1"/>
    <col min="14595" max="14831" width="9.140625" style="16"/>
    <col min="14832" max="14832" width="11.28515625" style="16" customWidth="1"/>
    <col min="14833" max="14833" width="53" style="16" customWidth="1"/>
    <col min="14834" max="14834" width="20.7109375" style="16" customWidth="1"/>
    <col min="14835" max="14835" width="18.7109375" style="16" customWidth="1"/>
    <col min="14836" max="14836" width="19.28515625" style="16" customWidth="1"/>
    <col min="14837" max="14837" width="20.5703125" style="16" customWidth="1"/>
    <col min="14838" max="14838" width="24.140625" style="16" customWidth="1"/>
    <col min="14839" max="14839" width="20.7109375" style="16" customWidth="1"/>
    <col min="14840" max="14840" width="20.5703125" style="16" customWidth="1"/>
    <col min="14841" max="14841" width="17.140625" style="16" customWidth="1"/>
    <col min="14842" max="14842" width="14.5703125" style="16" customWidth="1"/>
    <col min="14843" max="14843" width="13.140625" style="16" customWidth="1"/>
    <col min="14844" max="14844" width="20" style="16" customWidth="1"/>
    <col min="14845" max="14845" width="15.85546875" style="16" customWidth="1"/>
    <col min="14846" max="14846" width="14.42578125" style="16" customWidth="1"/>
    <col min="14847" max="14847" width="17.28515625" style="16" customWidth="1"/>
    <col min="14848" max="14848" width="14.28515625" style="16" customWidth="1"/>
    <col min="14849" max="14849" width="18.42578125" style="16" customWidth="1"/>
    <col min="14850" max="14850" width="15.28515625" style="16" customWidth="1"/>
    <col min="14851" max="15087" width="9.140625" style="16"/>
    <col min="15088" max="15088" width="11.28515625" style="16" customWidth="1"/>
    <col min="15089" max="15089" width="53" style="16" customWidth="1"/>
    <col min="15090" max="15090" width="20.7109375" style="16" customWidth="1"/>
    <col min="15091" max="15091" width="18.7109375" style="16" customWidth="1"/>
    <col min="15092" max="15092" width="19.28515625" style="16" customWidth="1"/>
    <col min="15093" max="15093" width="20.5703125" style="16" customWidth="1"/>
    <col min="15094" max="15094" width="24.140625" style="16" customWidth="1"/>
    <col min="15095" max="15095" width="20.7109375" style="16" customWidth="1"/>
    <col min="15096" max="15096" width="20.5703125" style="16" customWidth="1"/>
    <col min="15097" max="15097" width="17.140625" style="16" customWidth="1"/>
    <col min="15098" max="15098" width="14.5703125" style="16" customWidth="1"/>
    <col min="15099" max="15099" width="13.140625" style="16" customWidth="1"/>
    <col min="15100" max="15100" width="20" style="16" customWidth="1"/>
    <col min="15101" max="15101" width="15.85546875" style="16" customWidth="1"/>
    <col min="15102" max="15102" width="14.42578125" style="16" customWidth="1"/>
    <col min="15103" max="15103" width="17.28515625" style="16" customWidth="1"/>
    <col min="15104" max="15104" width="14.28515625" style="16" customWidth="1"/>
    <col min="15105" max="15105" width="18.42578125" style="16" customWidth="1"/>
    <col min="15106" max="15106" width="15.28515625" style="16" customWidth="1"/>
    <col min="15107" max="15343" width="9.140625" style="16"/>
    <col min="15344" max="15344" width="11.28515625" style="16" customWidth="1"/>
    <col min="15345" max="15345" width="53" style="16" customWidth="1"/>
    <col min="15346" max="15346" width="20.7109375" style="16" customWidth="1"/>
    <col min="15347" max="15347" width="18.7109375" style="16" customWidth="1"/>
    <col min="15348" max="15348" width="19.28515625" style="16" customWidth="1"/>
    <col min="15349" max="15349" width="20.5703125" style="16" customWidth="1"/>
    <col min="15350" max="15350" width="24.140625" style="16" customWidth="1"/>
    <col min="15351" max="15351" width="20.7109375" style="16" customWidth="1"/>
    <col min="15352" max="15352" width="20.5703125" style="16" customWidth="1"/>
    <col min="15353" max="15353" width="17.140625" style="16" customWidth="1"/>
    <col min="15354" max="15354" width="14.5703125" style="16" customWidth="1"/>
    <col min="15355" max="15355" width="13.140625" style="16" customWidth="1"/>
    <col min="15356" max="15356" width="20" style="16" customWidth="1"/>
    <col min="15357" max="15357" width="15.85546875" style="16" customWidth="1"/>
    <col min="15358" max="15358" width="14.42578125" style="16" customWidth="1"/>
    <col min="15359" max="15359" width="17.28515625" style="16" customWidth="1"/>
    <col min="15360" max="15360" width="14.28515625" style="16" customWidth="1"/>
    <col min="15361" max="15361" width="18.42578125" style="16" customWidth="1"/>
    <col min="15362" max="15362" width="15.28515625" style="16" customWidth="1"/>
    <col min="15363" max="15599" width="9.140625" style="16"/>
    <col min="15600" max="15600" width="11.28515625" style="16" customWidth="1"/>
    <col min="15601" max="15601" width="53" style="16" customWidth="1"/>
    <col min="15602" max="15602" width="20.7109375" style="16" customWidth="1"/>
    <col min="15603" max="15603" width="18.7109375" style="16" customWidth="1"/>
    <col min="15604" max="15604" width="19.28515625" style="16" customWidth="1"/>
    <col min="15605" max="15605" width="20.5703125" style="16" customWidth="1"/>
    <col min="15606" max="15606" width="24.140625" style="16" customWidth="1"/>
    <col min="15607" max="15607" width="20.7109375" style="16" customWidth="1"/>
    <col min="15608" max="15608" width="20.5703125" style="16" customWidth="1"/>
    <col min="15609" max="15609" width="17.140625" style="16" customWidth="1"/>
    <col min="15610" max="15610" width="14.5703125" style="16" customWidth="1"/>
    <col min="15611" max="15611" width="13.140625" style="16" customWidth="1"/>
    <col min="15612" max="15612" width="20" style="16" customWidth="1"/>
    <col min="15613" max="15613" width="15.85546875" style="16" customWidth="1"/>
    <col min="15614" max="15614" width="14.42578125" style="16" customWidth="1"/>
    <col min="15615" max="15615" width="17.28515625" style="16" customWidth="1"/>
    <col min="15616" max="15616" width="14.28515625" style="16" customWidth="1"/>
    <col min="15617" max="15617" width="18.42578125" style="16" customWidth="1"/>
    <col min="15618" max="15618" width="15.28515625" style="16" customWidth="1"/>
    <col min="15619" max="15855" width="9.140625" style="16"/>
    <col min="15856" max="15856" width="11.28515625" style="16" customWidth="1"/>
    <col min="15857" max="15857" width="53" style="16" customWidth="1"/>
    <col min="15858" max="15858" width="20.7109375" style="16" customWidth="1"/>
    <col min="15859" max="15859" width="18.7109375" style="16" customWidth="1"/>
    <col min="15860" max="15860" width="19.28515625" style="16" customWidth="1"/>
    <col min="15861" max="15861" width="20.5703125" style="16" customWidth="1"/>
    <col min="15862" max="15862" width="24.140625" style="16" customWidth="1"/>
    <col min="15863" max="15863" width="20.7109375" style="16" customWidth="1"/>
    <col min="15864" max="15864" width="20.5703125" style="16" customWidth="1"/>
    <col min="15865" max="15865" width="17.140625" style="16" customWidth="1"/>
    <col min="15866" max="15866" width="14.5703125" style="16" customWidth="1"/>
    <col min="15867" max="15867" width="13.140625" style="16" customWidth="1"/>
    <col min="15868" max="15868" width="20" style="16" customWidth="1"/>
    <col min="15869" max="15869" width="15.85546875" style="16" customWidth="1"/>
    <col min="15870" max="15870" width="14.42578125" style="16" customWidth="1"/>
    <col min="15871" max="15871" width="17.28515625" style="16" customWidth="1"/>
    <col min="15872" max="15872" width="14.28515625" style="16" customWidth="1"/>
    <col min="15873" max="15873" width="18.42578125" style="16" customWidth="1"/>
    <col min="15874" max="15874" width="15.28515625" style="16" customWidth="1"/>
    <col min="15875" max="16111" width="9.140625" style="16"/>
    <col min="16112" max="16112" width="11.28515625" style="16" customWidth="1"/>
    <col min="16113" max="16113" width="53" style="16" customWidth="1"/>
    <col min="16114" max="16114" width="20.7109375" style="16" customWidth="1"/>
    <col min="16115" max="16115" width="18.7109375" style="16" customWidth="1"/>
    <col min="16116" max="16116" width="19.28515625" style="16" customWidth="1"/>
    <col min="16117" max="16117" width="20.5703125" style="16" customWidth="1"/>
    <col min="16118" max="16118" width="24.140625" style="16" customWidth="1"/>
    <col min="16119" max="16119" width="20.7109375" style="16" customWidth="1"/>
    <col min="16120" max="16120" width="20.5703125" style="16" customWidth="1"/>
    <col min="16121" max="16121" width="17.140625" style="16" customWidth="1"/>
    <col min="16122" max="16122" width="14.5703125" style="16" customWidth="1"/>
    <col min="16123" max="16123" width="13.140625" style="16" customWidth="1"/>
    <col min="16124" max="16124" width="20" style="16" customWidth="1"/>
    <col min="16125" max="16125" width="15.85546875" style="16" customWidth="1"/>
    <col min="16126" max="16126" width="14.42578125" style="16" customWidth="1"/>
    <col min="16127" max="16127" width="17.28515625" style="16" customWidth="1"/>
    <col min="16128" max="16128" width="14.28515625" style="16" customWidth="1"/>
    <col min="16129" max="16129" width="18.42578125" style="16" customWidth="1"/>
    <col min="16130" max="16130" width="15.28515625" style="16" customWidth="1"/>
    <col min="16131" max="16384" width="9.140625" style="16"/>
  </cols>
  <sheetData>
    <row r="1" spans="1:18" ht="12" customHeight="1" x14ac:dyDescent="0.2">
      <c r="A1" s="17" t="s">
        <v>3296</v>
      </c>
      <c r="B1" s="487" t="str">
        <f>HYPERLINK("#List!$A$1", "Preparatory")</f>
        <v>Preparatory</v>
      </c>
    </row>
    <row r="2" spans="1:18" ht="12" customHeight="1" x14ac:dyDescent="0.2">
      <c r="A2" s="17"/>
      <c r="B2" s="45"/>
    </row>
    <row r="3" spans="1:18" ht="12" customHeight="1" x14ac:dyDescent="0.2">
      <c r="A3" s="83" t="s">
        <v>3222</v>
      </c>
    </row>
    <row r="4" spans="1:18" ht="12" customHeight="1" x14ac:dyDescent="0.2">
      <c r="A4" s="16" t="s">
        <v>4542</v>
      </c>
      <c r="C4" s="3"/>
      <c r="D4" s="3"/>
      <c r="E4" s="3"/>
      <c r="F4" s="3"/>
    </row>
    <row r="5" spans="1:18" ht="12" customHeight="1" x14ac:dyDescent="0.2">
      <c r="A5" s="16" t="s">
        <v>5182</v>
      </c>
    </row>
    <row r="7" spans="1:18" ht="12" customHeight="1" x14ac:dyDescent="0.2">
      <c r="A7" s="123" t="s">
        <v>4766</v>
      </c>
      <c r="B7" s="100"/>
    </row>
    <row r="8" spans="1:18" ht="12" customHeight="1" x14ac:dyDescent="0.2">
      <c r="A8" s="14" t="s">
        <v>48</v>
      </c>
      <c r="B8" s="56"/>
    </row>
    <row r="9" spans="1:18" ht="12" customHeight="1" x14ac:dyDescent="0.2">
      <c r="A9" s="14" t="s">
        <v>2954</v>
      </c>
      <c r="B9" s="56"/>
    </row>
    <row r="10" spans="1:18" ht="12" customHeight="1" x14ac:dyDescent="0.2">
      <c r="A10" s="248" t="s">
        <v>2808</v>
      </c>
      <c r="B10" s="206"/>
    </row>
    <row r="12" spans="1:18" ht="12" customHeight="1" x14ac:dyDescent="0.2">
      <c r="C12" s="534" t="s">
        <v>226</v>
      </c>
      <c r="D12" s="534" t="s">
        <v>2449</v>
      </c>
      <c r="E12" s="534" t="s">
        <v>2450</v>
      </c>
      <c r="F12" s="534" t="s">
        <v>272</v>
      </c>
      <c r="G12" s="534" t="s">
        <v>274</v>
      </c>
      <c r="H12" s="18"/>
      <c r="I12" s="18"/>
    </row>
    <row r="13" spans="1:18" ht="12" customHeight="1" x14ac:dyDescent="0.2">
      <c r="C13" s="166" t="s">
        <v>5276</v>
      </c>
      <c r="D13" s="166" t="s">
        <v>5300</v>
      </c>
      <c r="E13" s="166" t="s">
        <v>5301</v>
      </c>
      <c r="F13" s="166" t="s">
        <v>5302</v>
      </c>
      <c r="G13" s="166" t="s">
        <v>5303</v>
      </c>
      <c r="H13" s="18"/>
      <c r="I13" s="18"/>
    </row>
    <row r="14" spans="1:18" ht="12" customHeight="1" x14ac:dyDescent="0.2">
      <c r="A14" s="238" t="s">
        <v>330</v>
      </c>
      <c r="B14" s="167"/>
      <c r="C14" s="445"/>
      <c r="D14" s="445"/>
      <c r="E14" s="445"/>
      <c r="F14" s="445"/>
      <c r="G14" s="445"/>
      <c r="H14" s="18"/>
      <c r="I14" s="18"/>
    </row>
    <row r="15" spans="1:18" ht="12" customHeight="1" x14ac:dyDescent="0.2">
      <c r="A15" s="241" t="s">
        <v>329</v>
      </c>
      <c r="B15" s="240" t="s">
        <v>5272</v>
      </c>
      <c r="C15" s="538" t="s">
        <v>23</v>
      </c>
      <c r="D15" s="538" t="s">
        <v>225</v>
      </c>
      <c r="E15" s="445"/>
      <c r="F15" s="538" t="s">
        <v>207</v>
      </c>
      <c r="G15" s="445"/>
      <c r="H15" s="13" t="s">
        <v>2058</v>
      </c>
      <c r="I15" s="13" t="s">
        <v>2715</v>
      </c>
      <c r="J15" s="13" t="s">
        <v>2932</v>
      </c>
      <c r="K15" s="13" t="s">
        <v>2933</v>
      </c>
      <c r="L15" s="49" t="s">
        <v>2769</v>
      </c>
      <c r="M15" s="13"/>
      <c r="N15" s="13"/>
      <c r="O15" s="13"/>
      <c r="P15" s="13"/>
      <c r="Q15" s="13"/>
      <c r="R15" s="13"/>
    </row>
    <row r="16" spans="1:18" ht="12" customHeight="1" x14ac:dyDescent="0.2">
      <c r="A16" s="241" t="s">
        <v>328</v>
      </c>
      <c r="B16" s="240" t="s">
        <v>5274</v>
      </c>
      <c r="C16" s="538" t="s">
        <v>24</v>
      </c>
      <c r="D16" s="538" t="s">
        <v>269</v>
      </c>
      <c r="E16" s="445"/>
      <c r="F16" s="538" t="s">
        <v>237</v>
      </c>
      <c r="G16" s="445"/>
      <c r="H16" s="13" t="s">
        <v>2058</v>
      </c>
      <c r="I16" s="13" t="s">
        <v>2715</v>
      </c>
      <c r="J16" s="13" t="s">
        <v>2932</v>
      </c>
      <c r="K16" s="13" t="s">
        <v>2933</v>
      </c>
      <c r="L16" s="49" t="s">
        <v>2770</v>
      </c>
      <c r="M16" s="13"/>
      <c r="N16" s="13"/>
      <c r="O16" s="13"/>
      <c r="P16" s="13"/>
      <c r="Q16" s="13"/>
      <c r="R16" s="13"/>
    </row>
    <row r="17" spans="1:21" ht="12" customHeight="1" x14ac:dyDescent="0.2">
      <c r="A17" s="241" t="s">
        <v>2363</v>
      </c>
      <c r="B17" s="240" t="s">
        <v>5275</v>
      </c>
      <c r="C17" s="538" t="s">
        <v>25</v>
      </c>
      <c r="D17" s="538" t="s">
        <v>410</v>
      </c>
      <c r="E17" s="445"/>
      <c r="F17" s="538" t="s">
        <v>236</v>
      </c>
      <c r="G17" s="445"/>
      <c r="H17" s="13" t="s">
        <v>2058</v>
      </c>
      <c r="I17" s="13" t="s">
        <v>2715</v>
      </c>
      <c r="J17" s="13" t="s">
        <v>2932</v>
      </c>
      <c r="K17" s="13" t="s">
        <v>2933</v>
      </c>
      <c r="L17" s="49" t="s">
        <v>2771</v>
      </c>
      <c r="M17" s="13"/>
      <c r="N17" s="13"/>
      <c r="O17" s="13"/>
      <c r="P17" s="13"/>
      <c r="Q17" s="13"/>
      <c r="R17" s="13"/>
    </row>
    <row r="18" spans="1:21" ht="12" customHeight="1" x14ac:dyDescent="0.2">
      <c r="A18" s="241" t="s">
        <v>327</v>
      </c>
      <c r="B18" s="240" t="s">
        <v>5317</v>
      </c>
      <c r="C18" s="538" t="s">
        <v>26</v>
      </c>
      <c r="D18" s="445"/>
      <c r="E18" s="538" t="s">
        <v>539</v>
      </c>
      <c r="F18" s="538" t="s">
        <v>235</v>
      </c>
      <c r="G18" s="538" t="s">
        <v>116</v>
      </c>
      <c r="H18" s="13" t="s">
        <v>2058</v>
      </c>
      <c r="I18" s="13" t="s">
        <v>2715</v>
      </c>
      <c r="J18" s="13" t="s">
        <v>2932</v>
      </c>
      <c r="K18" s="13" t="s">
        <v>2933</v>
      </c>
      <c r="L18" s="49" t="s">
        <v>2772</v>
      </c>
      <c r="M18" s="13"/>
      <c r="N18" s="13"/>
      <c r="O18" s="13"/>
      <c r="P18" s="13"/>
      <c r="Q18" s="13"/>
      <c r="R18" s="13"/>
    </row>
    <row r="19" spans="1:21" ht="12" customHeight="1" x14ac:dyDescent="0.2">
      <c r="A19" s="241" t="s">
        <v>279</v>
      </c>
      <c r="B19" s="240" t="s">
        <v>5319</v>
      </c>
      <c r="C19" s="538" t="s">
        <v>28</v>
      </c>
      <c r="D19" s="538" t="s">
        <v>406</v>
      </c>
      <c r="E19" s="445"/>
      <c r="F19" s="445"/>
      <c r="G19" s="445"/>
      <c r="H19" s="13" t="s">
        <v>2058</v>
      </c>
      <c r="I19" s="13" t="s">
        <v>2715</v>
      </c>
      <c r="J19" s="13" t="s">
        <v>2932</v>
      </c>
      <c r="K19" s="13" t="s">
        <v>2933</v>
      </c>
      <c r="L19" s="49" t="s">
        <v>2773</v>
      </c>
      <c r="M19" s="13"/>
      <c r="N19" s="13"/>
      <c r="O19" s="13"/>
      <c r="P19" s="13"/>
      <c r="Q19" s="13"/>
      <c r="R19" s="13"/>
    </row>
    <row r="20" spans="1:21" ht="12" customHeight="1" x14ac:dyDescent="0.2">
      <c r="A20" s="241" t="s">
        <v>278</v>
      </c>
      <c r="B20" s="240" t="s">
        <v>5356</v>
      </c>
      <c r="C20" s="538" t="s">
        <v>30</v>
      </c>
      <c r="D20" s="445"/>
      <c r="E20" s="538" t="s">
        <v>404</v>
      </c>
      <c r="F20" s="538" t="s">
        <v>378</v>
      </c>
      <c r="G20" s="538" t="s">
        <v>602</v>
      </c>
      <c r="H20" s="13" t="s">
        <v>2058</v>
      </c>
      <c r="I20" s="13" t="s">
        <v>2715</v>
      </c>
      <c r="J20" s="13" t="s">
        <v>2932</v>
      </c>
      <c r="K20" s="13" t="s">
        <v>2933</v>
      </c>
      <c r="L20" s="49" t="s">
        <v>2774</v>
      </c>
      <c r="M20" s="13"/>
      <c r="N20" s="13"/>
      <c r="O20" s="13"/>
      <c r="P20" s="13"/>
      <c r="Q20" s="13"/>
      <c r="R20" s="13"/>
    </row>
    <row r="21" spans="1:21" ht="12" customHeight="1" x14ac:dyDescent="0.2">
      <c r="A21" s="241" t="s">
        <v>326</v>
      </c>
      <c r="B21" s="240" t="s">
        <v>5278</v>
      </c>
      <c r="C21" s="538" t="s">
        <v>31</v>
      </c>
      <c r="D21" s="445"/>
      <c r="E21" s="538" t="s">
        <v>402</v>
      </c>
      <c r="F21" s="538" t="s">
        <v>377</v>
      </c>
      <c r="G21" s="538" t="s">
        <v>599</v>
      </c>
      <c r="H21" s="13" t="s">
        <v>2058</v>
      </c>
      <c r="I21" s="13" t="s">
        <v>2715</v>
      </c>
      <c r="J21" s="13" t="s">
        <v>2932</v>
      </c>
      <c r="K21" s="13" t="s">
        <v>2933</v>
      </c>
      <c r="L21" s="49" t="s">
        <v>2775</v>
      </c>
      <c r="M21" s="13"/>
      <c r="N21" s="13"/>
      <c r="O21" s="13"/>
      <c r="P21" s="13"/>
      <c r="Q21" s="13"/>
      <c r="R21" s="13"/>
    </row>
    <row r="22" spans="1:21" ht="12" customHeight="1" x14ac:dyDescent="0.2">
      <c r="A22" s="241" t="s">
        <v>325</v>
      </c>
      <c r="B22" s="240" t="s">
        <v>5307</v>
      </c>
      <c r="C22" s="538" t="s">
        <v>34</v>
      </c>
      <c r="D22" s="538" t="s">
        <v>470</v>
      </c>
      <c r="E22" s="445"/>
      <c r="F22" s="445"/>
      <c r="G22" s="445"/>
      <c r="H22" s="13" t="s">
        <v>2058</v>
      </c>
      <c r="I22" s="13" t="s">
        <v>2715</v>
      </c>
      <c r="J22" s="13" t="s">
        <v>2932</v>
      </c>
      <c r="K22" s="13" t="s">
        <v>2933</v>
      </c>
      <c r="L22" s="49" t="s">
        <v>2776</v>
      </c>
      <c r="M22" s="13"/>
      <c r="N22" s="13"/>
      <c r="O22" s="13"/>
      <c r="P22" s="13"/>
      <c r="Q22" s="13"/>
      <c r="R22" s="13"/>
    </row>
    <row r="23" spans="1:21" ht="12" customHeight="1" x14ac:dyDescent="0.2">
      <c r="A23" s="241" t="s">
        <v>126</v>
      </c>
      <c r="B23" s="240" t="s">
        <v>5308</v>
      </c>
      <c r="C23" s="538" t="s">
        <v>35</v>
      </c>
      <c r="D23" s="445"/>
      <c r="E23" s="538" t="s">
        <v>268</v>
      </c>
      <c r="F23" s="538" t="s">
        <v>336</v>
      </c>
      <c r="G23" s="538" t="s">
        <v>335</v>
      </c>
      <c r="H23" s="13" t="s">
        <v>2058</v>
      </c>
      <c r="I23" s="13" t="s">
        <v>2715</v>
      </c>
      <c r="J23" s="13" t="s">
        <v>2932</v>
      </c>
      <c r="K23" s="13" t="s">
        <v>2933</v>
      </c>
      <c r="L23" s="49" t="s">
        <v>2777</v>
      </c>
      <c r="M23" s="13"/>
      <c r="N23" s="13"/>
      <c r="O23" s="13"/>
      <c r="P23" s="13"/>
      <c r="Q23" s="13"/>
      <c r="R23" s="13"/>
    </row>
    <row r="24" spans="1:21" ht="12" customHeight="1" x14ac:dyDescent="0.2">
      <c r="A24" s="241" t="s">
        <v>277</v>
      </c>
      <c r="B24" s="240" t="s">
        <v>5310</v>
      </c>
      <c r="C24" s="538" t="s">
        <v>36</v>
      </c>
      <c r="D24" s="445"/>
      <c r="E24" s="445"/>
      <c r="F24" s="445"/>
      <c r="G24" s="538" t="s">
        <v>331</v>
      </c>
      <c r="H24" s="13" t="s">
        <v>2058</v>
      </c>
      <c r="I24" s="13" t="s">
        <v>2715</v>
      </c>
      <c r="J24" s="13" t="s">
        <v>2932</v>
      </c>
      <c r="K24" s="13" t="s">
        <v>2933</v>
      </c>
      <c r="L24" s="49" t="s">
        <v>2778</v>
      </c>
      <c r="M24" s="13"/>
      <c r="N24" s="13"/>
      <c r="O24" s="13"/>
      <c r="P24" s="13"/>
      <c r="Q24" s="13"/>
      <c r="R24" s="13"/>
    </row>
    <row r="25" spans="1:21" ht="12" customHeight="1" x14ac:dyDescent="0.2">
      <c r="A25" s="241" t="s">
        <v>324</v>
      </c>
      <c r="B25" s="240" t="s">
        <v>5312</v>
      </c>
      <c r="C25" s="538" t="s">
        <v>37</v>
      </c>
      <c r="D25" s="538" t="s">
        <v>266</v>
      </c>
      <c r="E25" s="538" t="s">
        <v>461</v>
      </c>
      <c r="F25" s="538" t="s">
        <v>1220</v>
      </c>
      <c r="G25" s="538" t="s">
        <v>1269</v>
      </c>
      <c r="H25" s="13" t="s">
        <v>2058</v>
      </c>
      <c r="I25" s="13" t="s">
        <v>2715</v>
      </c>
      <c r="J25" s="13" t="s">
        <v>2932</v>
      </c>
      <c r="K25" s="13" t="s">
        <v>2933</v>
      </c>
      <c r="L25" s="49" t="s">
        <v>2779</v>
      </c>
      <c r="M25" s="13"/>
      <c r="N25" s="13"/>
      <c r="O25" s="13"/>
      <c r="P25" s="13"/>
      <c r="Q25" s="13"/>
      <c r="R25" s="13"/>
    </row>
    <row r="26" spans="1:21" ht="12" customHeight="1" x14ac:dyDescent="0.2">
      <c r="A26" s="238" t="s">
        <v>276</v>
      </c>
      <c r="B26" s="240" t="s">
        <v>5282</v>
      </c>
      <c r="C26" s="538" t="s">
        <v>1929</v>
      </c>
      <c r="D26" s="445"/>
      <c r="E26" s="445"/>
      <c r="F26" s="445"/>
      <c r="G26" s="445"/>
      <c r="H26" s="8" t="s">
        <v>2058</v>
      </c>
      <c r="I26" s="8" t="s">
        <v>2715</v>
      </c>
      <c r="J26" s="9" t="s">
        <v>2938</v>
      </c>
      <c r="K26" s="9" t="s">
        <v>2933</v>
      </c>
      <c r="L26" s="263"/>
      <c r="M26" s="15"/>
      <c r="N26" s="15"/>
      <c r="O26" s="10"/>
      <c r="P26" s="10"/>
    </row>
    <row r="27" spans="1:21" ht="12" customHeight="1" x14ac:dyDescent="0.2">
      <c r="A27" s="238" t="s">
        <v>3273</v>
      </c>
      <c r="B27" s="167"/>
      <c r="C27" s="445"/>
      <c r="D27" s="445"/>
      <c r="E27" s="445"/>
      <c r="F27" s="445"/>
      <c r="G27" s="445"/>
      <c r="H27" s="18"/>
      <c r="I27" s="18"/>
    </row>
    <row r="28" spans="1:21" ht="12" customHeight="1" x14ac:dyDescent="0.2">
      <c r="A28" s="241" t="s">
        <v>323</v>
      </c>
      <c r="B28" s="240" t="s">
        <v>5283</v>
      </c>
      <c r="C28" s="539" t="s">
        <v>2069</v>
      </c>
      <c r="D28" s="539" t="s">
        <v>1928</v>
      </c>
      <c r="E28" s="539" t="s">
        <v>1927</v>
      </c>
      <c r="F28" s="538" t="s">
        <v>1926</v>
      </c>
      <c r="G28" s="445"/>
      <c r="H28" s="8" t="s">
        <v>2058</v>
      </c>
      <c r="I28" s="8" t="s">
        <v>2715</v>
      </c>
      <c r="J28" s="9" t="s">
        <v>2932</v>
      </c>
      <c r="K28" s="9" t="s">
        <v>2933</v>
      </c>
      <c r="L28" s="9" t="s">
        <v>2780</v>
      </c>
      <c r="M28" s="9" t="s">
        <v>2872</v>
      </c>
      <c r="N28" s="9" t="s">
        <v>2889</v>
      </c>
      <c r="P28" s="13"/>
      <c r="Q28" s="13"/>
      <c r="R28" s="13"/>
      <c r="S28" s="13"/>
      <c r="U28" s="13"/>
    </row>
    <row r="29" spans="1:21" ht="12" customHeight="1" x14ac:dyDescent="0.2">
      <c r="A29" s="238" t="s">
        <v>322</v>
      </c>
      <c r="B29" s="240" t="s">
        <v>5733</v>
      </c>
      <c r="C29" s="538" t="s">
        <v>40</v>
      </c>
      <c r="D29" s="538" t="s">
        <v>1216</v>
      </c>
      <c r="E29" s="538" t="s">
        <v>2097</v>
      </c>
      <c r="F29" s="538" t="s">
        <v>449</v>
      </c>
      <c r="G29" s="538" t="s">
        <v>448</v>
      </c>
      <c r="H29" s="8" t="s">
        <v>2058</v>
      </c>
      <c r="I29" s="8" t="s">
        <v>2715</v>
      </c>
      <c r="J29" s="9" t="s">
        <v>2932</v>
      </c>
      <c r="K29" s="9" t="s">
        <v>2933</v>
      </c>
      <c r="M29" s="13"/>
      <c r="N29" s="13"/>
      <c r="Q29" s="10"/>
    </row>
    <row r="30" spans="1:21" ht="12" customHeight="1" x14ac:dyDescent="0.2">
      <c r="A30" s="239" t="s">
        <v>275</v>
      </c>
      <c r="B30" s="167"/>
      <c r="C30" s="445"/>
      <c r="D30" s="445"/>
      <c r="E30" s="445"/>
      <c r="F30" s="445"/>
      <c r="G30" s="445"/>
      <c r="H30" s="18"/>
      <c r="I30" s="18"/>
    </row>
    <row r="31" spans="1:21" ht="12" customHeight="1" x14ac:dyDescent="0.2">
      <c r="A31" s="241" t="s">
        <v>321</v>
      </c>
      <c r="B31" s="240" t="s">
        <v>5289</v>
      </c>
      <c r="C31" s="540" t="s">
        <v>106</v>
      </c>
      <c r="D31" s="445"/>
      <c r="E31" s="445"/>
      <c r="F31" s="540" t="s">
        <v>320</v>
      </c>
      <c r="G31" s="445"/>
      <c r="H31" s="9" t="s">
        <v>2058</v>
      </c>
      <c r="I31" s="9" t="s">
        <v>2715</v>
      </c>
      <c r="J31" s="9" t="s">
        <v>2939</v>
      </c>
      <c r="K31" s="9" t="s">
        <v>2933</v>
      </c>
      <c r="L31" s="8" t="s">
        <v>2769</v>
      </c>
      <c r="M31" s="9" t="s">
        <v>2845</v>
      </c>
      <c r="N31" s="13"/>
      <c r="O31" s="9"/>
      <c r="P31" s="13"/>
      <c r="Q31" s="13"/>
      <c r="R31" s="13"/>
    </row>
    <row r="32" spans="1:21" ht="12" customHeight="1" x14ac:dyDescent="0.2">
      <c r="A32" s="241" t="s">
        <v>319</v>
      </c>
      <c r="B32" s="240" t="s">
        <v>5314</v>
      </c>
      <c r="C32" s="540" t="s">
        <v>111</v>
      </c>
      <c r="D32" s="445"/>
      <c r="E32" s="445"/>
      <c r="F32" s="540" t="s">
        <v>318</v>
      </c>
      <c r="G32" s="445"/>
      <c r="H32" s="9" t="s">
        <v>2058</v>
      </c>
      <c r="I32" s="9" t="s">
        <v>2715</v>
      </c>
      <c r="J32" s="9" t="s">
        <v>2939</v>
      </c>
      <c r="K32" s="9" t="s">
        <v>2933</v>
      </c>
      <c r="L32" s="8" t="s">
        <v>2771</v>
      </c>
      <c r="M32" s="9" t="s">
        <v>2845</v>
      </c>
      <c r="N32" s="9"/>
      <c r="O32" s="9"/>
      <c r="P32" s="13"/>
      <c r="Q32" s="13"/>
      <c r="R32" s="13"/>
    </row>
    <row r="33" spans="1:19" ht="12" customHeight="1" x14ac:dyDescent="0.2">
      <c r="A33" s="241" t="s">
        <v>317</v>
      </c>
      <c r="B33" s="240" t="s">
        <v>5315</v>
      </c>
      <c r="C33" s="540" t="s">
        <v>110</v>
      </c>
      <c r="D33" s="445"/>
      <c r="E33" s="445"/>
      <c r="F33" s="540" t="s">
        <v>316</v>
      </c>
      <c r="G33" s="540" t="s">
        <v>315</v>
      </c>
      <c r="H33" s="9" t="s">
        <v>2058</v>
      </c>
      <c r="I33" s="9" t="s">
        <v>2715</v>
      </c>
      <c r="J33" s="9" t="s">
        <v>2939</v>
      </c>
      <c r="K33" s="9" t="s">
        <v>2933</v>
      </c>
      <c r="L33" s="8" t="s">
        <v>2774</v>
      </c>
      <c r="M33" s="9" t="s">
        <v>2845</v>
      </c>
      <c r="N33" s="9"/>
      <c r="O33" s="9"/>
      <c r="P33" s="13"/>
      <c r="Q33" s="13"/>
      <c r="R33" s="13"/>
    </row>
    <row r="34" spans="1:19" ht="12" customHeight="1" x14ac:dyDescent="0.2">
      <c r="A34" s="241" t="s">
        <v>314</v>
      </c>
      <c r="B34" s="240" t="s">
        <v>5316</v>
      </c>
      <c r="C34" s="540" t="s">
        <v>1820</v>
      </c>
      <c r="D34" s="445"/>
      <c r="E34" s="445"/>
      <c r="F34" s="540" t="s">
        <v>313</v>
      </c>
      <c r="G34" s="540" t="s">
        <v>312</v>
      </c>
      <c r="H34" s="9" t="s">
        <v>2058</v>
      </c>
      <c r="I34" s="9" t="s">
        <v>2715</v>
      </c>
      <c r="J34" s="9" t="s">
        <v>2939</v>
      </c>
      <c r="K34" s="9" t="s">
        <v>2933</v>
      </c>
      <c r="L34" s="8" t="s">
        <v>2781</v>
      </c>
      <c r="M34" s="9" t="s">
        <v>2845</v>
      </c>
      <c r="N34" s="9"/>
      <c r="O34" s="9"/>
      <c r="P34" s="13"/>
      <c r="Q34" s="13"/>
      <c r="R34" s="13"/>
    </row>
    <row r="35" spans="1:19" ht="12" customHeight="1" x14ac:dyDescent="0.2">
      <c r="A35" s="241" t="s">
        <v>311</v>
      </c>
      <c r="B35" s="240" t="s">
        <v>5354</v>
      </c>
      <c r="C35" s="540" t="s">
        <v>1807</v>
      </c>
      <c r="D35" s="445"/>
      <c r="E35" s="445"/>
      <c r="F35" s="540" t="s">
        <v>310</v>
      </c>
      <c r="G35" s="445"/>
      <c r="H35" s="9" t="s">
        <v>2058</v>
      </c>
      <c r="I35" s="9" t="s">
        <v>2715</v>
      </c>
      <c r="J35" s="9" t="s">
        <v>2939</v>
      </c>
      <c r="K35" s="9" t="s">
        <v>2933</v>
      </c>
      <c r="L35" s="8" t="s">
        <v>2782</v>
      </c>
      <c r="M35" s="9"/>
      <c r="N35" s="9"/>
      <c r="O35" s="9"/>
      <c r="P35" s="13"/>
      <c r="Q35" s="13"/>
      <c r="R35" s="13"/>
    </row>
    <row r="36" spans="1:19" ht="12" customHeight="1" x14ac:dyDescent="0.2">
      <c r="A36" s="241" t="s">
        <v>309</v>
      </c>
      <c r="B36" s="240" t="s">
        <v>5732</v>
      </c>
      <c r="C36" s="540" t="s">
        <v>1791</v>
      </c>
      <c r="D36" s="445"/>
      <c r="E36" s="445"/>
      <c r="F36" s="540" t="s">
        <v>308</v>
      </c>
      <c r="G36" s="540" t="s">
        <v>307</v>
      </c>
      <c r="H36" s="9" t="s">
        <v>2058</v>
      </c>
      <c r="I36" s="9" t="s">
        <v>2715</v>
      </c>
      <c r="J36" s="9" t="s">
        <v>2939</v>
      </c>
      <c r="K36" s="9" t="s">
        <v>2933</v>
      </c>
      <c r="L36" s="8" t="s">
        <v>2783</v>
      </c>
      <c r="M36" s="9"/>
      <c r="N36" s="9"/>
      <c r="O36" s="9"/>
      <c r="P36" s="13"/>
      <c r="Q36" s="13"/>
      <c r="R36" s="13"/>
    </row>
    <row r="37" spans="1:19" ht="12" customHeight="1" x14ac:dyDescent="0.2">
      <c r="A37" s="241" t="s">
        <v>306</v>
      </c>
      <c r="B37" s="240" t="s">
        <v>5734</v>
      </c>
      <c r="C37" s="540" t="s">
        <v>1777</v>
      </c>
      <c r="D37" s="445"/>
      <c r="E37" s="445"/>
      <c r="F37" s="540" t="s">
        <v>305</v>
      </c>
      <c r="G37" s="445"/>
      <c r="H37" s="9" t="s">
        <v>2058</v>
      </c>
      <c r="I37" s="9" t="s">
        <v>2715</v>
      </c>
      <c r="J37" s="9" t="s">
        <v>2939</v>
      </c>
      <c r="K37" s="9" t="s">
        <v>2933</v>
      </c>
      <c r="L37" s="8" t="s">
        <v>2784</v>
      </c>
      <c r="M37" s="9"/>
      <c r="N37" s="9"/>
      <c r="O37" s="9"/>
      <c r="P37" s="13"/>
      <c r="Q37" s="13"/>
      <c r="R37" s="13"/>
    </row>
    <row r="38" spans="1:19" ht="12" customHeight="1" x14ac:dyDescent="0.2">
      <c r="A38" s="241" t="s">
        <v>304</v>
      </c>
      <c r="B38" s="240" t="s">
        <v>5735</v>
      </c>
      <c r="C38" s="540" t="s">
        <v>1762</v>
      </c>
      <c r="D38" s="445"/>
      <c r="E38" s="445"/>
      <c r="F38" s="540" t="s">
        <v>303</v>
      </c>
      <c r="G38" s="540" t="s">
        <v>302</v>
      </c>
      <c r="H38" s="9" t="s">
        <v>2058</v>
      </c>
      <c r="I38" s="9" t="s">
        <v>2715</v>
      </c>
      <c r="J38" s="9" t="s">
        <v>2939</v>
      </c>
      <c r="K38" s="9" t="s">
        <v>2933</v>
      </c>
      <c r="L38" s="8" t="s">
        <v>2785</v>
      </c>
      <c r="M38" s="9"/>
      <c r="N38" s="9"/>
      <c r="O38" s="9"/>
      <c r="P38" s="13"/>
      <c r="Q38" s="13"/>
      <c r="R38" s="13"/>
    </row>
    <row r="39" spans="1:19" ht="12" customHeight="1" x14ac:dyDescent="0.2">
      <c r="A39" s="242" t="s">
        <v>301</v>
      </c>
      <c r="B39" s="240" t="s">
        <v>5737</v>
      </c>
      <c r="C39" s="538" t="s">
        <v>1731</v>
      </c>
      <c r="D39" s="445"/>
      <c r="E39" s="445"/>
      <c r="F39" s="538" t="s">
        <v>300</v>
      </c>
      <c r="G39" s="538" t="s">
        <v>299</v>
      </c>
      <c r="H39" s="9" t="s">
        <v>2058</v>
      </c>
      <c r="I39" s="9" t="s">
        <v>2715</v>
      </c>
      <c r="J39" s="9" t="s">
        <v>2939</v>
      </c>
      <c r="K39" s="9" t="s">
        <v>2933</v>
      </c>
      <c r="L39" s="8" t="s">
        <v>2786</v>
      </c>
      <c r="M39" s="9"/>
      <c r="N39" s="9"/>
      <c r="O39" s="9"/>
      <c r="P39" s="13"/>
      <c r="Q39" s="13"/>
      <c r="R39" s="13"/>
    </row>
    <row r="40" spans="1:19" ht="12" customHeight="1" x14ac:dyDescent="0.2">
      <c r="A40" s="242" t="s">
        <v>298</v>
      </c>
      <c r="B40" s="240" t="s">
        <v>5290</v>
      </c>
      <c r="C40" s="538" t="s">
        <v>1717</v>
      </c>
      <c r="D40" s="445"/>
      <c r="E40" s="445"/>
      <c r="F40" s="538" t="s">
        <v>1715</v>
      </c>
      <c r="G40" s="538" t="s">
        <v>1714</v>
      </c>
      <c r="H40" s="9" t="s">
        <v>2058</v>
      </c>
      <c r="I40" s="9" t="s">
        <v>2715</v>
      </c>
      <c r="J40" s="9" t="s">
        <v>2939</v>
      </c>
      <c r="K40" s="9" t="s">
        <v>2933</v>
      </c>
      <c r="L40" s="8"/>
      <c r="M40" s="9"/>
      <c r="N40" s="9"/>
      <c r="O40" s="9"/>
      <c r="P40" s="13"/>
      <c r="Q40" s="13"/>
      <c r="R40" s="13"/>
    </row>
    <row r="41" spans="1:19" ht="12" customHeight="1" x14ac:dyDescent="0.2">
      <c r="A41" s="239" t="s">
        <v>297</v>
      </c>
      <c r="B41" s="240" t="s">
        <v>5296</v>
      </c>
      <c r="C41" s="538" t="s">
        <v>1681</v>
      </c>
      <c r="D41" s="538" t="s">
        <v>1680</v>
      </c>
      <c r="E41" s="538" t="s">
        <v>1679</v>
      </c>
      <c r="F41" s="538" t="s">
        <v>1678</v>
      </c>
      <c r="G41" s="538" t="s">
        <v>1677</v>
      </c>
      <c r="H41" s="9" t="s">
        <v>2058</v>
      </c>
      <c r="I41" s="9" t="s">
        <v>2715</v>
      </c>
      <c r="J41" s="9" t="s">
        <v>2940</v>
      </c>
      <c r="K41" s="9" t="s">
        <v>2933</v>
      </c>
      <c r="L41" s="8" t="s">
        <v>2941</v>
      </c>
      <c r="M41" s="13"/>
      <c r="N41" s="13"/>
      <c r="O41" s="13"/>
      <c r="P41" s="13"/>
      <c r="Q41" s="13"/>
      <c r="R41" s="13"/>
    </row>
    <row r="42" spans="1:19" ht="12" customHeight="1" x14ac:dyDescent="0.2">
      <c r="A42" s="239" t="s">
        <v>296</v>
      </c>
      <c r="B42" s="240" t="s">
        <v>5361</v>
      </c>
      <c r="C42" s="538" t="s">
        <v>1669</v>
      </c>
      <c r="D42" s="538" t="s">
        <v>1668</v>
      </c>
      <c r="E42" s="538" t="s">
        <v>1667</v>
      </c>
      <c r="F42" s="538" t="s">
        <v>1666</v>
      </c>
      <c r="G42" s="445"/>
      <c r="H42" s="9" t="s">
        <v>2058</v>
      </c>
      <c r="I42" s="9" t="s">
        <v>2715</v>
      </c>
      <c r="J42" s="9" t="s">
        <v>2932</v>
      </c>
      <c r="K42" s="9" t="s">
        <v>2933</v>
      </c>
      <c r="L42" s="8" t="s">
        <v>2942</v>
      </c>
      <c r="M42" s="13"/>
      <c r="N42" s="13"/>
      <c r="O42" s="13"/>
      <c r="P42" s="13"/>
      <c r="Q42" s="13"/>
      <c r="R42" s="13"/>
    </row>
    <row r="43" spans="1:19" ht="12" customHeight="1" x14ac:dyDescent="0.2">
      <c r="A43" s="238" t="s">
        <v>295</v>
      </c>
      <c r="B43" s="240" t="s">
        <v>5364</v>
      </c>
      <c r="C43" s="538" t="s">
        <v>1656</v>
      </c>
      <c r="D43" s="538" t="s">
        <v>1655</v>
      </c>
      <c r="E43" s="538" t="s">
        <v>1654</v>
      </c>
      <c r="F43" s="538" t="s">
        <v>1653</v>
      </c>
      <c r="G43" s="538" t="s">
        <v>1652</v>
      </c>
      <c r="H43" s="32" t="s">
        <v>2058</v>
      </c>
      <c r="I43" s="32" t="s">
        <v>2715</v>
      </c>
      <c r="J43" s="9" t="s">
        <v>2940</v>
      </c>
      <c r="K43" s="32" t="s">
        <v>2933</v>
      </c>
      <c r="L43" s="9" t="s">
        <v>2943</v>
      </c>
      <c r="M43" s="13"/>
      <c r="N43" s="13"/>
      <c r="O43" s="13"/>
      <c r="P43" s="13"/>
      <c r="R43" s="13"/>
      <c r="S43" s="13"/>
    </row>
    <row r="44" spans="1:19" ht="12" customHeight="1" x14ac:dyDescent="0.2">
      <c r="A44" s="239" t="s">
        <v>294</v>
      </c>
      <c r="B44" s="240" t="s">
        <v>5365</v>
      </c>
      <c r="C44" s="538" t="s">
        <v>1651</v>
      </c>
      <c r="D44" s="538" t="s">
        <v>1650</v>
      </c>
      <c r="E44" s="538" t="s">
        <v>1649</v>
      </c>
      <c r="F44" s="538" t="s">
        <v>1648</v>
      </c>
      <c r="G44" s="445"/>
      <c r="H44" s="32" t="s">
        <v>2058</v>
      </c>
      <c r="I44" s="32" t="s">
        <v>2715</v>
      </c>
      <c r="J44" s="9" t="s">
        <v>2932</v>
      </c>
      <c r="K44" s="32" t="s">
        <v>2933</v>
      </c>
      <c r="L44" s="9" t="s">
        <v>2944</v>
      </c>
      <c r="M44" s="13"/>
      <c r="N44" s="13"/>
      <c r="O44" s="13"/>
      <c r="P44" s="13"/>
      <c r="R44" s="13"/>
      <c r="S44" s="13"/>
    </row>
    <row r="45" spans="1:19" ht="12" customHeight="1" x14ac:dyDescent="0.2">
      <c r="A45" s="238" t="s">
        <v>293</v>
      </c>
      <c r="B45" s="240" t="s">
        <v>5368</v>
      </c>
      <c r="C45" s="541" t="s">
        <v>292</v>
      </c>
      <c r="D45" s="445"/>
      <c r="E45" s="445"/>
      <c r="F45" s="445"/>
      <c r="G45" s="445"/>
      <c r="H45" s="8" t="s">
        <v>2058</v>
      </c>
      <c r="I45" s="8" t="s">
        <v>2716</v>
      </c>
      <c r="J45" s="13"/>
    </row>
    <row r="46" spans="1:19" ht="12" customHeight="1" x14ac:dyDescent="0.2">
      <c r="A46" s="238" t="s">
        <v>291</v>
      </c>
      <c r="B46" s="240" t="s">
        <v>5297</v>
      </c>
      <c r="C46" s="541" t="s">
        <v>290</v>
      </c>
      <c r="D46" s="445"/>
      <c r="E46" s="445"/>
      <c r="F46" s="445"/>
      <c r="G46" s="445"/>
      <c r="H46" s="8" t="s">
        <v>2058</v>
      </c>
      <c r="I46" s="8" t="s">
        <v>2717</v>
      </c>
      <c r="J46" s="13"/>
    </row>
    <row r="47" spans="1:19" ht="12" customHeight="1" x14ac:dyDescent="0.2">
      <c r="A47" s="238" t="s">
        <v>289</v>
      </c>
      <c r="B47" s="240" t="s">
        <v>5371</v>
      </c>
      <c r="C47" s="507" t="s">
        <v>1647</v>
      </c>
      <c r="D47" s="445"/>
      <c r="E47" s="445"/>
      <c r="F47" s="445"/>
      <c r="G47" s="445"/>
      <c r="H47" s="8" t="s">
        <v>5018</v>
      </c>
      <c r="I47" s="8" t="s">
        <v>3035</v>
      </c>
      <c r="J47" s="13"/>
    </row>
    <row r="48" spans="1:19" ht="12" customHeight="1" x14ac:dyDescent="0.2">
      <c r="A48" s="238" t="s">
        <v>288</v>
      </c>
      <c r="B48" s="240" t="s">
        <v>5373</v>
      </c>
      <c r="C48" s="507" t="s">
        <v>1646</v>
      </c>
      <c r="D48" s="445"/>
      <c r="E48" s="445"/>
      <c r="F48" s="445"/>
      <c r="G48" s="445"/>
      <c r="H48" s="8" t="s">
        <v>5018</v>
      </c>
      <c r="I48" s="8" t="s">
        <v>3036</v>
      </c>
      <c r="J48" s="13"/>
    </row>
    <row r="49" spans="1:13" ht="12" customHeight="1" x14ac:dyDescent="0.2">
      <c r="A49" s="239" t="s">
        <v>287</v>
      </c>
      <c r="B49" s="167"/>
      <c r="C49" s="445"/>
      <c r="D49" s="445"/>
      <c r="E49" s="445"/>
      <c r="F49" s="445"/>
      <c r="G49" s="445"/>
      <c r="H49" s="18"/>
    </row>
    <row r="50" spans="1:13" ht="12" customHeight="1" x14ac:dyDescent="0.2">
      <c r="A50" s="242" t="s">
        <v>118</v>
      </c>
      <c r="B50" s="240" t="s">
        <v>5298</v>
      </c>
      <c r="C50" s="445"/>
      <c r="D50" s="542" t="s">
        <v>1910</v>
      </c>
      <c r="E50" s="445"/>
      <c r="F50" s="445"/>
      <c r="G50" s="445"/>
      <c r="H50" s="8" t="s">
        <v>2058</v>
      </c>
      <c r="I50" s="8" t="s">
        <v>2712</v>
      </c>
      <c r="J50" s="13"/>
      <c r="K50" s="13"/>
      <c r="L50" s="13"/>
      <c r="M50" s="8"/>
    </row>
    <row r="51" spans="1:13" ht="12" customHeight="1" x14ac:dyDescent="0.2">
      <c r="A51" s="242" t="s">
        <v>286</v>
      </c>
      <c r="B51" s="240" t="s">
        <v>5379</v>
      </c>
      <c r="C51" s="445"/>
      <c r="D51" s="542" t="s">
        <v>1908</v>
      </c>
      <c r="E51" s="445"/>
      <c r="F51" s="445"/>
      <c r="G51" s="445"/>
      <c r="H51" s="8" t="s">
        <v>2058</v>
      </c>
      <c r="I51" s="8" t="s">
        <v>2708</v>
      </c>
      <c r="J51" s="13"/>
      <c r="K51" s="13"/>
      <c r="L51" s="9" t="s">
        <v>2787</v>
      </c>
      <c r="M51" s="9" t="s">
        <v>2876</v>
      </c>
    </row>
    <row r="52" spans="1:13" ht="12" customHeight="1" x14ac:dyDescent="0.2">
      <c r="A52" s="242" t="s">
        <v>3261</v>
      </c>
      <c r="B52" s="240" t="s">
        <v>5380</v>
      </c>
      <c r="C52" s="445"/>
      <c r="D52" s="538" t="s">
        <v>285</v>
      </c>
      <c r="E52" s="445"/>
      <c r="F52" s="445"/>
      <c r="G52" s="445"/>
      <c r="H52" s="8" t="s">
        <v>2058</v>
      </c>
      <c r="I52" s="8" t="s">
        <v>3262</v>
      </c>
      <c r="J52" s="13"/>
      <c r="K52" s="13"/>
      <c r="L52" s="8"/>
      <c r="M52" s="8"/>
    </row>
    <row r="53" spans="1:13" ht="12" customHeight="1" x14ac:dyDescent="0.2">
      <c r="A53" s="242" t="s">
        <v>284</v>
      </c>
      <c r="B53" s="240" t="s">
        <v>5381</v>
      </c>
      <c r="C53" s="445"/>
      <c r="D53" s="542" t="s">
        <v>1904</v>
      </c>
      <c r="E53" s="445"/>
      <c r="F53" s="445"/>
      <c r="G53" s="445"/>
      <c r="H53" s="8" t="s">
        <v>2058</v>
      </c>
      <c r="I53" s="8" t="s">
        <v>2715</v>
      </c>
      <c r="J53" s="9" t="s">
        <v>2932</v>
      </c>
      <c r="K53" s="13"/>
      <c r="L53" s="8" t="s">
        <v>2788</v>
      </c>
      <c r="M53" s="9" t="s">
        <v>2878</v>
      </c>
    </row>
    <row r="54" spans="1:13" ht="12" customHeight="1" x14ac:dyDescent="0.2">
      <c r="A54" s="242" t="s">
        <v>2464</v>
      </c>
      <c r="B54" s="240" t="s">
        <v>5382</v>
      </c>
      <c r="C54" s="445"/>
      <c r="D54" s="538" t="s">
        <v>1900</v>
      </c>
      <c r="E54" s="445"/>
      <c r="F54" s="445"/>
      <c r="G54" s="445"/>
      <c r="H54" s="8" t="s">
        <v>2058</v>
      </c>
      <c r="I54" s="8" t="s">
        <v>2715</v>
      </c>
      <c r="J54" s="8"/>
      <c r="K54" s="9" t="s">
        <v>2945</v>
      </c>
      <c r="L54" s="8"/>
      <c r="M54" s="13"/>
    </row>
    <row r="55" spans="1:13" ht="12" customHeight="1" x14ac:dyDescent="0.2">
      <c r="A55" s="242" t="s">
        <v>283</v>
      </c>
      <c r="B55" s="240" t="s">
        <v>5384</v>
      </c>
      <c r="C55" s="445"/>
      <c r="D55" s="542" t="s">
        <v>1851</v>
      </c>
      <c r="E55" s="445"/>
      <c r="F55" s="445"/>
      <c r="G55" s="445"/>
      <c r="H55" s="8" t="s">
        <v>2058</v>
      </c>
      <c r="I55" s="8" t="s">
        <v>2715</v>
      </c>
      <c r="J55" s="9" t="s">
        <v>2932</v>
      </c>
      <c r="K55" s="9" t="s">
        <v>2933</v>
      </c>
      <c r="L55" s="8" t="s">
        <v>2776</v>
      </c>
      <c r="M55" s="13"/>
    </row>
    <row r="56" spans="1:13" ht="12" customHeight="1" x14ac:dyDescent="0.2">
      <c r="A56" s="239" t="s">
        <v>282</v>
      </c>
      <c r="B56" s="240" t="s">
        <v>5385</v>
      </c>
      <c r="C56" s="445"/>
      <c r="D56" s="538" t="s">
        <v>46</v>
      </c>
      <c r="E56" s="445"/>
      <c r="F56" s="445"/>
      <c r="G56" s="445"/>
      <c r="H56" s="32" t="s">
        <v>2058</v>
      </c>
      <c r="I56" s="32" t="s">
        <v>2718</v>
      </c>
      <c r="J56" s="32" t="s">
        <v>2932</v>
      </c>
      <c r="K56" s="32" t="s">
        <v>2933</v>
      </c>
      <c r="L56" s="12" t="s">
        <v>2901</v>
      </c>
    </row>
    <row r="57" spans="1:13" ht="12" customHeight="1" x14ac:dyDescent="0.2">
      <c r="A57" s="239" t="s">
        <v>4714</v>
      </c>
      <c r="B57" s="240" t="s">
        <v>5386</v>
      </c>
      <c r="C57" s="445"/>
      <c r="D57" s="538" t="s">
        <v>82</v>
      </c>
      <c r="E57" s="445"/>
      <c r="F57" s="445"/>
      <c r="G57" s="445"/>
      <c r="H57" s="32" t="s">
        <v>2058</v>
      </c>
      <c r="I57" s="32" t="s">
        <v>2718</v>
      </c>
      <c r="J57" s="32" t="s">
        <v>2932</v>
      </c>
      <c r="K57" s="32" t="s">
        <v>2933</v>
      </c>
      <c r="L57" s="12" t="s">
        <v>2902</v>
      </c>
    </row>
    <row r="58" spans="1:13" ht="12" customHeight="1" x14ac:dyDescent="0.2">
      <c r="A58" s="239" t="s">
        <v>280</v>
      </c>
      <c r="B58" s="240" t="s">
        <v>5738</v>
      </c>
      <c r="C58" s="445"/>
      <c r="D58" s="538" t="s">
        <v>91</v>
      </c>
      <c r="E58" s="445"/>
      <c r="F58" s="445"/>
      <c r="G58" s="445"/>
      <c r="H58" s="32" t="s">
        <v>2058</v>
      </c>
      <c r="I58" s="32" t="s">
        <v>2718</v>
      </c>
      <c r="J58" s="32" t="s">
        <v>2932</v>
      </c>
      <c r="K58" s="32" t="s">
        <v>2933</v>
      </c>
    </row>
    <row r="59" spans="1:13" ht="12" customHeight="1" x14ac:dyDescent="0.2">
      <c r="A59" s="48"/>
      <c r="B59" s="251"/>
      <c r="C59" s="48"/>
      <c r="D59" s="44" t="s">
        <v>2934</v>
      </c>
      <c r="E59" s="44" t="s">
        <v>2935</v>
      </c>
      <c r="F59" s="44" t="s">
        <v>2936</v>
      </c>
      <c r="G59" s="44" t="s">
        <v>2937</v>
      </c>
    </row>
    <row r="60" spans="1:13" ht="12" customHeight="1" x14ac:dyDescent="0.2">
      <c r="A60" s="48"/>
      <c r="B60" s="251"/>
      <c r="C60" s="48"/>
      <c r="D60" s="44"/>
      <c r="E60" s="44"/>
      <c r="F60" s="44"/>
      <c r="G60" s="44"/>
    </row>
    <row r="61" spans="1:13" ht="12" customHeight="1" x14ac:dyDescent="0.2">
      <c r="A61" s="123" t="s">
        <v>3290</v>
      </c>
      <c r="B61" s="100"/>
      <c r="C61" s="48"/>
      <c r="D61" s="44"/>
      <c r="E61" s="44"/>
      <c r="F61" s="44"/>
      <c r="G61" s="44"/>
    </row>
    <row r="62" spans="1:13" ht="12" customHeight="1" x14ac:dyDescent="0.2">
      <c r="A62" s="14" t="s">
        <v>48</v>
      </c>
      <c r="B62" s="56"/>
      <c r="C62" s="191"/>
      <c r="D62" s="191"/>
      <c r="E62" s="264"/>
      <c r="F62" s="264"/>
      <c r="H62" s="18"/>
      <c r="I62" s="18"/>
    </row>
    <row r="63" spans="1:13" ht="12" customHeight="1" x14ac:dyDescent="0.2">
      <c r="A63" s="83" t="s">
        <v>2954</v>
      </c>
      <c r="C63" s="191"/>
      <c r="D63" s="191"/>
      <c r="E63" s="264"/>
      <c r="F63" s="264"/>
      <c r="H63" s="18"/>
      <c r="I63" s="18"/>
    </row>
    <row r="64" spans="1:13" ht="12" customHeight="1" x14ac:dyDescent="0.2">
      <c r="A64" s="83" t="s">
        <v>2808</v>
      </c>
      <c r="C64" s="18"/>
      <c r="D64" s="18"/>
      <c r="E64" s="18"/>
      <c r="F64" s="18"/>
      <c r="H64" s="18"/>
      <c r="I64" s="18"/>
    </row>
    <row r="65" spans="1:17" ht="12" customHeight="1" x14ac:dyDescent="0.2">
      <c r="A65" s="83"/>
      <c r="C65" s="18"/>
      <c r="D65" s="18"/>
      <c r="E65" s="18"/>
      <c r="F65" s="18"/>
      <c r="H65" s="18"/>
      <c r="I65" s="18"/>
    </row>
    <row r="66" spans="1:17" ht="12" customHeight="1" x14ac:dyDescent="0.2">
      <c r="A66" s="48"/>
      <c r="B66" s="251"/>
      <c r="C66" s="249" t="s">
        <v>226</v>
      </c>
      <c r="D66" s="249" t="s">
        <v>2463</v>
      </c>
      <c r="E66" s="249" t="s">
        <v>272</v>
      </c>
      <c r="F66" s="145" t="s">
        <v>274</v>
      </c>
      <c r="H66" s="18"/>
      <c r="I66" s="18"/>
    </row>
    <row r="67" spans="1:17" ht="12" customHeight="1" x14ac:dyDescent="0.2">
      <c r="A67" s="48"/>
      <c r="B67" s="251"/>
      <c r="C67" s="166" t="s">
        <v>5276</v>
      </c>
      <c r="D67" s="166" t="s">
        <v>5746</v>
      </c>
      <c r="E67" s="166" t="s">
        <v>5302</v>
      </c>
      <c r="F67" s="166" t="s">
        <v>5303</v>
      </c>
      <c r="H67" s="18"/>
      <c r="I67" s="18"/>
    </row>
    <row r="68" spans="1:17" ht="12" customHeight="1" x14ac:dyDescent="0.2">
      <c r="A68" s="250" t="s">
        <v>2466</v>
      </c>
      <c r="B68" s="167"/>
      <c r="C68" s="445"/>
      <c r="D68" s="445"/>
      <c r="E68" s="445"/>
      <c r="F68" s="445"/>
      <c r="G68" s="265"/>
      <c r="H68" s="18"/>
      <c r="I68" s="18"/>
    </row>
    <row r="69" spans="1:17" ht="12" customHeight="1" x14ac:dyDescent="0.2">
      <c r="A69" s="242" t="s">
        <v>2467</v>
      </c>
      <c r="B69" s="167" t="s">
        <v>5760</v>
      </c>
      <c r="C69" s="507" t="s">
        <v>2468</v>
      </c>
      <c r="D69" s="507" t="s">
        <v>2469</v>
      </c>
      <c r="E69" s="445"/>
      <c r="F69" s="445"/>
      <c r="G69" s="8" t="s">
        <v>2058</v>
      </c>
      <c r="H69" s="8" t="s">
        <v>2715</v>
      </c>
      <c r="I69" s="8" t="s">
        <v>2932</v>
      </c>
      <c r="J69" s="9" t="s">
        <v>2933</v>
      </c>
      <c r="K69" s="8" t="s">
        <v>2769</v>
      </c>
      <c r="L69" s="9" t="s">
        <v>2848</v>
      </c>
      <c r="M69" s="13"/>
      <c r="N69" s="13"/>
    </row>
    <row r="70" spans="1:17" ht="12" customHeight="1" x14ac:dyDescent="0.2">
      <c r="A70" s="242" t="s">
        <v>2470</v>
      </c>
      <c r="B70" s="167" t="s">
        <v>5761</v>
      </c>
      <c r="C70" s="507" t="s">
        <v>2471</v>
      </c>
      <c r="D70" s="445"/>
      <c r="E70" s="507" t="s">
        <v>2472</v>
      </c>
      <c r="F70" s="445"/>
      <c r="G70" s="8" t="s">
        <v>2058</v>
      </c>
      <c r="H70" s="8" t="s">
        <v>2715</v>
      </c>
      <c r="I70" s="8" t="s">
        <v>2932</v>
      </c>
      <c r="J70" s="9" t="s">
        <v>2933</v>
      </c>
      <c r="K70" s="8" t="s">
        <v>2769</v>
      </c>
      <c r="L70" s="9" t="s">
        <v>2846</v>
      </c>
      <c r="M70" s="13"/>
      <c r="N70" s="13"/>
    </row>
    <row r="71" spans="1:17" ht="12" customHeight="1" x14ac:dyDescent="0.2">
      <c r="A71" s="242" t="s">
        <v>2473</v>
      </c>
      <c r="B71" s="167" t="s">
        <v>5762</v>
      </c>
      <c r="C71" s="507" t="s">
        <v>2474</v>
      </c>
      <c r="D71" s="507" t="s">
        <v>2475</v>
      </c>
      <c r="E71" s="445"/>
      <c r="F71" s="445"/>
      <c r="G71" s="8" t="s">
        <v>2058</v>
      </c>
      <c r="H71" s="8" t="s">
        <v>2708</v>
      </c>
      <c r="I71" s="8" t="s">
        <v>2932</v>
      </c>
      <c r="J71" s="9" t="s">
        <v>2933</v>
      </c>
      <c r="K71" s="9" t="s">
        <v>2787</v>
      </c>
      <c r="L71" s="9" t="s">
        <v>2876</v>
      </c>
      <c r="M71" s="9"/>
      <c r="N71" s="13"/>
      <c r="O71" s="10"/>
      <c r="Q71" s="10"/>
    </row>
    <row r="72" spans="1:17" ht="12" customHeight="1" x14ac:dyDescent="0.2">
      <c r="A72" s="242" t="s">
        <v>2476</v>
      </c>
      <c r="B72" s="167" t="s">
        <v>5764</v>
      </c>
      <c r="C72" s="543" t="s">
        <v>2477</v>
      </c>
      <c r="D72" s="507" t="s">
        <v>2478</v>
      </c>
      <c r="E72" s="507" t="s">
        <v>2479</v>
      </c>
      <c r="F72" s="445"/>
      <c r="G72" s="8" t="s">
        <v>2058</v>
      </c>
      <c r="H72" s="8" t="s">
        <v>2715</v>
      </c>
      <c r="I72" s="8" t="s">
        <v>2932</v>
      </c>
      <c r="J72" s="9" t="s">
        <v>2933</v>
      </c>
      <c r="K72" s="8" t="s">
        <v>2769</v>
      </c>
      <c r="L72" s="9" t="s">
        <v>2878</v>
      </c>
      <c r="M72" s="9"/>
      <c r="N72" s="13"/>
    </row>
    <row r="73" spans="1:17" ht="12" customHeight="1" x14ac:dyDescent="0.2">
      <c r="A73" s="211" t="s">
        <v>2480</v>
      </c>
      <c r="B73" s="167"/>
      <c r="C73" s="445"/>
      <c r="D73" s="445"/>
      <c r="E73" s="445"/>
      <c r="F73" s="445"/>
      <c r="G73" s="265"/>
      <c r="H73" s="18"/>
      <c r="I73" s="18"/>
    </row>
    <row r="74" spans="1:17" ht="12" customHeight="1" x14ac:dyDescent="0.2">
      <c r="A74" s="242" t="s">
        <v>2467</v>
      </c>
      <c r="B74" s="167" t="s">
        <v>5765</v>
      </c>
      <c r="C74" s="507" t="s">
        <v>2481</v>
      </c>
      <c r="D74" s="507" t="s">
        <v>2482</v>
      </c>
      <c r="E74" s="445"/>
      <c r="F74" s="445"/>
      <c r="G74" s="8" t="s">
        <v>2058</v>
      </c>
      <c r="H74" s="8" t="s">
        <v>2715</v>
      </c>
      <c r="I74" s="9" t="s">
        <v>2932</v>
      </c>
      <c r="J74" s="9" t="s">
        <v>2933</v>
      </c>
      <c r="K74" s="8" t="s">
        <v>2771</v>
      </c>
      <c r="L74" s="9" t="s">
        <v>2848</v>
      </c>
    </row>
    <row r="75" spans="1:17" ht="12" customHeight="1" x14ac:dyDescent="0.2">
      <c r="A75" s="242" t="s">
        <v>2483</v>
      </c>
      <c r="B75" s="167" t="s">
        <v>5767</v>
      </c>
      <c r="C75" s="507" t="s">
        <v>2484</v>
      </c>
      <c r="D75" s="445"/>
      <c r="E75" s="507" t="s">
        <v>2485</v>
      </c>
      <c r="F75" s="445"/>
      <c r="G75" s="8" t="s">
        <v>2058</v>
      </c>
      <c r="H75" s="8" t="s">
        <v>2715</v>
      </c>
      <c r="I75" s="9" t="s">
        <v>2932</v>
      </c>
      <c r="J75" s="9" t="s">
        <v>2933</v>
      </c>
      <c r="K75" s="8" t="s">
        <v>2771</v>
      </c>
      <c r="L75" s="9" t="s">
        <v>2846</v>
      </c>
    </row>
    <row r="76" spans="1:17" ht="12" customHeight="1" x14ac:dyDescent="0.2">
      <c r="A76" s="242" t="s">
        <v>2486</v>
      </c>
      <c r="B76" s="167" t="s">
        <v>5771</v>
      </c>
      <c r="C76" s="507" t="s">
        <v>2487</v>
      </c>
      <c r="D76" s="507" t="s">
        <v>2488</v>
      </c>
      <c r="E76" s="507" t="s">
        <v>2489</v>
      </c>
      <c r="F76" s="445"/>
      <c r="G76" s="8" t="s">
        <v>2058</v>
      </c>
      <c r="H76" s="8" t="s">
        <v>2715</v>
      </c>
      <c r="I76" s="9" t="s">
        <v>2932</v>
      </c>
      <c r="J76" s="9" t="s">
        <v>2933</v>
      </c>
      <c r="K76" s="8" t="s">
        <v>2771</v>
      </c>
      <c r="L76" s="8"/>
    </row>
    <row r="77" spans="1:17" ht="12" customHeight="1" x14ac:dyDescent="0.2">
      <c r="A77" s="236"/>
      <c r="B77" s="260"/>
      <c r="D77" s="16" t="s">
        <v>2948</v>
      </c>
      <c r="E77" s="16" t="s">
        <v>2936</v>
      </c>
      <c r="F77" s="16" t="s">
        <v>2937</v>
      </c>
      <c r="H77" s="18"/>
      <c r="I77" s="18"/>
    </row>
    <row r="78" spans="1:17" ht="12" customHeight="1" x14ac:dyDescent="0.2">
      <c r="A78" s="236"/>
      <c r="B78" s="260"/>
      <c r="H78" s="18"/>
      <c r="I78" s="18"/>
    </row>
    <row r="79" spans="1:17" ht="12" customHeight="1" x14ac:dyDescent="0.2">
      <c r="A79" s="123" t="s">
        <v>3291</v>
      </c>
      <c r="B79" s="100"/>
      <c r="C79" s="251"/>
      <c r="D79" s="251"/>
      <c r="E79" s="251"/>
      <c r="F79" s="251"/>
      <c r="H79" s="18"/>
      <c r="I79" s="18"/>
    </row>
    <row r="80" spans="1:17" ht="12" customHeight="1" x14ac:dyDescent="0.2">
      <c r="A80" s="14" t="s">
        <v>48</v>
      </c>
      <c r="B80" s="56"/>
      <c r="C80" s="251"/>
      <c r="D80" s="251"/>
      <c r="E80" s="251"/>
      <c r="F80" s="251"/>
      <c r="H80" s="18"/>
      <c r="I80" s="18"/>
    </row>
    <row r="81" spans="1:15" ht="12" customHeight="1" x14ac:dyDescent="0.2">
      <c r="A81" s="14" t="s">
        <v>2954</v>
      </c>
      <c r="B81" s="56"/>
      <c r="C81" s="251"/>
      <c r="D81" s="251"/>
      <c r="E81" s="251"/>
      <c r="F81" s="251"/>
      <c r="H81" s="18"/>
      <c r="I81" s="18"/>
    </row>
    <row r="82" spans="1:15" ht="12" customHeight="1" x14ac:dyDescent="0.2">
      <c r="A82" s="12" t="s">
        <v>2808</v>
      </c>
      <c r="B82" s="61"/>
      <c r="C82" s="251"/>
      <c r="D82" s="251"/>
      <c r="E82" s="251"/>
      <c r="F82" s="251"/>
      <c r="H82" s="18"/>
      <c r="I82" s="18"/>
    </row>
    <row r="83" spans="1:15" ht="12" customHeight="1" x14ac:dyDescent="0.2">
      <c r="A83" s="12"/>
      <c r="B83" s="61"/>
      <c r="C83" s="251"/>
      <c r="D83" s="251"/>
      <c r="E83" s="251"/>
      <c r="F83" s="251"/>
      <c r="H83" s="18"/>
      <c r="I83" s="18"/>
    </row>
    <row r="84" spans="1:15" ht="12" customHeight="1" x14ac:dyDescent="0.2">
      <c r="C84" s="575" t="s">
        <v>226</v>
      </c>
      <c r="D84" s="575" t="s">
        <v>2463</v>
      </c>
      <c r="E84" s="572"/>
      <c r="F84" s="575" t="s">
        <v>272</v>
      </c>
      <c r="G84" s="572"/>
      <c r="H84" s="575" t="s">
        <v>274</v>
      </c>
    </row>
    <row r="85" spans="1:15" ht="12" customHeight="1" x14ac:dyDescent="0.2">
      <c r="C85" s="576"/>
      <c r="D85" s="546"/>
      <c r="E85" s="532" t="s">
        <v>2491</v>
      </c>
      <c r="F85" s="546"/>
      <c r="G85" s="532" t="s">
        <v>2491</v>
      </c>
      <c r="H85" s="576"/>
      <c r="I85" s="7"/>
    </row>
    <row r="86" spans="1:15" ht="12" customHeight="1" x14ac:dyDescent="0.2">
      <c r="C86" s="166" t="s">
        <v>5276</v>
      </c>
      <c r="D86" s="166" t="s">
        <v>5746</v>
      </c>
      <c r="E86" s="167" t="s">
        <v>5755</v>
      </c>
      <c r="F86" s="166" t="s">
        <v>5302</v>
      </c>
      <c r="G86" s="166" t="s">
        <v>5747</v>
      </c>
      <c r="H86" s="166" t="s">
        <v>5303</v>
      </c>
      <c r="I86" s="7"/>
    </row>
    <row r="87" spans="1:15" ht="12" customHeight="1" x14ac:dyDescent="0.2">
      <c r="A87" s="211" t="s">
        <v>2490</v>
      </c>
      <c r="B87" s="167"/>
      <c r="C87" s="445"/>
      <c r="D87" s="445"/>
      <c r="E87" s="445"/>
      <c r="F87" s="445"/>
      <c r="G87" s="445"/>
      <c r="H87" s="445"/>
      <c r="I87" s="7"/>
    </row>
    <row r="88" spans="1:15" ht="12" customHeight="1" x14ac:dyDescent="0.2">
      <c r="A88" s="252" t="s">
        <v>2492</v>
      </c>
      <c r="B88" s="167" t="s">
        <v>5772</v>
      </c>
      <c r="C88" s="507" t="s">
        <v>2493</v>
      </c>
      <c r="D88" s="507" t="s">
        <v>2494</v>
      </c>
      <c r="E88" s="507" t="s">
        <v>2495</v>
      </c>
      <c r="F88" s="507" t="s">
        <v>2496</v>
      </c>
      <c r="G88" s="507" t="s">
        <v>2497</v>
      </c>
      <c r="H88" s="507" t="s">
        <v>2498</v>
      </c>
      <c r="I88" s="8" t="s">
        <v>2058</v>
      </c>
      <c r="J88" s="8" t="s">
        <v>2715</v>
      </c>
      <c r="K88" s="9" t="s">
        <v>2932</v>
      </c>
      <c r="L88" s="9" t="s">
        <v>2933</v>
      </c>
      <c r="M88" s="8" t="s">
        <v>2772</v>
      </c>
      <c r="N88" s="9" t="s">
        <v>2849</v>
      </c>
      <c r="O88" s="13"/>
    </row>
    <row r="89" spans="1:15" ht="12" customHeight="1" x14ac:dyDescent="0.2">
      <c r="A89" s="241" t="s">
        <v>2499</v>
      </c>
      <c r="B89" s="167" t="s">
        <v>5773</v>
      </c>
      <c r="C89" s="507" t="s">
        <v>2500</v>
      </c>
      <c r="D89" s="507" t="s">
        <v>2501</v>
      </c>
      <c r="E89" s="507" t="s">
        <v>2502</v>
      </c>
      <c r="F89" s="507" t="s">
        <v>2503</v>
      </c>
      <c r="G89" s="507" t="s">
        <v>2504</v>
      </c>
      <c r="H89" s="507" t="s">
        <v>2505</v>
      </c>
      <c r="I89" s="8" t="s">
        <v>2058</v>
      </c>
      <c r="J89" s="8" t="s">
        <v>2715</v>
      </c>
      <c r="K89" s="9" t="s">
        <v>2932</v>
      </c>
      <c r="L89" s="9" t="s">
        <v>2933</v>
      </c>
      <c r="M89" s="8" t="s">
        <v>2772</v>
      </c>
      <c r="N89" s="9" t="s">
        <v>2850</v>
      </c>
      <c r="O89" s="13"/>
    </row>
    <row r="90" spans="1:15" ht="12" customHeight="1" x14ac:dyDescent="0.2">
      <c r="A90" s="253" t="s">
        <v>2506</v>
      </c>
      <c r="B90" s="167" t="s">
        <v>5800</v>
      </c>
      <c r="C90" s="507" t="s">
        <v>2507</v>
      </c>
      <c r="D90" s="507" t="s">
        <v>2508</v>
      </c>
      <c r="E90" s="507" t="s">
        <v>2509</v>
      </c>
      <c r="F90" s="507" t="s">
        <v>2510</v>
      </c>
      <c r="G90" s="507" t="s">
        <v>2511</v>
      </c>
      <c r="H90" s="507" t="s">
        <v>2512</v>
      </c>
      <c r="I90" s="8" t="s">
        <v>2058</v>
      </c>
      <c r="J90" s="8" t="s">
        <v>2715</v>
      </c>
      <c r="K90" s="9" t="s">
        <v>2932</v>
      </c>
      <c r="L90" s="9" t="s">
        <v>2933</v>
      </c>
      <c r="M90" s="8" t="s">
        <v>2772</v>
      </c>
      <c r="N90" s="9" t="s">
        <v>2851</v>
      </c>
      <c r="O90" s="13"/>
    </row>
    <row r="91" spans="1:15" ht="12" customHeight="1" x14ac:dyDescent="0.2">
      <c r="A91" s="242" t="s">
        <v>2513</v>
      </c>
      <c r="B91" s="167" t="s">
        <v>5801</v>
      </c>
      <c r="C91" s="507" t="s">
        <v>2514</v>
      </c>
      <c r="D91" s="507" t="s">
        <v>2515</v>
      </c>
      <c r="E91" s="507" t="s">
        <v>2516</v>
      </c>
      <c r="F91" s="507" t="s">
        <v>2517</v>
      </c>
      <c r="G91" s="507" t="s">
        <v>2518</v>
      </c>
      <c r="H91" s="507" t="s">
        <v>2519</v>
      </c>
      <c r="I91" s="8" t="s">
        <v>2058</v>
      </c>
      <c r="J91" s="8" t="s">
        <v>2715</v>
      </c>
      <c r="K91" s="9" t="s">
        <v>2932</v>
      </c>
      <c r="L91" s="9" t="s">
        <v>2933</v>
      </c>
      <c r="M91" s="8" t="s">
        <v>2772</v>
      </c>
      <c r="N91" s="13"/>
      <c r="O91" s="13"/>
    </row>
    <row r="92" spans="1:15" ht="12" customHeight="1" x14ac:dyDescent="0.2">
      <c r="A92" s="172" t="s">
        <v>278</v>
      </c>
      <c r="B92" s="167"/>
      <c r="C92" s="445"/>
      <c r="D92" s="445"/>
      <c r="E92" s="445"/>
      <c r="F92" s="445"/>
      <c r="G92" s="445"/>
      <c r="H92" s="445"/>
      <c r="I92" s="7"/>
    </row>
    <row r="93" spans="1:15" ht="12" customHeight="1" x14ac:dyDescent="0.2">
      <c r="A93" s="252" t="s">
        <v>2520</v>
      </c>
      <c r="B93" s="167" t="s">
        <v>5802</v>
      </c>
      <c r="C93" s="507" t="s">
        <v>2521</v>
      </c>
      <c r="D93" s="507" t="s">
        <v>2522</v>
      </c>
      <c r="E93" s="507" t="s">
        <v>2523</v>
      </c>
      <c r="F93" s="507" t="s">
        <v>2524</v>
      </c>
      <c r="G93" s="507" t="s">
        <v>2525</v>
      </c>
      <c r="H93" s="507" t="s">
        <v>2526</v>
      </c>
      <c r="I93" s="8" t="s">
        <v>2058</v>
      </c>
      <c r="J93" s="8" t="s">
        <v>2715</v>
      </c>
      <c r="K93" s="9" t="s">
        <v>2932</v>
      </c>
      <c r="L93" s="9" t="s">
        <v>2933</v>
      </c>
      <c r="M93" s="8" t="s">
        <v>2774</v>
      </c>
      <c r="N93" s="9" t="s">
        <v>2849</v>
      </c>
    </row>
    <row r="94" spans="1:15" ht="12" customHeight="1" x14ac:dyDescent="0.2">
      <c r="A94" s="252" t="s">
        <v>2527</v>
      </c>
      <c r="B94" s="167" t="s">
        <v>5803</v>
      </c>
      <c r="C94" s="507" t="s">
        <v>2528</v>
      </c>
      <c r="D94" s="507" t="s">
        <v>2529</v>
      </c>
      <c r="E94" s="507" t="s">
        <v>2530</v>
      </c>
      <c r="F94" s="507" t="s">
        <v>2531</v>
      </c>
      <c r="G94" s="507" t="s">
        <v>2532</v>
      </c>
      <c r="H94" s="507" t="s">
        <v>2533</v>
      </c>
      <c r="I94" s="8" t="s">
        <v>2058</v>
      </c>
      <c r="J94" s="8" t="s">
        <v>2715</v>
      </c>
      <c r="K94" s="9" t="s">
        <v>2932</v>
      </c>
      <c r="L94" s="9" t="s">
        <v>2933</v>
      </c>
      <c r="M94" s="8" t="s">
        <v>2774</v>
      </c>
      <c r="N94" s="9" t="s">
        <v>2850</v>
      </c>
    </row>
    <row r="95" spans="1:15" ht="12" customHeight="1" x14ac:dyDescent="0.2">
      <c r="A95" s="253" t="s">
        <v>2534</v>
      </c>
      <c r="B95" s="167" t="s">
        <v>5804</v>
      </c>
      <c r="C95" s="507" t="s">
        <v>2535</v>
      </c>
      <c r="D95" s="507" t="s">
        <v>2536</v>
      </c>
      <c r="E95" s="507" t="s">
        <v>2537</v>
      </c>
      <c r="F95" s="507" t="s">
        <v>2538</v>
      </c>
      <c r="G95" s="507" t="s">
        <v>2539</v>
      </c>
      <c r="H95" s="507" t="s">
        <v>2540</v>
      </c>
      <c r="I95" s="8" t="s">
        <v>2058</v>
      </c>
      <c r="J95" s="8" t="s">
        <v>2715</v>
      </c>
      <c r="K95" s="9" t="s">
        <v>2932</v>
      </c>
      <c r="L95" s="9" t="s">
        <v>2933</v>
      </c>
      <c r="M95" s="8" t="s">
        <v>2774</v>
      </c>
      <c r="N95" s="9" t="s">
        <v>2851</v>
      </c>
    </row>
    <row r="96" spans="1:15" ht="12" customHeight="1" x14ac:dyDescent="0.2">
      <c r="A96" s="242" t="s">
        <v>2541</v>
      </c>
      <c r="B96" s="167" t="s">
        <v>5805</v>
      </c>
      <c r="C96" s="507" t="s">
        <v>2542</v>
      </c>
      <c r="D96" s="507" t="s">
        <v>2543</v>
      </c>
      <c r="E96" s="507" t="s">
        <v>2544</v>
      </c>
      <c r="F96" s="507" t="s">
        <v>2545</v>
      </c>
      <c r="G96" s="507" t="s">
        <v>2546</v>
      </c>
      <c r="H96" s="507" t="s">
        <v>2547</v>
      </c>
      <c r="I96" s="8" t="s">
        <v>2058</v>
      </c>
      <c r="J96" s="8" t="s">
        <v>2715</v>
      </c>
      <c r="K96" s="9" t="s">
        <v>2932</v>
      </c>
      <c r="L96" s="9" t="s">
        <v>2933</v>
      </c>
      <c r="M96" s="8" t="s">
        <v>2774</v>
      </c>
      <c r="N96" s="13"/>
    </row>
    <row r="97" spans="1:15" ht="12" customHeight="1" x14ac:dyDescent="0.2">
      <c r="A97" s="211" t="s">
        <v>126</v>
      </c>
      <c r="B97" s="167"/>
      <c r="C97" s="445"/>
      <c r="D97" s="445"/>
      <c r="E97" s="445"/>
      <c r="F97" s="445"/>
      <c r="G97" s="445"/>
      <c r="H97" s="445"/>
      <c r="I97" s="7"/>
    </row>
    <row r="98" spans="1:15" ht="12" customHeight="1" x14ac:dyDescent="0.2">
      <c r="A98" s="252" t="s">
        <v>2548</v>
      </c>
      <c r="B98" s="167" t="s">
        <v>5778</v>
      </c>
      <c r="C98" s="507" t="s">
        <v>2549</v>
      </c>
      <c r="D98" s="507" t="s">
        <v>2550</v>
      </c>
      <c r="E98" s="507" t="s">
        <v>2551</v>
      </c>
      <c r="F98" s="507" t="s">
        <v>2552</v>
      </c>
      <c r="G98" s="507" t="s">
        <v>2553</v>
      </c>
      <c r="H98" s="507" t="s">
        <v>2554</v>
      </c>
      <c r="I98" s="8" t="s">
        <v>2058</v>
      </c>
      <c r="J98" s="8" t="s">
        <v>2715</v>
      </c>
      <c r="K98" s="9" t="s">
        <v>2932</v>
      </c>
      <c r="L98" s="9" t="s">
        <v>2933</v>
      </c>
      <c r="M98" s="8" t="s">
        <v>2777</v>
      </c>
      <c r="N98" s="9" t="s">
        <v>2849</v>
      </c>
      <c r="O98" s="13"/>
    </row>
    <row r="99" spans="1:15" ht="12" customHeight="1" x14ac:dyDescent="0.2">
      <c r="A99" s="253" t="s">
        <v>2555</v>
      </c>
      <c r="B99" s="167" t="s">
        <v>5777</v>
      </c>
      <c r="C99" s="507" t="s">
        <v>2556</v>
      </c>
      <c r="D99" s="507" t="s">
        <v>2557</v>
      </c>
      <c r="E99" s="507" t="s">
        <v>2558</v>
      </c>
      <c r="F99" s="507" t="s">
        <v>2559</v>
      </c>
      <c r="G99" s="507" t="s">
        <v>2560</v>
      </c>
      <c r="H99" s="507" t="s">
        <v>2561</v>
      </c>
      <c r="I99" s="8" t="s">
        <v>2058</v>
      </c>
      <c r="J99" s="8" t="s">
        <v>2715</v>
      </c>
      <c r="K99" s="9" t="s">
        <v>2932</v>
      </c>
      <c r="L99" s="9" t="s">
        <v>2933</v>
      </c>
      <c r="M99" s="8" t="s">
        <v>2777</v>
      </c>
      <c r="N99" s="9" t="s">
        <v>2850</v>
      </c>
      <c r="O99" s="13"/>
    </row>
    <row r="100" spans="1:15" ht="12" customHeight="1" x14ac:dyDescent="0.2">
      <c r="A100" s="253" t="s">
        <v>2562</v>
      </c>
      <c r="B100" s="167" t="s">
        <v>5806</v>
      </c>
      <c r="C100" s="507" t="s">
        <v>2563</v>
      </c>
      <c r="D100" s="507" t="s">
        <v>2564</v>
      </c>
      <c r="E100" s="507" t="s">
        <v>2565</v>
      </c>
      <c r="F100" s="507" t="s">
        <v>2566</v>
      </c>
      <c r="G100" s="507" t="s">
        <v>2567</v>
      </c>
      <c r="H100" s="507" t="s">
        <v>2568</v>
      </c>
      <c r="I100" s="8" t="s">
        <v>2058</v>
      </c>
      <c r="J100" s="8" t="s">
        <v>2715</v>
      </c>
      <c r="K100" s="9" t="s">
        <v>2932</v>
      </c>
      <c r="L100" s="9" t="s">
        <v>2933</v>
      </c>
      <c r="M100" s="8" t="s">
        <v>2777</v>
      </c>
      <c r="N100" s="9" t="s">
        <v>2851</v>
      </c>
      <c r="O100" s="13"/>
    </row>
    <row r="101" spans="1:15" ht="12" customHeight="1" x14ac:dyDescent="0.2">
      <c r="A101" s="242" t="s">
        <v>2569</v>
      </c>
      <c r="B101" s="167" t="s">
        <v>5754</v>
      </c>
      <c r="C101" s="541" t="s">
        <v>2570</v>
      </c>
      <c r="D101" s="541" t="s">
        <v>2571</v>
      </c>
      <c r="E101" s="541" t="s">
        <v>2572</v>
      </c>
      <c r="F101" s="541" t="s">
        <v>2573</v>
      </c>
      <c r="G101" s="541" t="s">
        <v>2574</v>
      </c>
      <c r="H101" s="541" t="s">
        <v>2575</v>
      </c>
      <c r="I101" s="8" t="s">
        <v>2058</v>
      </c>
      <c r="J101" s="8" t="s">
        <v>2715</v>
      </c>
      <c r="K101" s="9" t="s">
        <v>2932</v>
      </c>
      <c r="L101" s="9" t="s">
        <v>2933</v>
      </c>
      <c r="M101" s="8" t="s">
        <v>2777</v>
      </c>
      <c r="N101" s="49"/>
      <c r="O101" s="13"/>
    </row>
    <row r="102" spans="1:15" ht="12" customHeight="1" x14ac:dyDescent="0.2">
      <c r="A102" s="254"/>
      <c r="B102" s="262"/>
      <c r="C102" s="115"/>
      <c r="D102" s="115" t="s">
        <v>2948</v>
      </c>
      <c r="E102" s="115" t="s">
        <v>2948</v>
      </c>
      <c r="F102" s="115" t="s">
        <v>2936</v>
      </c>
      <c r="G102" s="115" t="s">
        <v>2936</v>
      </c>
      <c r="H102" s="115" t="s">
        <v>2937</v>
      </c>
      <c r="I102" s="255"/>
    </row>
    <row r="103" spans="1:15" ht="12" customHeight="1" x14ac:dyDescent="0.2">
      <c r="A103" s="254"/>
      <c r="B103" s="262"/>
      <c r="C103" s="256"/>
      <c r="D103" s="256"/>
      <c r="E103" s="256" t="s">
        <v>2949</v>
      </c>
      <c r="F103" s="256"/>
      <c r="G103" s="256" t="s">
        <v>2949</v>
      </c>
      <c r="H103" s="256"/>
      <c r="I103" s="255"/>
    </row>
    <row r="104" spans="1:15" ht="12" customHeight="1" x14ac:dyDescent="0.2">
      <c r="C104" s="256"/>
      <c r="D104" s="256"/>
      <c r="E104" s="256"/>
      <c r="F104" s="256"/>
      <c r="G104" s="256"/>
      <c r="H104" s="256"/>
      <c r="I104" s="255"/>
    </row>
    <row r="105" spans="1:15" ht="12" customHeight="1" x14ac:dyDescent="0.2">
      <c r="A105" s="123" t="s">
        <v>3292</v>
      </c>
      <c r="B105" s="100"/>
      <c r="C105" s="256"/>
      <c r="D105" s="256"/>
      <c r="E105" s="256"/>
      <c r="F105" s="256"/>
      <c r="G105" s="256"/>
      <c r="H105" s="256"/>
      <c r="I105" s="255"/>
    </row>
    <row r="106" spans="1:15" ht="12" customHeight="1" x14ac:dyDescent="0.2">
      <c r="A106" s="14" t="s">
        <v>48</v>
      </c>
      <c r="B106" s="56"/>
      <c r="C106" s="256"/>
      <c r="D106" s="256"/>
      <c r="E106" s="256"/>
      <c r="F106" s="256"/>
      <c r="G106" s="256"/>
      <c r="H106" s="256"/>
      <c r="I106" s="255"/>
    </row>
    <row r="107" spans="1:15" ht="12" customHeight="1" x14ac:dyDescent="0.2">
      <c r="A107" s="14" t="s">
        <v>2954</v>
      </c>
      <c r="B107" s="56"/>
      <c r="C107" s="256"/>
      <c r="D107" s="256"/>
      <c r="E107" s="256"/>
      <c r="F107" s="256"/>
      <c r="G107" s="256"/>
      <c r="H107" s="256"/>
      <c r="I107" s="255"/>
    </row>
    <row r="108" spans="1:15" ht="12" customHeight="1" x14ac:dyDescent="0.2">
      <c r="A108" s="12" t="s">
        <v>2808</v>
      </c>
      <c r="B108" s="61"/>
      <c r="C108" s="255"/>
      <c r="D108" s="255"/>
      <c r="E108" s="255"/>
      <c r="F108" s="255"/>
      <c r="G108" s="255"/>
      <c r="H108" s="255"/>
      <c r="I108" s="255"/>
    </row>
    <row r="109" spans="1:15" ht="12" customHeight="1" x14ac:dyDescent="0.2">
      <c r="A109" s="254"/>
      <c r="B109" s="262"/>
      <c r="C109" s="255"/>
      <c r="D109" s="255"/>
      <c r="E109" s="255"/>
      <c r="F109" s="255"/>
      <c r="G109" s="255"/>
      <c r="H109" s="255"/>
      <c r="I109" s="255"/>
    </row>
    <row r="110" spans="1:15" ht="12" customHeight="1" x14ac:dyDescent="0.2">
      <c r="A110" s="16" t="s">
        <v>275</v>
      </c>
      <c r="C110" s="255"/>
      <c r="D110" s="255"/>
      <c r="E110" s="255"/>
      <c r="F110" s="255"/>
      <c r="G110" s="255"/>
      <c r="H110" s="255"/>
      <c r="I110" s="255"/>
    </row>
    <row r="111" spans="1:15" ht="12" customHeight="1" x14ac:dyDescent="0.2">
      <c r="A111" s="254"/>
      <c r="B111" s="262"/>
      <c r="C111" s="255"/>
      <c r="D111" s="255"/>
      <c r="E111" s="255"/>
      <c r="F111" s="255"/>
      <c r="G111" s="255"/>
      <c r="H111" s="255"/>
      <c r="I111" s="255"/>
    </row>
    <row r="112" spans="1:15" ht="12" customHeight="1" x14ac:dyDescent="0.2">
      <c r="C112" s="577" t="s">
        <v>272</v>
      </c>
      <c r="D112" s="577"/>
      <c r="E112" s="577" t="s">
        <v>274</v>
      </c>
      <c r="F112" s="577"/>
    </row>
    <row r="113" spans="1:12" ht="12" customHeight="1" x14ac:dyDescent="0.2">
      <c r="C113" s="145" t="s">
        <v>2576</v>
      </c>
      <c r="D113" s="145" t="s">
        <v>2577</v>
      </c>
      <c r="E113" s="145" t="s">
        <v>2576</v>
      </c>
      <c r="F113" s="145" t="s">
        <v>2577</v>
      </c>
      <c r="G113" s="4"/>
    </row>
    <row r="114" spans="1:12" ht="12" customHeight="1" x14ac:dyDescent="0.2">
      <c r="C114" s="167" t="s">
        <v>5758</v>
      </c>
      <c r="D114" s="167" t="s">
        <v>5759</v>
      </c>
      <c r="E114" s="167" t="s">
        <v>5751</v>
      </c>
      <c r="F114" s="167" t="s">
        <v>5744</v>
      </c>
      <c r="G114" s="4"/>
    </row>
    <row r="115" spans="1:12" ht="12" customHeight="1" x14ac:dyDescent="0.2">
      <c r="A115" s="239" t="s">
        <v>2578</v>
      </c>
      <c r="B115" s="167" t="s">
        <v>5779</v>
      </c>
      <c r="C115" s="545" t="s">
        <v>2579</v>
      </c>
      <c r="D115" s="545" t="s">
        <v>2580</v>
      </c>
      <c r="E115" s="545" t="s">
        <v>2581</v>
      </c>
      <c r="F115" s="545" t="s">
        <v>2582</v>
      </c>
      <c r="G115" s="49" t="s">
        <v>2058</v>
      </c>
      <c r="H115" s="49" t="s">
        <v>2715</v>
      </c>
      <c r="I115" s="247" t="s">
        <v>2950</v>
      </c>
      <c r="J115" s="13" t="s">
        <v>2933</v>
      </c>
      <c r="K115" s="9" t="s">
        <v>2941</v>
      </c>
      <c r="L115" s="13"/>
    </row>
    <row r="116" spans="1:12" ht="12" customHeight="1" x14ac:dyDescent="0.2">
      <c r="A116" s="239" t="s">
        <v>2583</v>
      </c>
      <c r="B116" s="167" t="s">
        <v>5780</v>
      </c>
      <c r="C116" s="445"/>
      <c r="D116" s="545" t="s">
        <v>2584</v>
      </c>
      <c r="E116" s="445"/>
      <c r="F116" s="545" t="s">
        <v>2585</v>
      </c>
      <c r="G116" s="49" t="s">
        <v>2058</v>
      </c>
      <c r="H116" s="49" t="s">
        <v>2715</v>
      </c>
      <c r="I116" s="247" t="s">
        <v>2951</v>
      </c>
      <c r="J116" s="13" t="s">
        <v>2933</v>
      </c>
      <c r="K116" s="9" t="s">
        <v>2941</v>
      </c>
      <c r="L116" s="13"/>
    </row>
    <row r="117" spans="1:12" ht="12" customHeight="1" x14ac:dyDescent="0.2">
      <c r="A117" s="236"/>
      <c r="B117" s="260"/>
      <c r="C117" s="14" t="s">
        <v>2818</v>
      </c>
      <c r="D117" s="14" t="s">
        <v>2819</v>
      </c>
      <c r="E117" s="14" t="s">
        <v>2818</v>
      </c>
      <c r="F117" s="14" t="s">
        <v>2819</v>
      </c>
    </row>
    <row r="118" spans="1:12" ht="12" customHeight="1" x14ac:dyDescent="0.2">
      <c r="A118" s="254"/>
      <c r="B118" s="262"/>
      <c r="C118" s="256" t="s">
        <v>2936</v>
      </c>
      <c r="D118" s="256" t="s">
        <v>2936</v>
      </c>
      <c r="E118" s="256" t="s">
        <v>2937</v>
      </c>
      <c r="F118" s="256" t="s">
        <v>2937</v>
      </c>
    </row>
    <row r="119" spans="1:12" ht="12" customHeight="1" x14ac:dyDescent="0.2">
      <c r="A119" s="254"/>
      <c r="B119" s="262"/>
      <c r="C119" s="256"/>
      <c r="D119" s="256"/>
      <c r="E119" s="256"/>
      <c r="F119" s="256"/>
    </row>
    <row r="120" spans="1:12" ht="12" customHeight="1" x14ac:dyDescent="0.2">
      <c r="A120" s="123" t="s">
        <v>3293</v>
      </c>
      <c r="B120" s="100"/>
      <c r="C120" s="255"/>
      <c r="F120" s="255"/>
    </row>
    <row r="121" spans="1:12" ht="12" customHeight="1" x14ac:dyDescent="0.2">
      <c r="A121" s="14" t="s">
        <v>48</v>
      </c>
      <c r="B121" s="56"/>
      <c r="C121" s="255"/>
      <c r="F121" s="255"/>
    </row>
    <row r="122" spans="1:12" ht="12" customHeight="1" x14ac:dyDescent="0.2">
      <c r="A122" s="14" t="s">
        <v>2954</v>
      </c>
      <c r="B122" s="56"/>
      <c r="C122" s="255"/>
      <c r="F122" s="255"/>
    </row>
    <row r="123" spans="1:12" ht="12" customHeight="1" x14ac:dyDescent="0.2">
      <c r="C123" s="255"/>
      <c r="F123" s="255"/>
    </row>
    <row r="124" spans="1:12" ht="12" customHeight="1" x14ac:dyDescent="0.2">
      <c r="A124" s="81" t="s">
        <v>2586</v>
      </c>
      <c r="B124" s="533"/>
      <c r="C124" s="257"/>
    </row>
    <row r="125" spans="1:12" ht="12" customHeight="1" x14ac:dyDescent="0.2">
      <c r="A125" s="16" t="s">
        <v>3275</v>
      </c>
      <c r="C125" s="257"/>
    </row>
    <row r="126" spans="1:12" ht="12" customHeight="1" x14ac:dyDescent="0.2">
      <c r="C126" s="251"/>
    </row>
    <row r="127" spans="1:12" ht="12" customHeight="1" x14ac:dyDescent="0.2">
      <c r="C127" s="167" t="s">
        <v>5745</v>
      </c>
    </row>
    <row r="128" spans="1:12" ht="12" customHeight="1" x14ac:dyDescent="0.2">
      <c r="A128" s="238" t="s">
        <v>2587</v>
      </c>
      <c r="B128" s="167" t="s">
        <v>5787</v>
      </c>
      <c r="C128" s="507" t="s">
        <v>358</v>
      </c>
      <c r="D128" s="9" t="s">
        <v>2058</v>
      </c>
      <c r="E128" s="9" t="s">
        <v>2708</v>
      </c>
      <c r="F128" s="9" t="s">
        <v>2933</v>
      </c>
      <c r="G128" s="9"/>
      <c r="H128" s="12" t="s">
        <v>2820</v>
      </c>
    </row>
    <row r="129" spans="1:8" ht="12" customHeight="1" x14ac:dyDescent="0.2">
      <c r="A129" s="238" t="s">
        <v>2588</v>
      </c>
      <c r="B129" s="167" t="s">
        <v>5788</v>
      </c>
      <c r="C129" s="507" t="s">
        <v>356</v>
      </c>
      <c r="D129" s="9" t="s">
        <v>2058</v>
      </c>
      <c r="E129" s="9" t="s">
        <v>2709</v>
      </c>
      <c r="F129" s="9" t="s">
        <v>2933</v>
      </c>
      <c r="G129" s="9" t="s">
        <v>2794</v>
      </c>
      <c r="H129" s="12" t="s">
        <v>2820</v>
      </c>
    </row>
    <row r="130" spans="1:8" ht="12" customHeight="1" x14ac:dyDescent="0.2">
      <c r="A130" s="238" t="s">
        <v>2589</v>
      </c>
      <c r="B130" s="167" t="s">
        <v>5789</v>
      </c>
      <c r="C130" s="507" t="s">
        <v>355</v>
      </c>
      <c r="D130" s="9" t="s">
        <v>2058</v>
      </c>
      <c r="E130" s="9" t="s">
        <v>2709</v>
      </c>
      <c r="F130" s="9" t="s">
        <v>2933</v>
      </c>
      <c r="G130" s="9" t="s">
        <v>2795</v>
      </c>
      <c r="H130" s="12" t="s">
        <v>2820</v>
      </c>
    </row>
    <row r="131" spans="1:8" ht="12" customHeight="1" x14ac:dyDescent="0.2">
      <c r="A131" s="238" t="s">
        <v>2590</v>
      </c>
      <c r="B131" s="167" t="s">
        <v>5790</v>
      </c>
      <c r="C131" s="507" t="s">
        <v>271</v>
      </c>
      <c r="D131" s="9" t="s">
        <v>2058</v>
      </c>
      <c r="E131" s="9" t="s">
        <v>2709</v>
      </c>
      <c r="F131" s="9" t="s">
        <v>2933</v>
      </c>
      <c r="G131" s="9" t="s">
        <v>2796</v>
      </c>
      <c r="H131" s="12" t="s">
        <v>2816</v>
      </c>
    </row>
    <row r="132" spans="1:8" ht="12" customHeight="1" x14ac:dyDescent="0.2">
      <c r="A132" s="236"/>
      <c r="B132" s="260"/>
    </row>
    <row r="133" spans="1:8" ht="12" customHeight="1" x14ac:dyDescent="0.2">
      <c r="A133" s="123" t="s">
        <v>3294</v>
      </c>
      <c r="B133" s="100"/>
      <c r="C133" s="81"/>
    </row>
    <row r="134" spans="1:8" ht="12" customHeight="1" x14ac:dyDescent="0.2">
      <c r="A134" s="14" t="s">
        <v>48</v>
      </c>
      <c r="B134" s="56"/>
      <c r="C134" s="81"/>
      <c r="D134" s="251"/>
    </row>
    <row r="135" spans="1:8" ht="12" customHeight="1" x14ac:dyDescent="0.2">
      <c r="A135" s="14" t="s">
        <v>2954</v>
      </c>
      <c r="B135" s="56"/>
      <c r="C135" s="81"/>
      <c r="D135" s="251"/>
    </row>
    <row r="136" spans="1:8" ht="12" customHeight="1" x14ac:dyDescent="0.2">
      <c r="A136" s="14"/>
      <c r="B136" s="56"/>
      <c r="C136" s="81"/>
      <c r="D136" s="251"/>
    </row>
    <row r="137" spans="1:8" ht="12" customHeight="1" x14ac:dyDescent="0.2">
      <c r="C137" s="258"/>
      <c r="D137" s="258" t="s">
        <v>2591</v>
      </c>
    </row>
    <row r="138" spans="1:8" ht="12" customHeight="1" x14ac:dyDescent="0.2">
      <c r="C138" s="167" t="s">
        <v>5750</v>
      </c>
      <c r="D138" s="167" t="s">
        <v>5766</v>
      </c>
    </row>
    <row r="139" spans="1:8" ht="12" customHeight="1" x14ac:dyDescent="0.2">
      <c r="A139" s="239" t="s">
        <v>3223</v>
      </c>
      <c r="B139" s="167" t="s">
        <v>5795</v>
      </c>
      <c r="C139" s="507" t="s">
        <v>270</v>
      </c>
      <c r="D139" s="507" t="s">
        <v>270</v>
      </c>
    </row>
    <row r="140" spans="1:8" ht="12" customHeight="1" x14ac:dyDescent="0.2">
      <c r="C140" s="9" t="s">
        <v>2058</v>
      </c>
      <c r="D140" s="9" t="s">
        <v>2059</v>
      </c>
    </row>
    <row r="141" spans="1:8" ht="12" customHeight="1" x14ac:dyDescent="0.2">
      <c r="C141" s="9" t="s">
        <v>2719</v>
      </c>
      <c r="D141" s="9" t="s">
        <v>3017</v>
      </c>
    </row>
    <row r="142" spans="1:8" ht="12" customHeight="1" x14ac:dyDescent="0.2">
      <c r="C142" s="9" t="s">
        <v>2933</v>
      </c>
      <c r="D142" s="9"/>
    </row>
    <row r="143" spans="1:8" ht="12" customHeight="1" x14ac:dyDescent="0.2">
      <c r="C143" s="12" t="s">
        <v>2808</v>
      </c>
      <c r="D143" s="9"/>
    </row>
    <row r="144" spans="1:8" ht="12" customHeight="1" x14ac:dyDescent="0.2">
      <c r="A144" s="123" t="s">
        <v>3295</v>
      </c>
      <c r="B144" s="100"/>
      <c r="C144" s="9"/>
      <c r="D144" s="9"/>
    </row>
    <row r="145" spans="1:11" ht="12" customHeight="1" x14ac:dyDescent="0.2">
      <c r="A145" s="14" t="s">
        <v>48</v>
      </c>
      <c r="B145" s="56"/>
    </row>
    <row r="146" spans="1:11" ht="12" customHeight="1" x14ac:dyDescent="0.2">
      <c r="A146" s="14" t="s">
        <v>2954</v>
      </c>
      <c r="B146" s="56"/>
      <c r="C146" s="251"/>
    </row>
    <row r="147" spans="1:11" ht="12" customHeight="1" x14ac:dyDescent="0.2">
      <c r="A147" s="14"/>
      <c r="B147" s="56"/>
      <c r="C147" s="251"/>
    </row>
    <row r="148" spans="1:11" ht="12" customHeight="1" x14ac:dyDescent="0.2">
      <c r="A148" s="123"/>
      <c r="B148" s="100"/>
      <c r="C148" s="167" t="s">
        <v>5745</v>
      </c>
    </row>
    <row r="149" spans="1:11" ht="12" customHeight="1" x14ac:dyDescent="0.2">
      <c r="A149" s="176" t="s">
        <v>2592</v>
      </c>
      <c r="B149" s="167" t="s">
        <v>5796</v>
      </c>
      <c r="C149" s="507" t="s">
        <v>1307</v>
      </c>
      <c r="E149" s="12" t="s">
        <v>2821</v>
      </c>
      <c r="F149" s="9" t="s">
        <v>2058</v>
      </c>
      <c r="G149" s="9" t="s">
        <v>2709</v>
      </c>
      <c r="H149" s="9" t="s">
        <v>2933</v>
      </c>
      <c r="I149" s="9" t="s">
        <v>2796</v>
      </c>
      <c r="J149" s="13"/>
      <c r="K149" s="13"/>
    </row>
    <row r="150" spans="1:11" ht="12" customHeight="1" x14ac:dyDescent="0.2">
      <c r="A150" s="176" t="s">
        <v>2593</v>
      </c>
      <c r="B150" s="167" t="s">
        <v>5798</v>
      </c>
      <c r="C150" s="507" t="s">
        <v>1306</v>
      </c>
      <c r="D150" s="12" t="s">
        <v>2934</v>
      </c>
      <c r="E150" s="12" t="s">
        <v>2808</v>
      </c>
      <c r="F150" s="9" t="s">
        <v>2058</v>
      </c>
      <c r="G150" s="9" t="s">
        <v>2715</v>
      </c>
      <c r="H150" s="9" t="s">
        <v>2932</v>
      </c>
      <c r="I150" s="9" t="s">
        <v>2933</v>
      </c>
      <c r="J150" s="9" t="s">
        <v>2788</v>
      </c>
      <c r="K150" s="9" t="s">
        <v>2878</v>
      </c>
    </row>
    <row r="151" spans="1:11" ht="12" customHeight="1" x14ac:dyDescent="0.2">
      <c r="A151" s="170" t="s">
        <v>118</v>
      </c>
      <c r="B151" s="167" t="s">
        <v>5807</v>
      </c>
      <c r="C151" s="507" t="s">
        <v>1622</v>
      </c>
      <c r="E151" s="12" t="s">
        <v>2808</v>
      </c>
      <c r="F151" s="9" t="s">
        <v>2058</v>
      </c>
      <c r="G151" s="9" t="s">
        <v>2712</v>
      </c>
      <c r="H151" s="9" t="s">
        <v>2933</v>
      </c>
      <c r="I151" s="13"/>
      <c r="J151" s="9"/>
      <c r="K151" s="13"/>
    </row>
    <row r="152" spans="1:11" ht="12" customHeight="1" x14ac:dyDescent="0.2">
      <c r="C152" s="255"/>
    </row>
  </sheetData>
  <mergeCells count="6">
    <mergeCell ref="C84:C85"/>
    <mergeCell ref="D84:E84"/>
    <mergeCell ref="F84:G84"/>
    <mergeCell ref="H84:H85"/>
    <mergeCell ref="C112:D112"/>
    <mergeCell ref="E112:F112"/>
  </mergeCells>
  <pageMargins left="0.75" right="0.75" top="1" bottom="1"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42"/>
  <dimension ref="A1:U61"/>
  <sheetViews>
    <sheetView zoomScale="85" zoomScaleNormal="85" workbookViewId="0"/>
  </sheetViews>
  <sheetFormatPr defaultColWidth="9.140625" defaultRowHeight="12.75" x14ac:dyDescent="0.2"/>
  <cols>
    <col min="1" max="1" width="61.85546875" style="10" customWidth="1"/>
    <col min="2" max="2" width="9.5703125" style="74" customWidth="1"/>
    <col min="3" max="4" width="23.28515625" style="74" customWidth="1"/>
    <col min="5" max="12" width="14.140625" style="10" customWidth="1"/>
    <col min="13" max="249" width="9.140625" style="10"/>
    <col min="250" max="250" width="50.5703125" style="10" customWidth="1"/>
    <col min="251" max="251" width="24.140625" style="10" customWidth="1"/>
    <col min="252" max="252" width="27" style="10" customWidth="1"/>
    <col min="253" max="253" width="9.140625" style="10"/>
    <col min="254" max="254" width="16.7109375" style="10" customWidth="1"/>
    <col min="255" max="255" width="9.140625" style="10"/>
    <col min="256" max="256" width="26.85546875" style="10" customWidth="1"/>
    <col min="257" max="505" width="9.140625" style="10"/>
    <col min="506" max="506" width="50.5703125" style="10" customWidth="1"/>
    <col min="507" max="507" width="24.140625" style="10" customWidth="1"/>
    <col min="508" max="508" width="27" style="10" customWidth="1"/>
    <col min="509" max="509" width="9.140625" style="10"/>
    <col min="510" max="510" width="16.7109375" style="10" customWidth="1"/>
    <col min="511" max="511" width="9.140625" style="10"/>
    <col min="512" max="512" width="26.85546875" style="10" customWidth="1"/>
    <col min="513" max="761" width="9.140625" style="10"/>
    <col min="762" max="762" width="50.5703125" style="10" customWidth="1"/>
    <col min="763" max="763" width="24.140625" style="10" customWidth="1"/>
    <col min="764" max="764" width="27" style="10" customWidth="1"/>
    <col min="765" max="765" width="9.140625" style="10"/>
    <col min="766" max="766" width="16.7109375" style="10" customWidth="1"/>
    <col min="767" max="767" width="9.140625" style="10"/>
    <col min="768" max="768" width="26.85546875" style="10" customWidth="1"/>
    <col min="769" max="1017" width="9.140625" style="10"/>
    <col min="1018" max="1018" width="50.5703125" style="10" customWidth="1"/>
    <col min="1019" max="1019" width="24.140625" style="10" customWidth="1"/>
    <col min="1020" max="1020" width="27" style="10" customWidth="1"/>
    <col min="1021" max="1021" width="9.140625" style="10"/>
    <col min="1022" max="1022" width="16.7109375" style="10" customWidth="1"/>
    <col min="1023" max="1023" width="9.140625" style="10"/>
    <col min="1024" max="1024" width="26.85546875" style="10" customWidth="1"/>
    <col min="1025" max="1273" width="9.140625" style="10"/>
    <col min="1274" max="1274" width="50.5703125" style="10" customWidth="1"/>
    <col min="1275" max="1275" width="24.140625" style="10" customWidth="1"/>
    <col min="1276" max="1276" width="27" style="10" customWidth="1"/>
    <col min="1277" max="1277" width="9.140625" style="10"/>
    <col min="1278" max="1278" width="16.7109375" style="10" customWidth="1"/>
    <col min="1279" max="1279" width="9.140625" style="10"/>
    <col min="1280" max="1280" width="26.85546875" style="10" customWidth="1"/>
    <col min="1281" max="1529" width="9.140625" style="10"/>
    <col min="1530" max="1530" width="50.5703125" style="10" customWidth="1"/>
    <col min="1531" max="1531" width="24.140625" style="10" customWidth="1"/>
    <col min="1532" max="1532" width="27" style="10" customWidth="1"/>
    <col min="1533" max="1533" width="9.140625" style="10"/>
    <col min="1534" max="1534" width="16.7109375" style="10" customWidth="1"/>
    <col min="1535" max="1535" width="9.140625" style="10"/>
    <col min="1536" max="1536" width="26.85546875" style="10" customWidth="1"/>
    <col min="1537" max="1785" width="9.140625" style="10"/>
    <col min="1786" max="1786" width="50.5703125" style="10" customWidth="1"/>
    <col min="1787" max="1787" width="24.140625" style="10" customWidth="1"/>
    <col min="1788" max="1788" width="27" style="10" customWidth="1"/>
    <col min="1789" max="1789" width="9.140625" style="10"/>
    <col min="1790" max="1790" width="16.7109375" style="10" customWidth="1"/>
    <col min="1791" max="1791" width="9.140625" style="10"/>
    <col min="1792" max="1792" width="26.85546875" style="10" customWidth="1"/>
    <col min="1793" max="2041" width="9.140625" style="10"/>
    <col min="2042" max="2042" width="50.5703125" style="10" customWidth="1"/>
    <col min="2043" max="2043" width="24.140625" style="10" customWidth="1"/>
    <col min="2044" max="2044" width="27" style="10" customWidth="1"/>
    <col min="2045" max="2045" width="9.140625" style="10"/>
    <col min="2046" max="2046" width="16.7109375" style="10" customWidth="1"/>
    <col min="2047" max="2047" width="9.140625" style="10"/>
    <col min="2048" max="2048" width="26.85546875" style="10" customWidth="1"/>
    <col min="2049" max="2297" width="9.140625" style="10"/>
    <col min="2298" max="2298" width="50.5703125" style="10" customWidth="1"/>
    <col min="2299" max="2299" width="24.140625" style="10" customWidth="1"/>
    <col min="2300" max="2300" width="27" style="10" customWidth="1"/>
    <col min="2301" max="2301" width="9.140625" style="10"/>
    <col min="2302" max="2302" width="16.7109375" style="10" customWidth="1"/>
    <col min="2303" max="2303" width="9.140625" style="10"/>
    <col min="2304" max="2304" width="26.85546875" style="10" customWidth="1"/>
    <col min="2305" max="2553" width="9.140625" style="10"/>
    <col min="2554" max="2554" width="50.5703125" style="10" customWidth="1"/>
    <col min="2555" max="2555" width="24.140625" style="10" customWidth="1"/>
    <col min="2556" max="2556" width="27" style="10" customWidth="1"/>
    <col min="2557" max="2557" width="9.140625" style="10"/>
    <col min="2558" max="2558" width="16.7109375" style="10" customWidth="1"/>
    <col min="2559" max="2559" width="9.140625" style="10"/>
    <col min="2560" max="2560" width="26.85546875" style="10" customWidth="1"/>
    <col min="2561" max="2809" width="9.140625" style="10"/>
    <col min="2810" max="2810" width="50.5703125" style="10" customWidth="1"/>
    <col min="2811" max="2811" width="24.140625" style="10" customWidth="1"/>
    <col min="2812" max="2812" width="27" style="10" customWidth="1"/>
    <col min="2813" max="2813" width="9.140625" style="10"/>
    <col min="2814" max="2814" width="16.7109375" style="10" customWidth="1"/>
    <col min="2815" max="2815" width="9.140625" style="10"/>
    <col min="2816" max="2816" width="26.85546875" style="10" customWidth="1"/>
    <col min="2817" max="3065" width="9.140625" style="10"/>
    <col min="3066" max="3066" width="50.5703125" style="10" customWidth="1"/>
    <col min="3067" max="3067" width="24.140625" style="10" customWidth="1"/>
    <col min="3068" max="3068" width="27" style="10" customWidth="1"/>
    <col min="3069" max="3069" width="9.140625" style="10"/>
    <col min="3070" max="3070" width="16.7109375" style="10" customWidth="1"/>
    <col min="3071" max="3071" width="9.140625" style="10"/>
    <col min="3072" max="3072" width="26.85546875" style="10" customWidth="1"/>
    <col min="3073" max="3321" width="9.140625" style="10"/>
    <col min="3322" max="3322" width="50.5703125" style="10" customWidth="1"/>
    <col min="3323" max="3323" width="24.140625" style="10" customWidth="1"/>
    <col min="3324" max="3324" width="27" style="10" customWidth="1"/>
    <col min="3325" max="3325" width="9.140625" style="10"/>
    <col min="3326" max="3326" width="16.7109375" style="10" customWidth="1"/>
    <col min="3327" max="3327" width="9.140625" style="10"/>
    <col min="3328" max="3328" width="26.85546875" style="10" customWidth="1"/>
    <col min="3329" max="3577" width="9.140625" style="10"/>
    <col min="3578" max="3578" width="50.5703125" style="10" customWidth="1"/>
    <col min="3579" max="3579" width="24.140625" style="10" customWidth="1"/>
    <col min="3580" max="3580" width="27" style="10" customWidth="1"/>
    <col min="3581" max="3581" width="9.140625" style="10"/>
    <col min="3582" max="3582" width="16.7109375" style="10" customWidth="1"/>
    <col min="3583" max="3583" width="9.140625" style="10"/>
    <col min="3584" max="3584" width="26.85546875" style="10" customWidth="1"/>
    <col min="3585" max="3833" width="9.140625" style="10"/>
    <col min="3834" max="3834" width="50.5703125" style="10" customWidth="1"/>
    <col min="3835" max="3835" width="24.140625" style="10" customWidth="1"/>
    <col min="3836" max="3836" width="27" style="10" customWidth="1"/>
    <col min="3837" max="3837" width="9.140625" style="10"/>
    <col min="3838" max="3838" width="16.7109375" style="10" customWidth="1"/>
    <col min="3839" max="3839" width="9.140625" style="10"/>
    <col min="3840" max="3840" width="26.85546875" style="10" customWidth="1"/>
    <col min="3841" max="4089" width="9.140625" style="10"/>
    <col min="4090" max="4090" width="50.5703125" style="10" customWidth="1"/>
    <col min="4091" max="4091" width="24.140625" style="10" customWidth="1"/>
    <col min="4092" max="4092" width="27" style="10" customWidth="1"/>
    <col min="4093" max="4093" width="9.140625" style="10"/>
    <col min="4094" max="4094" width="16.7109375" style="10" customWidth="1"/>
    <col min="4095" max="4095" width="9.140625" style="10"/>
    <col min="4096" max="4096" width="26.85546875" style="10" customWidth="1"/>
    <col min="4097" max="4345" width="9.140625" style="10"/>
    <col min="4346" max="4346" width="50.5703125" style="10" customWidth="1"/>
    <col min="4347" max="4347" width="24.140625" style="10" customWidth="1"/>
    <col min="4348" max="4348" width="27" style="10" customWidth="1"/>
    <col min="4349" max="4349" width="9.140625" style="10"/>
    <col min="4350" max="4350" width="16.7109375" style="10" customWidth="1"/>
    <col min="4351" max="4351" width="9.140625" style="10"/>
    <col min="4352" max="4352" width="26.85546875" style="10" customWidth="1"/>
    <col min="4353" max="4601" width="9.140625" style="10"/>
    <col min="4602" max="4602" width="50.5703125" style="10" customWidth="1"/>
    <col min="4603" max="4603" width="24.140625" style="10" customWidth="1"/>
    <col min="4604" max="4604" width="27" style="10" customWidth="1"/>
    <col min="4605" max="4605" width="9.140625" style="10"/>
    <col min="4606" max="4606" width="16.7109375" style="10" customWidth="1"/>
    <col min="4607" max="4607" width="9.140625" style="10"/>
    <col min="4608" max="4608" width="26.85546875" style="10" customWidth="1"/>
    <col min="4609" max="4857" width="9.140625" style="10"/>
    <col min="4858" max="4858" width="50.5703125" style="10" customWidth="1"/>
    <col min="4859" max="4859" width="24.140625" style="10" customWidth="1"/>
    <col min="4860" max="4860" width="27" style="10" customWidth="1"/>
    <col min="4861" max="4861" width="9.140625" style="10"/>
    <col min="4862" max="4862" width="16.7109375" style="10" customWidth="1"/>
    <col min="4863" max="4863" width="9.140625" style="10"/>
    <col min="4864" max="4864" width="26.85546875" style="10" customWidth="1"/>
    <col min="4865" max="5113" width="9.140625" style="10"/>
    <col min="5114" max="5114" width="50.5703125" style="10" customWidth="1"/>
    <col min="5115" max="5115" width="24.140625" style="10" customWidth="1"/>
    <col min="5116" max="5116" width="27" style="10" customWidth="1"/>
    <col min="5117" max="5117" width="9.140625" style="10"/>
    <col min="5118" max="5118" width="16.7109375" style="10" customWidth="1"/>
    <col min="5119" max="5119" width="9.140625" style="10"/>
    <col min="5120" max="5120" width="26.85546875" style="10" customWidth="1"/>
    <col min="5121" max="5369" width="9.140625" style="10"/>
    <col min="5370" max="5370" width="50.5703125" style="10" customWidth="1"/>
    <col min="5371" max="5371" width="24.140625" style="10" customWidth="1"/>
    <col min="5372" max="5372" width="27" style="10" customWidth="1"/>
    <col min="5373" max="5373" width="9.140625" style="10"/>
    <col min="5374" max="5374" width="16.7109375" style="10" customWidth="1"/>
    <col min="5375" max="5375" width="9.140625" style="10"/>
    <col min="5376" max="5376" width="26.85546875" style="10" customWidth="1"/>
    <col min="5377" max="5625" width="9.140625" style="10"/>
    <col min="5626" max="5626" width="50.5703125" style="10" customWidth="1"/>
    <col min="5627" max="5627" width="24.140625" style="10" customWidth="1"/>
    <col min="5628" max="5628" width="27" style="10" customWidth="1"/>
    <col min="5629" max="5629" width="9.140625" style="10"/>
    <col min="5630" max="5630" width="16.7109375" style="10" customWidth="1"/>
    <col min="5631" max="5631" width="9.140625" style="10"/>
    <col min="5632" max="5632" width="26.85546875" style="10" customWidth="1"/>
    <col min="5633" max="5881" width="9.140625" style="10"/>
    <col min="5882" max="5882" width="50.5703125" style="10" customWidth="1"/>
    <col min="5883" max="5883" width="24.140625" style="10" customWidth="1"/>
    <col min="5884" max="5884" width="27" style="10" customWidth="1"/>
    <col min="5885" max="5885" width="9.140625" style="10"/>
    <col min="5886" max="5886" width="16.7109375" style="10" customWidth="1"/>
    <col min="5887" max="5887" width="9.140625" style="10"/>
    <col min="5888" max="5888" width="26.85546875" style="10" customWidth="1"/>
    <col min="5889" max="6137" width="9.140625" style="10"/>
    <col min="6138" max="6138" width="50.5703125" style="10" customWidth="1"/>
    <col min="6139" max="6139" width="24.140625" style="10" customWidth="1"/>
    <col min="6140" max="6140" width="27" style="10" customWidth="1"/>
    <col min="6141" max="6141" width="9.140625" style="10"/>
    <col min="6142" max="6142" width="16.7109375" style="10" customWidth="1"/>
    <col min="6143" max="6143" width="9.140625" style="10"/>
    <col min="6144" max="6144" width="26.85546875" style="10" customWidth="1"/>
    <col min="6145" max="6393" width="9.140625" style="10"/>
    <col min="6394" max="6394" width="50.5703125" style="10" customWidth="1"/>
    <col min="6395" max="6395" width="24.140625" style="10" customWidth="1"/>
    <col min="6396" max="6396" width="27" style="10" customWidth="1"/>
    <col min="6397" max="6397" width="9.140625" style="10"/>
    <col min="6398" max="6398" width="16.7109375" style="10" customWidth="1"/>
    <col min="6399" max="6399" width="9.140625" style="10"/>
    <col min="6400" max="6400" width="26.85546875" style="10" customWidth="1"/>
    <col min="6401" max="6649" width="9.140625" style="10"/>
    <col min="6650" max="6650" width="50.5703125" style="10" customWidth="1"/>
    <col min="6651" max="6651" width="24.140625" style="10" customWidth="1"/>
    <col min="6652" max="6652" width="27" style="10" customWidth="1"/>
    <col min="6653" max="6653" width="9.140625" style="10"/>
    <col min="6654" max="6654" width="16.7109375" style="10" customWidth="1"/>
    <col min="6655" max="6655" width="9.140625" style="10"/>
    <col min="6656" max="6656" width="26.85546875" style="10" customWidth="1"/>
    <col min="6657" max="6905" width="9.140625" style="10"/>
    <col min="6906" max="6906" width="50.5703125" style="10" customWidth="1"/>
    <col min="6907" max="6907" width="24.140625" style="10" customWidth="1"/>
    <col min="6908" max="6908" width="27" style="10" customWidth="1"/>
    <col min="6909" max="6909" width="9.140625" style="10"/>
    <col min="6910" max="6910" width="16.7109375" style="10" customWidth="1"/>
    <col min="6911" max="6911" width="9.140625" style="10"/>
    <col min="6912" max="6912" width="26.85546875" style="10" customWidth="1"/>
    <col min="6913" max="7161" width="9.140625" style="10"/>
    <col min="7162" max="7162" width="50.5703125" style="10" customWidth="1"/>
    <col min="7163" max="7163" width="24.140625" style="10" customWidth="1"/>
    <col min="7164" max="7164" width="27" style="10" customWidth="1"/>
    <col min="7165" max="7165" width="9.140625" style="10"/>
    <col min="7166" max="7166" width="16.7109375" style="10" customWidth="1"/>
    <col min="7167" max="7167" width="9.140625" style="10"/>
    <col min="7168" max="7168" width="26.85546875" style="10" customWidth="1"/>
    <col min="7169" max="7417" width="9.140625" style="10"/>
    <col min="7418" max="7418" width="50.5703125" style="10" customWidth="1"/>
    <col min="7419" max="7419" width="24.140625" style="10" customWidth="1"/>
    <col min="7420" max="7420" width="27" style="10" customWidth="1"/>
    <col min="7421" max="7421" width="9.140625" style="10"/>
    <col min="7422" max="7422" width="16.7109375" style="10" customWidth="1"/>
    <col min="7423" max="7423" width="9.140625" style="10"/>
    <col min="7424" max="7424" width="26.85546875" style="10" customWidth="1"/>
    <col min="7425" max="7673" width="9.140625" style="10"/>
    <col min="7674" max="7674" width="50.5703125" style="10" customWidth="1"/>
    <col min="7675" max="7675" width="24.140625" style="10" customWidth="1"/>
    <col min="7676" max="7676" width="27" style="10" customWidth="1"/>
    <col min="7677" max="7677" width="9.140625" style="10"/>
    <col min="7678" max="7678" width="16.7109375" style="10" customWidth="1"/>
    <col min="7679" max="7679" width="9.140625" style="10"/>
    <col min="7680" max="7680" width="26.85546875" style="10" customWidth="1"/>
    <col min="7681" max="7929" width="9.140625" style="10"/>
    <col min="7930" max="7930" width="50.5703125" style="10" customWidth="1"/>
    <col min="7931" max="7931" width="24.140625" style="10" customWidth="1"/>
    <col min="7932" max="7932" width="27" style="10" customWidth="1"/>
    <col min="7933" max="7933" width="9.140625" style="10"/>
    <col min="7934" max="7934" width="16.7109375" style="10" customWidth="1"/>
    <col min="7935" max="7935" width="9.140625" style="10"/>
    <col min="7936" max="7936" width="26.85546875" style="10" customWidth="1"/>
    <col min="7937" max="8185" width="9.140625" style="10"/>
    <col min="8186" max="8186" width="50.5703125" style="10" customWidth="1"/>
    <col min="8187" max="8187" width="24.140625" style="10" customWidth="1"/>
    <col min="8188" max="8188" width="27" style="10" customWidth="1"/>
    <col min="8189" max="8189" width="9.140625" style="10"/>
    <col min="8190" max="8190" width="16.7109375" style="10" customWidth="1"/>
    <col min="8191" max="8191" width="9.140625" style="10"/>
    <col min="8192" max="8192" width="26.85546875" style="10" customWidth="1"/>
    <col min="8193" max="8441" width="9.140625" style="10"/>
    <col min="8442" max="8442" width="50.5703125" style="10" customWidth="1"/>
    <col min="8443" max="8443" width="24.140625" style="10" customWidth="1"/>
    <col min="8444" max="8444" width="27" style="10" customWidth="1"/>
    <col min="8445" max="8445" width="9.140625" style="10"/>
    <col min="8446" max="8446" width="16.7109375" style="10" customWidth="1"/>
    <col min="8447" max="8447" width="9.140625" style="10"/>
    <col min="8448" max="8448" width="26.85546875" style="10" customWidth="1"/>
    <col min="8449" max="8697" width="9.140625" style="10"/>
    <col min="8698" max="8698" width="50.5703125" style="10" customWidth="1"/>
    <col min="8699" max="8699" width="24.140625" style="10" customWidth="1"/>
    <col min="8700" max="8700" width="27" style="10" customWidth="1"/>
    <col min="8701" max="8701" width="9.140625" style="10"/>
    <col min="8702" max="8702" width="16.7109375" style="10" customWidth="1"/>
    <col min="8703" max="8703" width="9.140625" style="10"/>
    <col min="8704" max="8704" width="26.85546875" style="10" customWidth="1"/>
    <col min="8705" max="8953" width="9.140625" style="10"/>
    <col min="8954" max="8954" width="50.5703125" style="10" customWidth="1"/>
    <col min="8955" max="8955" width="24.140625" style="10" customWidth="1"/>
    <col min="8956" max="8956" width="27" style="10" customWidth="1"/>
    <col min="8957" max="8957" width="9.140625" style="10"/>
    <col min="8958" max="8958" width="16.7109375" style="10" customWidth="1"/>
    <col min="8959" max="8959" width="9.140625" style="10"/>
    <col min="8960" max="8960" width="26.85546875" style="10" customWidth="1"/>
    <col min="8961" max="9209" width="9.140625" style="10"/>
    <col min="9210" max="9210" width="50.5703125" style="10" customWidth="1"/>
    <col min="9211" max="9211" width="24.140625" style="10" customWidth="1"/>
    <col min="9212" max="9212" width="27" style="10" customWidth="1"/>
    <col min="9213" max="9213" width="9.140625" style="10"/>
    <col min="9214" max="9214" width="16.7109375" style="10" customWidth="1"/>
    <col min="9215" max="9215" width="9.140625" style="10"/>
    <col min="9216" max="9216" width="26.85546875" style="10" customWidth="1"/>
    <col min="9217" max="9465" width="9.140625" style="10"/>
    <col min="9466" max="9466" width="50.5703125" style="10" customWidth="1"/>
    <col min="9467" max="9467" width="24.140625" style="10" customWidth="1"/>
    <col min="9468" max="9468" width="27" style="10" customWidth="1"/>
    <col min="9469" max="9469" width="9.140625" style="10"/>
    <col min="9470" max="9470" width="16.7109375" style="10" customWidth="1"/>
    <col min="9471" max="9471" width="9.140625" style="10"/>
    <col min="9472" max="9472" width="26.85546875" style="10" customWidth="1"/>
    <col min="9473" max="9721" width="9.140625" style="10"/>
    <col min="9722" max="9722" width="50.5703125" style="10" customWidth="1"/>
    <col min="9723" max="9723" width="24.140625" style="10" customWidth="1"/>
    <col min="9724" max="9724" width="27" style="10" customWidth="1"/>
    <col min="9725" max="9725" width="9.140625" style="10"/>
    <col min="9726" max="9726" width="16.7109375" style="10" customWidth="1"/>
    <col min="9727" max="9727" width="9.140625" style="10"/>
    <col min="9728" max="9728" width="26.85546875" style="10" customWidth="1"/>
    <col min="9729" max="9977" width="9.140625" style="10"/>
    <col min="9978" max="9978" width="50.5703125" style="10" customWidth="1"/>
    <col min="9979" max="9979" width="24.140625" style="10" customWidth="1"/>
    <col min="9980" max="9980" width="27" style="10" customWidth="1"/>
    <col min="9981" max="9981" width="9.140625" style="10"/>
    <col min="9982" max="9982" width="16.7109375" style="10" customWidth="1"/>
    <col min="9983" max="9983" width="9.140625" style="10"/>
    <col min="9984" max="9984" width="26.85546875" style="10" customWidth="1"/>
    <col min="9985" max="10233" width="9.140625" style="10"/>
    <col min="10234" max="10234" width="50.5703125" style="10" customWidth="1"/>
    <col min="10235" max="10235" width="24.140625" style="10" customWidth="1"/>
    <col min="10236" max="10236" width="27" style="10" customWidth="1"/>
    <col min="10237" max="10237" width="9.140625" style="10"/>
    <col min="10238" max="10238" width="16.7109375" style="10" customWidth="1"/>
    <col min="10239" max="10239" width="9.140625" style="10"/>
    <col min="10240" max="10240" width="26.85546875" style="10" customWidth="1"/>
    <col min="10241" max="10489" width="9.140625" style="10"/>
    <col min="10490" max="10490" width="50.5703125" style="10" customWidth="1"/>
    <col min="10491" max="10491" width="24.140625" style="10" customWidth="1"/>
    <col min="10492" max="10492" width="27" style="10" customWidth="1"/>
    <col min="10493" max="10493" width="9.140625" style="10"/>
    <col min="10494" max="10494" width="16.7109375" style="10" customWidth="1"/>
    <col min="10495" max="10495" width="9.140625" style="10"/>
    <col min="10496" max="10496" width="26.85546875" style="10" customWidth="1"/>
    <col min="10497" max="10745" width="9.140625" style="10"/>
    <col min="10746" max="10746" width="50.5703125" style="10" customWidth="1"/>
    <col min="10747" max="10747" width="24.140625" style="10" customWidth="1"/>
    <col min="10748" max="10748" width="27" style="10" customWidth="1"/>
    <col min="10749" max="10749" width="9.140625" style="10"/>
    <col min="10750" max="10750" width="16.7109375" style="10" customWidth="1"/>
    <col min="10751" max="10751" width="9.140625" style="10"/>
    <col min="10752" max="10752" width="26.85546875" style="10" customWidth="1"/>
    <col min="10753" max="11001" width="9.140625" style="10"/>
    <col min="11002" max="11002" width="50.5703125" style="10" customWidth="1"/>
    <col min="11003" max="11003" width="24.140625" style="10" customWidth="1"/>
    <col min="11004" max="11004" width="27" style="10" customWidth="1"/>
    <col min="11005" max="11005" width="9.140625" style="10"/>
    <col min="11006" max="11006" width="16.7109375" style="10" customWidth="1"/>
    <col min="11007" max="11007" width="9.140625" style="10"/>
    <col min="11008" max="11008" width="26.85546875" style="10" customWidth="1"/>
    <col min="11009" max="11257" width="9.140625" style="10"/>
    <col min="11258" max="11258" width="50.5703125" style="10" customWidth="1"/>
    <col min="11259" max="11259" width="24.140625" style="10" customWidth="1"/>
    <col min="11260" max="11260" width="27" style="10" customWidth="1"/>
    <col min="11261" max="11261" width="9.140625" style="10"/>
    <col min="11262" max="11262" width="16.7109375" style="10" customWidth="1"/>
    <col min="11263" max="11263" width="9.140625" style="10"/>
    <col min="11264" max="11264" width="26.85546875" style="10" customWidth="1"/>
    <col min="11265" max="11513" width="9.140625" style="10"/>
    <col min="11514" max="11514" width="50.5703125" style="10" customWidth="1"/>
    <col min="11515" max="11515" width="24.140625" style="10" customWidth="1"/>
    <col min="11516" max="11516" width="27" style="10" customWidth="1"/>
    <col min="11517" max="11517" width="9.140625" style="10"/>
    <col min="11518" max="11518" width="16.7109375" style="10" customWidth="1"/>
    <col min="11519" max="11519" width="9.140625" style="10"/>
    <col min="11520" max="11520" width="26.85546875" style="10" customWidth="1"/>
    <col min="11521" max="11769" width="9.140625" style="10"/>
    <col min="11770" max="11770" width="50.5703125" style="10" customWidth="1"/>
    <col min="11771" max="11771" width="24.140625" style="10" customWidth="1"/>
    <col min="11772" max="11772" width="27" style="10" customWidth="1"/>
    <col min="11773" max="11773" width="9.140625" style="10"/>
    <col min="11774" max="11774" width="16.7109375" style="10" customWidth="1"/>
    <col min="11775" max="11775" width="9.140625" style="10"/>
    <col min="11776" max="11776" width="26.85546875" style="10" customWidth="1"/>
    <col min="11777" max="12025" width="9.140625" style="10"/>
    <col min="12026" max="12026" width="50.5703125" style="10" customWidth="1"/>
    <col min="12027" max="12027" width="24.140625" style="10" customWidth="1"/>
    <col min="12028" max="12028" width="27" style="10" customWidth="1"/>
    <col min="12029" max="12029" width="9.140625" style="10"/>
    <col min="12030" max="12030" width="16.7109375" style="10" customWidth="1"/>
    <col min="12031" max="12031" width="9.140625" style="10"/>
    <col min="12032" max="12032" width="26.85546875" style="10" customWidth="1"/>
    <col min="12033" max="12281" width="9.140625" style="10"/>
    <col min="12282" max="12282" width="50.5703125" style="10" customWidth="1"/>
    <col min="12283" max="12283" width="24.140625" style="10" customWidth="1"/>
    <col min="12284" max="12284" width="27" style="10" customWidth="1"/>
    <col min="12285" max="12285" width="9.140625" style="10"/>
    <col min="12286" max="12286" width="16.7109375" style="10" customWidth="1"/>
    <col min="12287" max="12287" width="9.140625" style="10"/>
    <col min="12288" max="12288" width="26.85546875" style="10" customWidth="1"/>
    <col min="12289" max="12537" width="9.140625" style="10"/>
    <col min="12538" max="12538" width="50.5703125" style="10" customWidth="1"/>
    <col min="12539" max="12539" width="24.140625" style="10" customWidth="1"/>
    <col min="12540" max="12540" width="27" style="10" customWidth="1"/>
    <col min="12541" max="12541" width="9.140625" style="10"/>
    <col min="12542" max="12542" width="16.7109375" style="10" customWidth="1"/>
    <col min="12543" max="12543" width="9.140625" style="10"/>
    <col min="12544" max="12544" width="26.85546875" style="10" customWidth="1"/>
    <col min="12545" max="12793" width="9.140625" style="10"/>
    <col min="12794" max="12794" width="50.5703125" style="10" customWidth="1"/>
    <col min="12795" max="12795" width="24.140625" style="10" customWidth="1"/>
    <col min="12796" max="12796" width="27" style="10" customWidth="1"/>
    <col min="12797" max="12797" width="9.140625" style="10"/>
    <col min="12798" max="12798" width="16.7109375" style="10" customWidth="1"/>
    <col min="12799" max="12799" width="9.140625" style="10"/>
    <col min="12800" max="12800" width="26.85546875" style="10" customWidth="1"/>
    <col min="12801" max="13049" width="9.140625" style="10"/>
    <col min="13050" max="13050" width="50.5703125" style="10" customWidth="1"/>
    <col min="13051" max="13051" width="24.140625" style="10" customWidth="1"/>
    <col min="13052" max="13052" width="27" style="10" customWidth="1"/>
    <col min="13053" max="13053" width="9.140625" style="10"/>
    <col min="13054" max="13054" width="16.7109375" style="10" customWidth="1"/>
    <col min="13055" max="13055" width="9.140625" style="10"/>
    <col min="13056" max="13056" width="26.85546875" style="10" customWidth="1"/>
    <col min="13057" max="13305" width="9.140625" style="10"/>
    <col min="13306" max="13306" width="50.5703125" style="10" customWidth="1"/>
    <col min="13307" max="13307" width="24.140625" style="10" customWidth="1"/>
    <col min="13308" max="13308" width="27" style="10" customWidth="1"/>
    <col min="13309" max="13309" width="9.140625" style="10"/>
    <col min="13310" max="13310" width="16.7109375" style="10" customWidth="1"/>
    <col min="13311" max="13311" width="9.140625" style="10"/>
    <col min="13312" max="13312" width="26.85546875" style="10" customWidth="1"/>
    <col min="13313" max="13561" width="9.140625" style="10"/>
    <col min="13562" max="13562" width="50.5703125" style="10" customWidth="1"/>
    <col min="13563" max="13563" width="24.140625" style="10" customWidth="1"/>
    <col min="13564" max="13564" width="27" style="10" customWidth="1"/>
    <col min="13565" max="13565" width="9.140625" style="10"/>
    <col min="13566" max="13566" width="16.7109375" style="10" customWidth="1"/>
    <col min="13567" max="13567" width="9.140625" style="10"/>
    <col min="13568" max="13568" width="26.85546875" style="10" customWidth="1"/>
    <col min="13569" max="13817" width="9.140625" style="10"/>
    <col min="13818" max="13818" width="50.5703125" style="10" customWidth="1"/>
    <col min="13819" max="13819" width="24.140625" style="10" customWidth="1"/>
    <col min="13820" max="13820" width="27" style="10" customWidth="1"/>
    <col min="13821" max="13821" width="9.140625" style="10"/>
    <col min="13822" max="13822" width="16.7109375" style="10" customWidth="1"/>
    <col min="13823" max="13823" width="9.140625" style="10"/>
    <col min="13824" max="13824" width="26.85546875" style="10" customWidth="1"/>
    <col min="13825" max="14073" width="9.140625" style="10"/>
    <col min="14074" max="14074" width="50.5703125" style="10" customWidth="1"/>
    <col min="14075" max="14075" width="24.140625" style="10" customWidth="1"/>
    <col min="14076" max="14076" width="27" style="10" customWidth="1"/>
    <col min="14077" max="14077" width="9.140625" style="10"/>
    <col min="14078" max="14078" width="16.7109375" style="10" customWidth="1"/>
    <col min="14079" max="14079" width="9.140625" style="10"/>
    <col min="14080" max="14080" width="26.85546875" style="10" customWidth="1"/>
    <col min="14081" max="14329" width="9.140625" style="10"/>
    <col min="14330" max="14330" width="50.5703125" style="10" customWidth="1"/>
    <col min="14331" max="14331" width="24.140625" style="10" customWidth="1"/>
    <col min="14332" max="14332" width="27" style="10" customWidth="1"/>
    <col min="14333" max="14333" width="9.140625" style="10"/>
    <col min="14334" max="14334" width="16.7109375" style="10" customWidth="1"/>
    <col min="14335" max="14335" width="9.140625" style="10"/>
    <col min="14336" max="14336" width="26.85546875" style="10" customWidth="1"/>
    <col min="14337" max="14585" width="9.140625" style="10"/>
    <col min="14586" max="14586" width="50.5703125" style="10" customWidth="1"/>
    <col min="14587" max="14587" width="24.140625" style="10" customWidth="1"/>
    <col min="14588" max="14588" width="27" style="10" customWidth="1"/>
    <col min="14589" max="14589" width="9.140625" style="10"/>
    <col min="14590" max="14590" width="16.7109375" style="10" customWidth="1"/>
    <col min="14591" max="14591" width="9.140625" style="10"/>
    <col min="14592" max="14592" width="26.85546875" style="10" customWidth="1"/>
    <col min="14593" max="14841" width="9.140625" style="10"/>
    <col min="14842" max="14842" width="50.5703125" style="10" customWidth="1"/>
    <col min="14843" max="14843" width="24.140625" style="10" customWidth="1"/>
    <col min="14844" max="14844" width="27" style="10" customWidth="1"/>
    <col min="14845" max="14845" width="9.140625" style="10"/>
    <col min="14846" max="14846" width="16.7109375" style="10" customWidth="1"/>
    <col min="14847" max="14847" width="9.140625" style="10"/>
    <col min="14848" max="14848" width="26.85546875" style="10" customWidth="1"/>
    <col min="14849" max="15097" width="9.140625" style="10"/>
    <col min="15098" max="15098" width="50.5703125" style="10" customWidth="1"/>
    <col min="15099" max="15099" width="24.140625" style="10" customWidth="1"/>
    <col min="15100" max="15100" width="27" style="10" customWidth="1"/>
    <col min="15101" max="15101" width="9.140625" style="10"/>
    <col min="15102" max="15102" width="16.7109375" style="10" customWidth="1"/>
    <col min="15103" max="15103" width="9.140625" style="10"/>
    <col min="15104" max="15104" width="26.85546875" style="10" customWidth="1"/>
    <col min="15105" max="15353" width="9.140625" style="10"/>
    <col min="15354" max="15354" width="50.5703125" style="10" customWidth="1"/>
    <col min="15355" max="15355" width="24.140625" style="10" customWidth="1"/>
    <col min="15356" max="15356" width="27" style="10" customWidth="1"/>
    <col min="15357" max="15357" width="9.140625" style="10"/>
    <col min="15358" max="15358" width="16.7109375" style="10" customWidth="1"/>
    <col min="15359" max="15359" width="9.140625" style="10"/>
    <col min="15360" max="15360" width="26.85546875" style="10" customWidth="1"/>
    <col min="15361" max="15609" width="9.140625" style="10"/>
    <col min="15610" max="15610" width="50.5703125" style="10" customWidth="1"/>
    <col min="15611" max="15611" width="24.140625" style="10" customWidth="1"/>
    <col min="15612" max="15612" width="27" style="10" customWidth="1"/>
    <col min="15613" max="15613" width="9.140625" style="10"/>
    <col min="15614" max="15614" width="16.7109375" style="10" customWidth="1"/>
    <col min="15615" max="15615" width="9.140625" style="10"/>
    <col min="15616" max="15616" width="26.85546875" style="10" customWidth="1"/>
    <col min="15617" max="15865" width="9.140625" style="10"/>
    <col min="15866" max="15866" width="50.5703125" style="10" customWidth="1"/>
    <col min="15867" max="15867" width="24.140625" style="10" customWidth="1"/>
    <col min="15868" max="15868" width="27" style="10" customWidth="1"/>
    <col min="15869" max="15869" width="9.140625" style="10"/>
    <col min="15870" max="15870" width="16.7109375" style="10" customWidth="1"/>
    <col min="15871" max="15871" width="9.140625" style="10"/>
    <col min="15872" max="15872" width="26.85546875" style="10" customWidth="1"/>
    <col min="15873" max="16121" width="9.140625" style="10"/>
    <col min="16122" max="16122" width="50.5703125" style="10" customWidth="1"/>
    <col min="16123" max="16123" width="24.140625" style="10" customWidth="1"/>
    <col min="16124" max="16124" width="27" style="10" customWidth="1"/>
    <col min="16125" max="16125" width="9.140625" style="10"/>
    <col min="16126" max="16126" width="16.7109375" style="10" customWidth="1"/>
    <col min="16127" max="16127" width="9.140625" style="10"/>
    <col min="16128" max="16128" width="26.85546875" style="10" customWidth="1"/>
    <col min="16129" max="16384" width="9.140625" style="10"/>
  </cols>
  <sheetData>
    <row r="1" spans="1:12" x14ac:dyDescent="0.2">
      <c r="A1" s="17" t="s">
        <v>3297</v>
      </c>
      <c r="B1" s="487" t="str">
        <f>HYPERLINK("#List!$A$1", "Preparatory")</f>
        <v>Preparatory</v>
      </c>
    </row>
    <row r="2" spans="1:12" x14ac:dyDescent="0.2">
      <c r="A2" s="17"/>
      <c r="B2" s="99"/>
    </row>
    <row r="3" spans="1:12" x14ac:dyDescent="0.2">
      <c r="A3" s="83" t="s">
        <v>415</v>
      </c>
      <c r="B3" s="61"/>
      <c r="C3" s="61"/>
      <c r="D3" s="270"/>
      <c r="E3" s="16"/>
      <c r="F3" s="33"/>
    </row>
    <row r="4" spans="1:12" x14ac:dyDescent="0.2">
      <c r="A4" s="83" t="s">
        <v>414</v>
      </c>
      <c r="B4" s="61"/>
      <c r="C4" s="61"/>
      <c r="D4" s="270"/>
      <c r="E4" s="16"/>
      <c r="F4" s="33"/>
    </row>
    <row r="5" spans="1:12" x14ac:dyDescent="0.2">
      <c r="A5" s="83"/>
      <c r="B5" s="61"/>
      <c r="C5" s="61"/>
      <c r="D5" s="270"/>
      <c r="E5" s="16"/>
      <c r="F5" s="33"/>
    </row>
    <row r="6" spans="1:12" x14ac:dyDescent="0.2">
      <c r="A6" s="17" t="s">
        <v>4767</v>
      </c>
      <c r="B6" s="99"/>
      <c r="C6" s="61"/>
      <c r="D6" s="270"/>
      <c r="E6" s="16"/>
      <c r="F6" s="33"/>
    </row>
    <row r="7" spans="1:12" x14ac:dyDescent="0.2">
      <c r="A7" s="115" t="s">
        <v>48</v>
      </c>
      <c r="B7" s="3"/>
      <c r="C7" s="61"/>
      <c r="D7" s="270"/>
      <c r="E7" s="16"/>
      <c r="F7" s="33"/>
    </row>
    <row r="8" spans="1:12" x14ac:dyDescent="0.2">
      <c r="A8" s="115" t="s">
        <v>2954</v>
      </c>
      <c r="B8" s="3"/>
      <c r="C8" s="61"/>
      <c r="D8" s="270"/>
      <c r="E8" s="16"/>
      <c r="F8" s="33"/>
    </row>
    <row r="9" spans="1:12" x14ac:dyDescent="0.2">
      <c r="A9" s="115" t="s">
        <v>2808</v>
      </c>
      <c r="B9" s="3"/>
      <c r="C9" s="61"/>
      <c r="D9" s="270"/>
      <c r="E9" s="16"/>
      <c r="F9" s="33"/>
    </row>
    <row r="10" spans="1:12" x14ac:dyDescent="0.2">
      <c r="A10" s="115" t="s">
        <v>4665</v>
      </c>
      <c r="B10" s="201" t="s">
        <v>5253</v>
      </c>
      <c r="C10" s="182" t="s">
        <v>5270</v>
      </c>
      <c r="D10" s="182" t="s">
        <v>5184</v>
      </c>
      <c r="E10" s="269"/>
      <c r="F10" s="18"/>
    </row>
    <row r="11" spans="1:12" x14ac:dyDescent="0.2">
      <c r="A11" s="115"/>
      <c r="B11" s="3"/>
      <c r="C11" s="271"/>
      <c r="D11" s="271"/>
      <c r="E11" s="269"/>
      <c r="F11" s="18"/>
    </row>
    <row r="12" spans="1:12" ht="51" x14ac:dyDescent="0.2">
      <c r="C12" s="153" t="s">
        <v>494</v>
      </c>
      <c r="D12" s="153" t="s">
        <v>413</v>
      </c>
    </row>
    <row r="13" spans="1:12" x14ac:dyDescent="0.2">
      <c r="C13" s="156" t="s">
        <v>5301</v>
      </c>
      <c r="D13" s="156" t="s">
        <v>5302</v>
      </c>
    </row>
    <row r="14" spans="1:12" x14ac:dyDescent="0.2">
      <c r="A14" s="211" t="s">
        <v>5183</v>
      </c>
      <c r="B14" s="156" t="s">
        <v>5272</v>
      </c>
      <c r="C14" s="453" t="s">
        <v>23</v>
      </c>
      <c r="D14" s="453" t="s">
        <v>225</v>
      </c>
      <c r="E14" s="12" t="s">
        <v>3056</v>
      </c>
      <c r="F14" s="16"/>
      <c r="G14" s="8" t="s">
        <v>2058</v>
      </c>
      <c r="H14" s="8" t="s">
        <v>4666</v>
      </c>
      <c r="I14" s="8" t="s">
        <v>2716</v>
      </c>
      <c r="J14" s="9" t="s">
        <v>3057</v>
      </c>
      <c r="K14" s="13"/>
      <c r="L14" s="13"/>
    </row>
    <row r="15" spans="1:12" x14ac:dyDescent="0.2">
      <c r="A15" s="211" t="s">
        <v>412</v>
      </c>
      <c r="B15" s="156" t="s">
        <v>5273</v>
      </c>
      <c r="C15" s="453" t="s">
        <v>24</v>
      </c>
      <c r="D15" s="453" t="s">
        <v>269</v>
      </c>
      <c r="E15" s="12" t="s">
        <v>3058</v>
      </c>
      <c r="F15" s="16"/>
      <c r="G15" s="8" t="s">
        <v>2058</v>
      </c>
      <c r="H15" s="8" t="s">
        <v>4666</v>
      </c>
      <c r="I15" s="8" t="s">
        <v>2716</v>
      </c>
      <c r="J15" s="9" t="s">
        <v>3057</v>
      </c>
      <c r="K15" s="13"/>
      <c r="L15" s="13"/>
    </row>
    <row r="16" spans="1:12" x14ac:dyDescent="0.2">
      <c r="A16" s="211" t="s">
        <v>411</v>
      </c>
      <c r="B16" s="156" t="s">
        <v>5274</v>
      </c>
      <c r="C16" s="453" t="s">
        <v>25</v>
      </c>
      <c r="D16" s="453" t="s">
        <v>410</v>
      </c>
      <c r="E16" s="12" t="s">
        <v>3059</v>
      </c>
      <c r="F16" s="16"/>
      <c r="G16" s="8" t="s">
        <v>2058</v>
      </c>
      <c r="H16" s="8" t="s">
        <v>4666</v>
      </c>
      <c r="I16" s="8" t="s">
        <v>2716</v>
      </c>
      <c r="J16" s="9" t="s">
        <v>3057</v>
      </c>
      <c r="K16" s="13"/>
      <c r="L16" s="13"/>
    </row>
    <row r="17" spans="1:21" x14ac:dyDescent="0.2">
      <c r="A17" s="211" t="s">
        <v>409</v>
      </c>
      <c r="B17" s="156" t="s">
        <v>5275</v>
      </c>
      <c r="C17" s="453" t="s">
        <v>26</v>
      </c>
      <c r="D17" s="453" t="s">
        <v>539</v>
      </c>
      <c r="E17" s="12" t="s">
        <v>3060</v>
      </c>
      <c r="F17" s="16"/>
      <c r="G17" s="8" t="s">
        <v>2058</v>
      </c>
      <c r="H17" s="8" t="s">
        <v>4666</v>
      </c>
      <c r="I17" s="8" t="s">
        <v>2716</v>
      </c>
      <c r="J17" s="9" t="s">
        <v>3057</v>
      </c>
      <c r="K17" s="13"/>
      <c r="L17" s="13"/>
    </row>
    <row r="18" spans="1:21" x14ac:dyDescent="0.2">
      <c r="A18" s="211" t="s">
        <v>408</v>
      </c>
      <c r="B18" s="156" t="s">
        <v>5317</v>
      </c>
      <c r="C18" s="453" t="s">
        <v>27</v>
      </c>
      <c r="D18" s="453" t="s">
        <v>420</v>
      </c>
      <c r="E18" s="12" t="s">
        <v>3061</v>
      </c>
      <c r="F18" s="16"/>
      <c r="G18" s="8" t="s">
        <v>2058</v>
      </c>
      <c r="H18" s="8" t="s">
        <v>4666</v>
      </c>
      <c r="I18" s="8" t="s">
        <v>2716</v>
      </c>
      <c r="J18" s="9" t="s">
        <v>3057</v>
      </c>
      <c r="K18" s="13"/>
      <c r="L18" s="13"/>
    </row>
    <row r="19" spans="1:21" x14ac:dyDescent="0.2">
      <c r="A19" s="211" t="s">
        <v>407</v>
      </c>
      <c r="B19" s="156" t="s">
        <v>5318</v>
      </c>
      <c r="C19" s="453" t="s">
        <v>28</v>
      </c>
      <c r="D19" s="453" t="s">
        <v>406</v>
      </c>
      <c r="E19" s="12" t="s">
        <v>3062</v>
      </c>
      <c r="F19" s="12" t="s">
        <v>3063</v>
      </c>
      <c r="G19" s="8" t="s">
        <v>2058</v>
      </c>
      <c r="H19" s="8" t="s">
        <v>4666</v>
      </c>
      <c r="I19" s="8" t="s">
        <v>2716</v>
      </c>
      <c r="J19" s="9" t="s">
        <v>3057</v>
      </c>
      <c r="K19" s="13"/>
      <c r="L19" s="13"/>
    </row>
    <row r="20" spans="1:21" x14ac:dyDescent="0.2">
      <c r="A20" s="211" t="s">
        <v>405</v>
      </c>
      <c r="B20" s="156" t="s">
        <v>5319</v>
      </c>
      <c r="C20" s="453" t="s">
        <v>29</v>
      </c>
      <c r="D20" s="453" t="s">
        <v>478</v>
      </c>
      <c r="E20" s="12" t="s">
        <v>3064</v>
      </c>
      <c r="F20" s="12"/>
      <c r="G20" s="8" t="s">
        <v>2058</v>
      </c>
      <c r="H20" s="8" t="s">
        <v>4666</v>
      </c>
      <c r="I20" s="8" t="s">
        <v>2716</v>
      </c>
      <c r="J20" s="9" t="s">
        <v>3057</v>
      </c>
      <c r="K20" s="13"/>
      <c r="L20" s="13"/>
    </row>
    <row r="21" spans="1:21" x14ac:dyDescent="0.2">
      <c r="A21" s="211" t="s">
        <v>401</v>
      </c>
      <c r="B21" s="156" t="s">
        <v>5277</v>
      </c>
      <c r="C21" s="453" t="s">
        <v>32</v>
      </c>
      <c r="D21" s="453" t="s">
        <v>474</v>
      </c>
      <c r="E21" s="12" t="s">
        <v>3065</v>
      </c>
      <c r="F21" s="12" t="s">
        <v>3066</v>
      </c>
      <c r="G21" s="8" t="s">
        <v>2058</v>
      </c>
      <c r="H21" s="8" t="s">
        <v>4666</v>
      </c>
      <c r="I21" s="8" t="s">
        <v>2716</v>
      </c>
      <c r="J21" s="9" t="s">
        <v>3057</v>
      </c>
      <c r="K21" s="13"/>
      <c r="L21" s="13"/>
    </row>
    <row r="22" spans="1:21" ht="38.25" x14ac:dyDescent="0.2">
      <c r="A22" s="267"/>
      <c r="B22" s="3"/>
      <c r="C22" s="70" t="s">
        <v>2852</v>
      </c>
      <c r="D22" s="70" t="s">
        <v>2853</v>
      </c>
    </row>
    <row r="23" spans="1:21" x14ac:dyDescent="0.2">
      <c r="A23" s="267"/>
      <c r="B23" s="3"/>
    </row>
    <row r="24" spans="1:21" x14ac:dyDescent="0.2">
      <c r="A24" s="17" t="s">
        <v>4768</v>
      </c>
      <c r="B24" s="99"/>
    </row>
    <row r="25" spans="1:21" x14ac:dyDescent="0.2">
      <c r="A25" s="115" t="s">
        <v>48</v>
      </c>
      <c r="B25" s="3"/>
    </row>
    <row r="26" spans="1:21" x14ac:dyDescent="0.2">
      <c r="A26" s="115" t="s">
        <v>2954</v>
      </c>
      <c r="B26" s="3"/>
      <c r="D26" s="70"/>
    </row>
    <row r="27" spans="1:21" x14ac:dyDescent="0.2">
      <c r="A27" s="115" t="s">
        <v>2808</v>
      </c>
      <c r="B27" s="3"/>
      <c r="C27" s="61"/>
      <c r="D27" s="3"/>
    </row>
    <row r="28" spans="1:21" x14ac:dyDescent="0.2">
      <c r="A28" s="115" t="s">
        <v>4665</v>
      </c>
      <c r="B28" s="201" t="s">
        <v>5253</v>
      </c>
      <c r="C28" s="182" t="s">
        <v>5270</v>
      </c>
      <c r="D28" s="182" t="s">
        <v>5184</v>
      </c>
    </row>
    <row r="29" spans="1:21" x14ac:dyDescent="0.2">
      <c r="C29" s="3"/>
      <c r="D29" s="70"/>
    </row>
    <row r="30" spans="1:21" x14ac:dyDescent="0.2">
      <c r="C30" s="203" t="s">
        <v>2343</v>
      </c>
      <c r="D30" s="70"/>
    </row>
    <row r="31" spans="1:21" x14ac:dyDescent="0.2">
      <c r="C31" s="156" t="s">
        <v>5328</v>
      </c>
      <c r="D31" s="70"/>
    </row>
    <row r="32" spans="1:21" x14ac:dyDescent="0.2">
      <c r="A32" s="234" t="s">
        <v>393</v>
      </c>
      <c r="B32" s="182" t="s">
        <v>5307</v>
      </c>
      <c r="C32" s="453" t="s">
        <v>35</v>
      </c>
      <c r="D32" s="12" t="s">
        <v>3067</v>
      </c>
      <c r="E32" s="12" t="s">
        <v>2852</v>
      </c>
      <c r="F32" s="8" t="s">
        <v>2058</v>
      </c>
      <c r="G32" s="8" t="s">
        <v>4666</v>
      </c>
      <c r="H32" s="9"/>
      <c r="I32" s="32"/>
      <c r="J32" s="8" t="s">
        <v>2716</v>
      </c>
      <c r="K32" s="9" t="s">
        <v>3057</v>
      </c>
      <c r="L32" s="8"/>
      <c r="M32" s="32"/>
      <c r="N32" s="13"/>
      <c r="O32" s="32"/>
      <c r="P32" s="9"/>
      <c r="Q32" s="9"/>
      <c r="S32" s="15"/>
      <c r="U32" s="15"/>
    </row>
    <row r="33" spans="1:21" x14ac:dyDescent="0.2">
      <c r="A33" s="234" t="s">
        <v>396</v>
      </c>
      <c r="B33" s="182" t="s">
        <v>5308</v>
      </c>
      <c r="C33" s="443" t="s">
        <v>33</v>
      </c>
      <c r="D33" s="12"/>
      <c r="E33" s="12" t="s">
        <v>2854</v>
      </c>
      <c r="F33" s="8" t="s">
        <v>2058</v>
      </c>
      <c r="G33" s="8" t="s">
        <v>4666</v>
      </c>
      <c r="H33" s="9"/>
      <c r="I33" s="32"/>
      <c r="J33" s="8" t="s">
        <v>2716</v>
      </c>
      <c r="K33" s="9" t="s">
        <v>3057</v>
      </c>
      <c r="L33" s="8"/>
      <c r="M33" s="32"/>
      <c r="N33" s="13"/>
      <c r="O33" s="32"/>
      <c r="P33" s="9"/>
      <c r="Q33" s="9"/>
      <c r="S33" s="15"/>
      <c r="U33" s="15"/>
    </row>
    <row r="34" spans="1:21" x14ac:dyDescent="0.2">
      <c r="A34" s="234" t="s">
        <v>395</v>
      </c>
      <c r="B34" s="182" t="s">
        <v>5309</v>
      </c>
      <c r="C34" s="453" t="s">
        <v>34</v>
      </c>
      <c r="D34" s="12"/>
      <c r="E34" s="12" t="s">
        <v>2855</v>
      </c>
      <c r="F34" s="8" t="s">
        <v>2058</v>
      </c>
      <c r="G34" s="8" t="s">
        <v>4666</v>
      </c>
      <c r="H34" s="9"/>
      <c r="I34" s="32"/>
      <c r="J34" s="8" t="s">
        <v>2716</v>
      </c>
      <c r="K34" s="9" t="s">
        <v>3057</v>
      </c>
      <c r="L34" s="8"/>
      <c r="M34" s="32"/>
      <c r="N34" s="13"/>
      <c r="O34" s="32"/>
      <c r="P34" s="9"/>
      <c r="Q34" s="9"/>
      <c r="S34" s="15"/>
      <c r="U34" s="15"/>
    </row>
    <row r="35" spans="1:21" ht="25.5" x14ac:dyDescent="0.2">
      <c r="A35" s="234" t="s">
        <v>391</v>
      </c>
      <c r="B35" s="523" t="s">
        <v>5776</v>
      </c>
      <c r="C35" s="453" t="s">
        <v>192</v>
      </c>
      <c r="D35" s="12" t="s">
        <v>3063</v>
      </c>
      <c r="E35" s="12" t="s">
        <v>2856</v>
      </c>
      <c r="F35" s="8" t="s">
        <v>2058</v>
      </c>
      <c r="G35" s="8" t="s">
        <v>4666</v>
      </c>
      <c r="H35" s="9"/>
      <c r="I35" s="32"/>
      <c r="J35" s="8" t="s">
        <v>2716</v>
      </c>
      <c r="K35" s="9" t="s">
        <v>3068</v>
      </c>
      <c r="L35" s="8"/>
      <c r="M35" s="32"/>
      <c r="N35" s="9"/>
      <c r="O35" s="32"/>
      <c r="P35" s="32"/>
      <c r="Q35" s="9"/>
      <c r="S35" s="15"/>
      <c r="U35" s="15"/>
    </row>
    <row r="36" spans="1:21" x14ac:dyDescent="0.2">
      <c r="A36" s="234" t="s">
        <v>2441</v>
      </c>
      <c r="B36" s="156" t="s">
        <v>5282</v>
      </c>
      <c r="C36" s="453" t="s">
        <v>60</v>
      </c>
      <c r="D36" s="12"/>
      <c r="E36" s="12" t="s">
        <v>2856</v>
      </c>
      <c r="F36" s="8" t="s">
        <v>2058</v>
      </c>
      <c r="G36" s="8" t="s">
        <v>4666</v>
      </c>
      <c r="H36" s="9"/>
      <c r="I36" s="32"/>
      <c r="J36" s="8" t="s">
        <v>2716</v>
      </c>
      <c r="K36" s="9"/>
      <c r="L36" s="8"/>
      <c r="M36" s="32"/>
      <c r="N36" s="9"/>
      <c r="O36" s="32"/>
      <c r="P36" s="32"/>
      <c r="Q36" s="9"/>
      <c r="S36" s="15"/>
      <c r="U36" s="15"/>
    </row>
    <row r="37" spans="1:21" ht="25.5" x14ac:dyDescent="0.2">
      <c r="A37" s="234" t="s">
        <v>2440</v>
      </c>
      <c r="B37" s="523" t="s">
        <v>5796</v>
      </c>
      <c r="C37" s="443" t="s">
        <v>30</v>
      </c>
      <c r="D37" s="12"/>
      <c r="E37" s="12" t="s">
        <v>2856</v>
      </c>
      <c r="F37" s="8" t="s">
        <v>2058</v>
      </c>
      <c r="G37" s="8" t="s">
        <v>3189</v>
      </c>
      <c r="H37" s="9"/>
      <c r="I37" s="32"/>
      <c r="J37" s="8" t="s">
        <v>2716</v>
      </c>
      <c r="K37" s="9"/>
      <c r="L37" s="8"/>
      <c r="M37" s="32"/>
      <c r="N37" s="9"/>
      <c r="O37" s="32"/>
      <c r="P37" s="32"/>
      <c r="Q37" s="9"/>
      <c r="S37" s="15"/>
      <c r="U37" s="15"/>
    </row>
    <row r="38" spans="1:21" ht="25.5" x14ac:dyDescent="0.2">
      <c r="A38" s="208" t="s">
        <v>403</v>
      </c>
      <c r="B38" s="523" t="s">
        <v>5783</v>
      </c>
      <c r="C38" s="443" t="s">
        <v>31</v>
      </c>
      <c r="D38" s="12" t="s">
        <v>3063</v>
      </c>
      <c r="E38" s="12" t="s">
        <v>2856</v>
      </c>
      <c r="F38" s="8" t="s">
        <v>2058</v>
      </c>
      <c r="G38" s="8" t="s">
        <v>3187</v>
      </c>
      <c r="H38" s="8"/>
      <c r="I38" s="8"/>
      <c r="J38" s="8" t="s">
        <v>2716</v>
      </c>
      <c r="L38" s="9"/>
    </row>
    <row r="39" spans="1:21" ht="25.5" x14ac:dyDescent="0.2">
      <c r="A39" s="208" t="s">
        <v>385</v>
      </c>
      <c r="B39" s="523" t="s">
        <v>5770</v>
      </c>
      <c r="C39" s="453" t="s">
        <v>38</v>
      </c>
      <c r="D39" s="15"/>
      <c r="E39" s="10" t="s">
        <v>2857</v>
      </c>
      <c r="F39" s="8" t="s">
        <v>2058</v>
      </c>
      <c r="G39" s="8" t="s">
        <v>3187</v>
      </c>
      <c r="H39" s="8"/>
      <c r="J39" s="8" t="s">
        <v>2716</v>
      </c>
    </row>
    <row r="40" spans="1:21" x14ac:dyDescent="0.2">
      <c r="A40" s="234" t="s">
        <v>384</v>
      </c>
      <c r="B40" s="523" t="s">
        <v>5771</v>
      </c>
      <c r="C40" s="453" t="s">
        <v>39</v>
      </c>
      <c r="D40" s="12"/>
      <c r="E40" s="12" t="s">
        <v>2858</v>
      </c>
      <c r="F40" s="8" t="s">
        <v>2058</v>
      </c>
      <c r="G40" s="8" t="s">
        <v>3187</v>
      </c>
      <c r="H40" s="9"/>
      <c r="I40" s="32"/>
      <c r="J40" s="8" t="s">
        <v>2716</v>
      </c>
      <c r="K40" s="32"/>
      <c r="L40" s="32"/>
      <c r="M40" s="32"/>
      <c r="N40" s="9"/>
      <c r="O40" s="32"/>
      <c r="P40" s="9"/>
      <c r="Q40" s="9"/>
      <c r="S40" s="15"/>
      <c r="U40" s="15"/>
    </row>
    <row r="41" spans="1:21" x14ac:dyDescent="0.2">
      <c r="A41" s="234" t="s">
        <v>383</v>
      </c>
      <c r="B41" s="156" t="s">
        <v>5772</v>
      </c>
      <c r="C41" s="508" t="s">
        <v>92</v>
      </c>
      <c r="D41" s="12"/>
      <c r="E41" s="12" t="s">
        <v>2859</v>
      </c>
      <c r="F41" s="8" t="s">
        <v>2058</v>
      </c>
      <c r="G41" s="8" t="s">
        <v>3187</v>
      </c>
      <c r="H41" s="9"/>
      <c r="I41" s="32"/>
      <c r="J41" s="8" t="s">
        <v>2716</v>
      </c>
      <c r="K41" s="32"/>
      <c r="L41" s="32"/>
      <c r="M41" s="32"/>
      <c r="N41" s="9"/>
      <c r="O41" s="32"/>
      <c r="P41" s="9"/>
      <c r="Q41" s="9"/>
      <c r="S41" s="15"/>
      <c r="U41" s="15"/>
    </row>
    <row r="42" spans="1:21" x14ac:dyDescent="0.2">
      <c r="A42" s="234" t="s">
        <v>2442</v>
      </c>
      <c r="B42" s="523" t="s">
        <v>5784</v>
      </c>
      <c r="C42" s="453" t="s">
        <v>40</v>
      </c>
      <c r="D42" s="12"/>
      <c r="E42" s="12"/>
      <c r="F42" s="8" t="s">
        <v>2058</v>
      </c>
      <c r="G42" s="8" t="s">
        <v>3187</v>
      </c>
      <c r="H42" s="9"/>
      <c r="I42" s="32"/>
      <c r="J42" s="8" t="s">
        <v>2716</v>
      </c>
      <c r="K42" s="32"/>
      <c r="L42" s="32"/>
      <c r="M42" s="32"/>
      <c r="N42" s="9"/>
      <c r="O42" s="32"/>
      <c r="P42" s="9"/>
      <c r="Q42" s="9"/>
      <c r="S42" s="15"/>
      <c r="U42" s="15"/>
    </row>
    <row r="43" spans="1:21" ht="38.25" x14ac:dyDescent="0.2">
      <c r="A43" s="208" t="s">
        <v>2359</v>
      </c>
      <c r="B43" s="156" t="s">
        <v>5777</v>
      </c>
      <c r="C43" s="453" t="s">
        <v>61</v>
      </c>
      <c r="D43" s="12" t="s">
        <v>2890</v>
      </c>
      <c r="E43" s="12" t="s">
        <v>2856</v>
      </c>
      <c r="F43" s="8" t="s">
        <v>2058</v>
      </c>
      <c r="G43" s="8" t="s">
        <v>3187</v>
      </c>
      <c r="H43" s="9"/>
      <c r="J43" s="8" t="s">
        <v>2716</v>
      </c>
      <c r="K43" s="8" t="s">
        <v>2881</v>
      </c>
    </row>
    <row r="44" spans="1:21" x14ac:dyDescent="0.2">
      <c r="A44" s="208" t="s">
        <v>392</v>
      </c>
      <c r="B44" s="156" t="s">
        <v>5778</v>
      </c>
      <c r="C44" s="453" t="s">
        <v>107</v>
      </c>
      <c r="D44" s="121"/>
      <c r="E44" s="12" t="s">
        <v>2856</v>
      </c>
      <c r="F44" s="8" t="s">
        <v>2058</v>
      </c>
      <c r="G44" s="8" t="s">
        <v>3187</v>
      </c>
      <c r="H44" s="9"/>
      <c r="I44" s="266"/>
      <c r="J44" s="8" t="s">
        <v>2716</v>
      </c>
      <c r="K44" s="8" t="s">
        <v>2882</v>
      </c>
      <c r="L44" s="266"/>
    </row>
    <row r="45" spans="1:21" x14ac:dyDescent="0.2">
      <c r="A45" s="234" t="s">
        <v>400</v>
      </c>
      <c r="B45" s="523" t="s">
        <v>5798</v>
      </c>
      <c r="C45" s="443" t="s">
        <v>399</v>
      </c>
      <c r="D45" s="12"/>
      <c r="E45" s="12" t="s">
        <v>2843</v>
      </c>
      <c r="F45" s="8" t="s">
        <v>2058</v>
      </c>
      <c r="G45" s="8" t="s">
        <v>3187</v>
      </c>
      <c r="H45" s="9" t="s">
        <v>2822</v>
      </c>
      <c r="I45" s="9" t="s">
        <v>2823</v>
      </c>
      <c r="J45" s="9" t="s">
        <v>2709</v>
      </c>
      <c r="K45" s="9" t="s">
        <v>2752</v>
      </c>
      <c r="L45" s="32"/>
      <c r="M45" s="32"/>
      <c r="N45" s="32"/>
      <c r="O45" s="32"/>
      <c r="P45" s="32"/>
      <c r="Q45" s="9"/>
      <c r="S45" s="15"/>
      <c r="U45" s="15"/>
    </row>
    <row r="46" spans="1:21" x14ac:dyDescent="0.2">
      <c r="A46" s="234" t="s">
        <v>398</v>
      </c>
      <c r="B46" s="156" t="s">
        <v>5752</v>
      </c>
      <c r="C46" s="443" t="s">
        <v>397</v>
      </c>
      <c r="D46" s="12"/>
      <c r="E46" s="12" t="s">
        <v>2843</v>
      </c>
      <c r="F46" s="8" t="s">
        <v>2058</v>
      </c>
      <c r="G46" s="8" t="s">
        <v>3187</v>
      </c>
      <c r="H46" s="9" t="s">
        <v>2822</v>
      </c>
      <c r="I46" s="9" t="s">
        <v>2823</v>
      </c>
      <c r="J46" s="9" t="s">
        <v>2709</v>
      </c>
      <c r="K46" s="9" t="s">
        <v>2752</v>
      </c>
      <c r="L46" s="9" t="s">
        <v>2863</v>
      </c>
      <c r="M46" s="32"/>
      <c r="N46" s="32"/>
      <c r="O46" s="32"/>
      <c r="P46" s="32"/>
      <c r="Q46" s="32"/>
      <c r="S46" s="15"/>
      <c r="U46" s="15"/>
    </row>
    <row r="47" spans="1:21" x14ac:dyDescent="0.2">
      <c r="A47" s="267"/>
      <c r="B47" s="3"/>
      <c r="C47" s="3"/>
      <c r="D47" s="12"/>
      <c r="E47" s="12"/>
      <c r="F47" s="8"/>
      <c r="G47" s="8"/>
      <c r="H47" s="9"/>
      <c r="I47" s="9"/>
      <c r="J47" s="9"/>
      <c r="K47" s="9"/>
      <c r="L47" s="9"/>
      <c r="M47" s="32"/>
      <c r="N47" s="32"/>
      <c r="O47" s="32"/>
      <c r="P47" s="32"/>
      <c r="Q47" s="32"/>
      <c r="S47" s="15"/>
      <c r="U47" s="15"/>
    </row>
    <row r="48" spans="1:21" x14ac:dyDescent="0.2">
      <c r="A48" s="17" t="s">
        <v>4769</v>
      </c>
      <c r="B48" s="99"/>
    </row>
    <row r="49" spans="1:5" x14ac:dyDescent="0.2">
      <c r="A49" s="115" t="s">
        <v>48</v>
      </c>
      <c r="B49" s="3"/>
    </row>
    <row r="50" spans="1:5" x14ac:dyDescent="0.2">
      <c r="A50" s="115" t="s">
        <v>2954</v>
      </c>
      <c r="B50" s="3"/>
      <c r="D50" s="70"/>
    </row>
    <row r="51" spans="1:5" x14ac:dyDescent="0.2">
      <c r="A51" s="115" t="s">
        <v>4665</v>
      </c>
      <c r="B51" s="201" t="s">
        <v>5253</v>
      </c>
      <c r="C51" s="182" t="s">
        <v>5270</v>
      </c>
      <c r="D51" s="182" t="s">
        <v>5184</v>
      </c>
    </row>
    <row r="53" spans="1:5" ht="38.25" x14ac:dyDescent="0.2">
      <c r="C53" s="157" t="s">
        <v>2435</v>
      </c>
    </row>
    <row r="54" spans="1:5" x14ac:dyDescent="0.2">
      <c r="C54" s="182" t="s">
        <v>5745</v>
      </c>
    </row>
    <row r="55" spans="1:5" x14ac:dyDescent="0.2">
      <c r="A55" s="213" t="s">
        <v>2436</v>
      </c>
      <c r="B55" s="523" t="s">
        <v>5785</v>
      </c>
      <c r="C55" s="454" t="s">
        <v>2369</v>
      </c>
      <c r="D55" s="8" t="s">
        <v>2062</v>
      </c>
      <c r="E55" s="8" t="s">
        <v>3190</v>
      </c>
    </row>
    <row r="56" spans="1:5" x14ac:dyDescent="0.2">
      <c r="A56" s="213" t="s">
        <v>2437</v>
      </c>
      <c r="B56" s="523" t="s">
        <v>5786</v>
      </c>
      <c r="C56" s="454" t="s">
        <v>2370</v>
      </c>
      <c r="D56" s="8" t="s">
        <v>2062</v>
      </c>
      <c r="E56" s="8" t="s">
        <v>3191</v>
      </c>
    </row>
    <row r="57" spans="1:5" x14ac:dyDescent="0.2">
      <c r="A57" s="213" t="s">
        <v>2438</v>
      </c>
      <c r="B57" s="523" t="s">
        <v>5787</v>
      </c>
      <c r="C57" s="454" t="s">
        <v>2372</v>
      </c>
      <c r="D57" s="8" t="s">
        <v>2062</v>
      </c>
      <c r="E57" s="8" t="s">
        <v>3192</v>
      </c>
    </row>
    <row r="58" spans="1:5" x14ac:dyDescent="0.2">
      <c r="A58" s="213" t="s">
        <v>409</v>
      </c>
      <c r="B58" s="523" t="s">
        <v>5788</v>
      </c>
      <c r="C58" s="454" t="s">
        <v>3356</v>
      </c>
      <c r="D58" s="8" t="s">
        <v>2062</v>
      </c>
      <c r="E58" s="8" t="s">
        <v>3193</v>
      </c>
    </row>
    <row r="59" spans="1:5" x14ac:dyDescent="0.2">
      <c r="A59" s="213" t="s">
        <v>408</v>
      </c>
      <c r="B59" s="523" t="s">
        <v>5789</v>
      </c>
      <c r="C59" s="454" t="s">
        <v>3357</v>
      </c>
      <c r="D59" s="8" t="s">
        <v>2062</v>
      </c>
      <c r="E59" s="8" t="s">
        <v>3194</v>
      </c>
    </row>
    <row r="60" spans="1:5" x14ac:dyDescent="0.2">
      <c r="A60" s="213" t="s">
        <v>405</v>
      </c>
      <c r="B60" s="523" t="s">
        <v>5790</v>
      </c>
      <c r="C60" s="454" t="s">
        <v>3358</v>
      </c>
      <c r="D60" s="8" t="s">
        <v>2062</v>
      </c>
      <c r="E60" s="8" t="s">
        <v>3195</v>
      </c>
    </row>
    <row r="61" spans="1:5" x14ac:dyDescent="0.2">
      <c r="A61" s="213" t="s">
        <v>393</v>
      </c>
      <c r="B61" s="523" t="s">
        <v>5795</v>
      </c>
      <c r="C61" s="454" t="s">
        <v>3359</v>
      </c>
      <c r="D61" s="8" t="s">
        <v>2062</v>
      </c>
      <c r="E61" s="8" t="s">
        <v>3196</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43">
    <pageSetUpPr fitToPage="1"/>
  </sheetPr>
  <dimension ref="A1:U73"/>
  <sheetViews>
    <sheetView zoomScale="85" zoomScaleNormal="85" workbookViewId="0"/>
  </sheetViews>
  <sheetFormatPr defaultColWidth="9.140625" defaultRowHeight="12.75" x14ac:dyDescent="0.2"/>
  <cols>
    <col min="1" max="1" width="63.28515625" style="10" customWidth="1"/>
    <col min="2" max="2" width="10" style="74" bestFit="1" customWidth="1"/>
    <col min="3" max="3" width="22.5703125" style="74" customWidth="1"/>
    <col min="4" max="4" width="22.5703125" style="10" customWidth="1"/>
    <col min="5" max="5" width="19.85546875" style="10" customWidth="1"/>
    <col min="6" max="6" width="15.42578125" style="10" customWidth="1"/>
    <col min="7" max="7" width="14.28515625" style="10" customWidth="1"/>
    <col min="8" max="8" width="15.140625" style="10" customWidth="1"/>
    <col min="9" max="9" width="26.28515625" style="10" customWidth="1"/>
    <col min="10" max="10" width="13.42578125" style="10" customWidth="1"/>
    <col min="11" max="249" width="9.140625" style="10"/>
    <col min="250" max="250" width="50.5703125" style="10" customWidth="1"/>
    <col min="251" max="251" width="24.140625" style="10" customWidth="1"/>
    <col min="252" max="252" width="27" style="10" customWidth="1"/>
    <col min="253" max="253" width="9.140625" style="10"/>
    <col min="254" max="254" width="16.7109375" style="10" customWidth="1"/>
    <col min="255" max="255" width="9.140625" style="10"/>
    <col min="256" max="256" width="26.85546875" style="10" customWidth="1"/>
    <col min="257" max="505" width="9.140625" style="10"/>
    <col min="506" max="506" width="50.5703125" style="10" customWidth="1"/>
    <col min="507" max="507" width="24.140625" style="10" customWidth="1"/>
    <col min="508" max="508" width="27" style="10" customWidth="1"/>
    <col min="509" max="509" width="9.140625" style="10"/>
    <col min="510" max="510" width="16.7109375" style="10" customWidth="1"/>
    <col min="511" max="511" width="9.140625" style="10"/>
    <col min="512" max="512" width="26.85546875" style="10" customWidth="1"/>
    <col min="513" max="761" width="9.140625" style="10"/>
    <col min="762" max="762" width="50.5703125" style="10" customWidth="1"/>
    <col min="763" max="763" width="24.140625" style="10" customWidth="1"/>
    <col min="764" max="764" width="27" style="10" customWidth="1"/>
    <col min="765" max="765" width="9.140625" style="10"/>
    <col min="766" max="766" width="16.7109375" style="10" customWidth="1"/>
    <col min="767" max="767" width="9.140625" style="10"/>
    <col min="768" max="768" width="26.85546875" style="10" customWidth="1"/>
    <col min="769" max="1017" width="9.140625" style="10"/>
    <col min="1018" max="1018" width="50.5703125" style="10" customWidth="1"/>
    <col min="1019" max="1019" width="24.140625" style="10" customWidth="1"/>
    <col min="1020" max="1020" width="27" style="10" customWidth="1"/>
    <col min="1021" max="1021" width="9.140625" style="10"/>
    <col min="1022" max="1022" width="16.7109375" style="10" customWidth="1"/>
    <col min="1023" max="1023" width="9.140625" style="10"/>
    <col min="1024" max="1024" width="26.85546875" style="10" customWidth="1"/>
    <col min="1025" max="1273" width="9.140625" style="10"/>
    <col min="1274" max="1274" width="50.5703125" style="10" customWidth="1"/>
    <col min="1275" max="1275" width="24.140625" style="10" customWidth="1"/>
    <col min="1276" max="1276" width="27" style="10" customWidth="1"/>
    <col min="1277" max="1277" width="9.140625" style="10"/>
    <col min="1278" max="1278" width="16.7109375" style="10" customWidth="1"/>
    <col min="1279" max="1279" width="9.140625" style="10"/>
    <col min="1280" max="1280" width="26.85546875" style="10" customWidth="1"/>
    <col min="1281" max="1529" width="9.140625" style="10"/>
    <col min="1530" max="1530" width="50.5703125" style="10" customWidth="1"/>
    <col min="1531" max="1531" width="24.140625" style="10" customWidth="1"/>
    <col min="1532" max="1532" width="27" style="10" customWidth="1"/>
    <col min="1533" max="1533" width="9.140625" style="10"/>
    <col min="1534" max="1534" width="16.7109375" style="10" customWidth="1"/>
    <col min="1535" max="1535" width="9.140625" style="10"/>
    <col min="1536" max="1536" width="26.85546875" style="10" customWidth="1"/>
    <col min="1537" max="1785" width="9.140625" style="10"/>
    <col min="1786" max="1786" width="50.5703125" style="10" customWidth="1"/>
    <col min="1787" max="1787" width="24.140625" style="10" customWidth="1"/>
    <col min="1788" max="1788" width="27" style="10" customWidth="1"/>
    <col min="1789" max="1789" width="9.140625" style="10"/>
    <col min="1790" max="1790" width="16.7109375" style="10" customWidth="1"/>
    <col min="1791" max="1791" width="9.140625" style="10"/>
    <col min="1792" max="1792" width="26.85546875" style="10" customWidth="1"/>
    <col min="1793" max="2041" width="9.140625" style="10"/>
    <col min="2042" max="2042" width="50.5703125" style="10" customWidth="1"/>
    <col min="2043" max="2043" width="24.140625" style="10" customWidth="1"/>
    <col min="2044" max="2044" width="27" style="10" customWidth="1"/>
    <col min="2045" max="2045" width="9.140625" style="10"/>
    <col min="2046" max="2046" width="16.7109375" style="10" customWidth="1"/>
    <col min="2047" max="2047" width="9.140625" style="10"/>
    <col min="2048" max="2048" width="26.85546875" style="10" customWidth="1"/>
    <col min="2049" max="2297" width="9.140625" style="10"/>
    <col min="2298" max="2298" width="50.5703125" style="10" customWidth="1"/>
    <col min="2299" max="2299" width="24.140625" style="10" customWidth="1"/>
    <col min="2300" max="2300" width="27" style="10" customWidth="1"/>
    <col min="2301" max="2301" width="9.140625" style="10"/>
    <col min="2302" max="2302" width="16.7109375" style="10" customWidth="1"/>
    <col min="2303" max="2303" width="9.140625" style="10"/>
    <col min="2304" max="2304" width="26.85546875" style="10" customWidth="1"/>
    <col min="2305" max="2553" width="9.140625" style="10"/>
    <col min="2554" max="2554" width="50.5703125" style="10" customWidth="1"/>
    <col min="2555" max="2555" width="24.140625" style="10" customWidth="1"/>
    <col min="2556" max="2556" width="27" style="10" customWidth="1"/>
    <col min="2557" max="2557" width="9.140625" style="10"/>
    <col min="2558" max="2558" width="16.7109375" style="10" customWidth="1"/>
    <col min="2559" max="2559" width="9.140625" style="10"/>
    <col min="2560" max="2560" width="26.85546875" style="10" customWidth="1"/>
    <col min="2561" max="2809" width="9.140625" style="10"/>
    <col min="2810" max="2810" width="50.5703125" style="10" customWidth="1"/>
    <col min="2811" max="2811" width="24.140625" style="10" customWidth="1"/>
    <col min="2812" max="2812" width="27" style="10" customWidth="1"/>
    <col min="2813" max="2813" width="9.140625" style="10"/>
    <col min="2814" max="2814" width="16.7109375" style="10" customWidth="1"/>
    <col min="2815" max="2815" width="9.140625" style="10"/>
    <col min="2816" max="2816" width="26.85546875" style="10" customWidth="1"/>
    <col min="2817" max="3065" width="9.140625" style="10"/>
    <col min="3066" max="3066" width="50.5703125" style="10" customWidth="1"/>
    <col min="3067" max="3067" width="24.140625" style="10" customWidth="1"/>
    <col min="3068" max="3068" width="27" style="10" customWidth="1"/>
    <col min="3069" max="3069" width="9.140625" style="10"/>
    <col min="3070" max="3070" width="16.7109375" style="10" customWidth="1"/>
    <col min="3071" max="3071" width="9.140625" style="10"/>
    <col min="3072" max="3072" width="26.85546875" style="10" customWidth="1"/>
    <col min="3073" max="3321" width="9.140625" style="10"/>
    <col min="3322" max="3322" width="50.5703125" style="10" customWidth="1"/>
    <col min="3323" max="3323" width="24.140625" style="10" customWidth="1"/>
    <col min="3324" max="3324" width="27" style="10" customWidth="1"/>
    <col min="3325" max="3325" width="9.140625" style="10"/>
    <col min="3326" max="3326" width="16.7109375" style="10" customWidth="1"/>
    <col min="3327" max="3327" width="9.140625" style="10"/>
    <col min="3328" max="3328" width="26.85546875" style="10" customWidth="1"/>
    <col min="3329" max="3577" width="9.140625" style="10"/>
    <col min="3578" max="3578" width="50.5703125" style="10" customWidth="1"/>
    <col min="3579" max="3579" width="24.140625" style="10" customWidth="1"/>
    <col min="3580" max="3580" width="27" style="10" customWidth="1"/>
    <col min="3581" max="3581" width="9.140625" style="10"/>
    <col min="3582" max="3582" width="16.7109375" style="10" customWidth="1"/>
    <col min="3583" max="3583" width="9.140625" style="10"/>
    <col min="3584" max="3584" width="26.85546875" style="10" customWidth="1"/>
    <col min="3585" max="3833" width="9.140625" style="10"/>
    <col min="3834" max="3834" width="50.5703125" style="10" customWidth="1"/>
    <col min="3835" max="3835" width="24.140625" style="10" customWidth="1"/>
    <col min="3836" max="3836" width="27" style="10" customWidth="1"/>
    <col min="3837" max="3837" width="9.140625" style="10"/>
    <col min="3838" max="3838" width="16.7109375" style="10" customWidth="1"/>
    <col min="3839" max="3839" width="9.140625" style="10"/>
    <col min="3840" max="3840" width="26.85546875" style="10" customWidth="1"/>
    <col min="3841" max="4089" width="9.140625" style="10"/>
    <col min="4090" max="4090" width="50.5703125" style="10" customWidth="1"/>
    <col min="4091" max="4091" width="24.140625" style="10" customWidth="1"/>
    <col min="4092" max="4092" width="27" style="10" customWidth="1"/>
    <col min="4093" max="4093" width="9.140625" style="10"/>
    <col min="4094" max="4094" width="16.7109375" style="10" customWidth="1"/>
    <col min="4095" max="4095" width="9.140625" style="10"/>
    <col min="4096" max="4096" width="26.85546875" style="10" customWidth="1"/>
    <col min="4097" max="4345" width="9.140625" style="10"/>
    <col min="4346" max="4346" width="50.5703125" style="10" customWidth="1"/>
    <col min="4347" max="4347" width="24.140625" style="10" customWidth="1"/>
    <col min="4348" max="4348" width="27" style="10" customWidth="1"/>
    <col min="4349" max="4349" width="9.140625" style="10"/>
    <col min="4350" max="4350" width="16.7109375" style="10" customWidth="1"/>
    <col min="4351" max="4351" width="9.140625" style="10"/>
    <col min="4352" max="4352" width="26.85546875" style="10" customWidth="1"/>
    <col min="4353" max="4601" width="9.140625" style="10"/>
    <col min="4602" max="4602" width="50.5703125" style="10" customWidth="1"/>
    <col min="4603" max="4603" width="24.140625" style="10" customWidth="1"/>
    <col min="4604" max="4604" width="27" style="10" customWidth="1"/>
    <col min="4605" max="4605" width="9.140625" style="10"/>
    <col min="4606" max="4606" width="16.7109375" style="10" customWidth="1"/>
    <col min="4607" max="4607" width="9.140625" style="10"/>
    <col min="4608" max="4608" width="26.85546875" style="10" customWidth="1"/>
    <col min="4609" max="4857" width="9.140625" style="10"/>
    <col min="4858" max="4858" width="50.5703125" style="10" customWidth="1"/>
    <col min="4859" max="4859" width="24.140625" style="10" customWidth="1"/>
    <col min="4860" max="4860" width="27" style="10" customWidth="1"/>
    <col min="4861" max="4861" width="9.140625" style="10"/>
    <col min="4862" max="4862" width="16.7109375" style="10" customWidth="1"/>
    <col min="4863" max="4863" width="9.140625" style="10"/>
    <col min="4864" max="4864" width="26.85546875" style="10" customWidth="1"/>
    <col min="4865" max="5113" width="9.140625" style="10"/>
    <col min="5114" max="5114" width="50.5703125" style="10" customWidth="1"/>
    <col min="5115" max="5115" width="24.140625" style="10" customWidth="1"/>
    <col min="5116" max="5116" width="27" style="10" customWidth="1"/>
    <col min="5117" max="5117" width="9.140625" style="10"/>
    <col min="5118" max="5118" width="16.7109375" style="10" customWidth="1"/>
    <col min="5119" max="5119" width="9.140625" style="10"/>
    <col min="5120" max="5120" width="26.85546875" style="10" customWidth="1"/>
    <col min="5121" max="5369" width="9.140625" style="10"/>
    <col min="5370" max="5370" width="50.5703125" style="10" customWidth="1"/>
    <col min="5371" max="5371" width="24.140625" style="10" customWidth="1"/>
    <col min="5372" max="5372" width="27" style="10" customWidth="1"/>
    <col min="5373" max="5373" width="9.140625" style="10"/>
    <col min="5374" max="5374" width="16.7109375" style="10" customWidth="1"/>
    <col min="5375" max="5375" width="9.140625" style="10"/>
    <col min="5376" max="5376" width="26.85546875" style="10" customWidth="1"/>
    <col min="5377" max="5625" width="9.140625" style="10"/>
    <col min="5626" max="5626" width="50.5703125" style="10" customWidth="1"/>
    <col min="5627" max="5627" width="24.140625" style="10" customWidth="1"/>
    <col min="5628" max="5628" width="27" style="10" customWidth="1"/>
    <col min="5629" max="5629" width="9.140625" style="10"/>
    <col min="5630" max="5630" width="16.7109375" style="10" customWidth="1"/>
    <col min="5631" max="5631" width="9.140625" style="10"/>
    <col min="5632" max="5632" width="26.85546875" style="10" customWidth="1"/>
    <col min="5633" max="5881" width="9.140625" style="10"/>
    <col min="5882" max="5882" width="50.5703125" style="10" customWidth="1"/>
    <col min="5883" max="5883" width="24.140625" style="10" customWidth="1"/>
    <col min="5884" max="5884" width="27" style="10" customWidth="1"/>
    <col min="5885" max="5885" width="9.140625" style="10"/>
    <col min="5886" max="5886" width="16.7109375" style="10" customWidth="1"/>
    <col min="5887" max="5887" width="9.140625" style="10"/>
    <col min="5888" max="5888" width="26.85546875" style="10" customWidth="1"/>
    <col min="5889" max="6137" width="9.140625" style="10"/>
    <col min="6138" max="6138" width="50.5703125" style="10" customWidth="1"/>
    <col min="6139" max="6139" width="24.140625" style="10" customWidth="1"/>
    <col min="6140" max="6140" width="27" style="10" customWidth="1"/>
    <col min="6141" max="6141" width="9.140625" style="10"/>
    <col min="6142" max="6142" width="16.7109375" style="10" customWidth="1"/>
    <col min="6143" max="6143" width="9.140625" style="10"/>
    <col min="6144" max="6144" width="26.85546875" style="10" customWidth="1"/>
    <col min="6145" max="6393" width="9.140625" style="10"/>
    <col min="6394" max="6394" width="50.5703125" style="10" customWidth="1"/>
    <col min="6395" max="6395" width="24.140625" style="10" customWidth="1"/>
    <col min="6396" max="6396" width="27" style="10" customWidth="1"/>
    <col min="6397" max="6397" width="9.140625" style="10"/>
    <col min="6398" max="6398" width="16.7109375" style="10" customWidth="1"/>
    <col min="6399" max="6399" width="9.140625" style="10"/>
    <col min="6400" max="6400" width="26.85546875" style="10" customWidth="1"/>
    <col min="6401" max="6649" width="9.140625" style="10"/>
    <col min="6650" max="6650" width="50.5703125" style="10" customWidth="1"/>
    <col min="6651" max="6651" width="24.140625" style="10" customWidth="1"/>
    <col min="6652" max="6652" width="27" style="10" customWidth="1"/>
    <col min="6653" max="6653" width="9.140625" style="10"/>
    <col min="6654" max="6654" width="16.7109375" style="10" customWidth="1"/>
    <col min="6655" max="6655" width="9.140625" style="10"/>
    <col min="6656" max="6656" width="26.85546875" style="10" customWidth="1"/>
    <col min="6657" max="6905" width="9.140625" style="10"/>
    <col min="6906" max="6906" width="50.5703125" style="10" customWidth="1"/>
    <col min="6907" max="6907" width="24.140625" style="10" customWidth="1"/>
    <col min="6908" max="6908" width="27" style="10" customWidth="1"/>
    <col min="6909" max="6909" width="9.140625" style="10"/>
    <col min="6910" max="6910" width="16.7109375" style="10" customWidth="1"/>
    <col min="6911" max="6911" width="9.140625" style="10"/>
    <col min="6912" max="6912" width="26.85546875" style="10" customWidth="1"/>
    <col min="6913" max="7161" width="9.140625" style="10"/>
    <col min="7162" max="7162" width="50.5703125" style="10" customWidth="1"/>
    <col min="7163" max="7163" width="24.140625" style="10" customWidth="1"/>
    <col min="7164" max="7164" width="27" style="10" customWidth="1"/>
    <col min="7165" max="7165" width="9.140625" style="10"/>
    <col min="7166" max="7166" width="16.7109375" style="10" customWidth="1"/>
    <col min="7167" max="7167" width="9.140625" style="10"/>
    <col min="7168" max="7168" width="26.85546875" style="10" customWidth="1"/>
    <col min="7169" max="7417" width="9.140625" style="10"/>
    <col min="7418" max="7418" width="50.5703125" style="10" customWidth="1"/>
    <col min="7419" max="7419" width="24.140625" style="10" customWidth="1"/>
    <col min="7420" max="7420" width="27" style="10" customWidth="1"/>
    <col min="7421" max="7421" width="9.140625" style="10"/>
    <col min="7422" max="7422" width="16.7109375" style="10" customWidth="1"/>
    <col min="7423" max="7423" width="9.140625" style="10"/>
    <col min="7424" max="7424" width="26.85546875" style="10" customWidth="1"/>
    <col min="7425" max="7673" width="9.140625" style="10"/>
    <col min="7674" max="7674" width="50.5703125" style="10" customWidth="1"/>
    <col min="7675" max="7675" width="24.140625" style="10" customWidth="1"/>
    <col min="7676" max="7676" width="27" style="10" customWidth="1"/>
    <col min="7677" max="7677" width="9.140625" style="10"/>
    <col min="7678" max="7678" width="16.7109375" style="10" customWidth="1"/>
    <col min="7679" max="7679" width="9.140625" style="10"/>
    <col min="7680" max="7680" width="26.85546875" style="10" customWidth="1"/>
    <col min="7681" max="7929" width="9.140625" style="10"/>
    <col min="7930" max="7930" width="50.5703125" style="10" customWidth="1"/>
    <col min="7931" max="7931" width="24.140625" style="10" customWidth="1"/>
    <col min="7932" max="7932" width="27" style="10" customWidth="1"/>
    <col min="7933" max="7933" width="9.140625" style="10"/>
    <col min="7934" max="7934" width="16.7109375" style="10" customWidth="1"/>
    <col min="7935" max="7935" width="9.140625" style="10"/>
    <col min="7936" max="7936" width="26.85546875" style="10" customWidth="1"/>
    <col min="7937" max="8185" width="9.140625" style="10"/>
    <col min="8186" max="8186" width="50.5703125" style="10" customWidth="1"/>
    <col min="8187" max="8187" width="24.140625" style="10" customWidth="1"/>
    <col min="8188" max="8188" width="27" style="10" customWidth="1"/>
    <col min="8189" max="8189" width="9.140625" style="10"/>
    <col min="8190" max="8190" width="16.7109375" style="10" customWidth="1"/>
    <col min="8191" max="8191" width="9.140625" style="10"/>
    <col min="8192" max="8192" width="26.85546875" style="10" customWidth="1"/>
    <col min="8193" max="8441" width="9.140625" style="10"/>
    <col min="8442" max="8442" width="50.5703125" style="10" customWidth="1"/>
    <col min="8443" max="8443" width="24.140625" style="10" customWidth="1"/>
    <col min="8444" max="8444" width="27" style="10" customWidth="1"/>
    <col min="8445" max="8445" width="9.140625" style="10"/>
    <col min="8446" max="8446" width="16.7109375" style="10" customWidth="1"/>
    <col min="8447" max="8447" width="9.140625" style="10"/>
    <col min="8448" max="8448" width="26.85546875" style="10" customWidth="1"/>
    <col min="8449" max="8697" width="9.140625" style="10"/>
    <col min="8698" max="8698" width="50.5703125" style="10" customWidth="1"/>
    <col min="8699" max="8699" width="24.140625" style="10" customWidth="1"/>
    <col min="8700" max="8700" width="27" style="10" customWidth="1"/>
    <col min="8701" max="8701" width="9.140625" style="10"/>
    <col min="8702" max="8702" width="16.7109375" style="10" customWidth="1"/>
    <col min="8703" max="8703" width="9.140625" style="10"/>
    <col min="8704" max="8704" width="26.85546875" style="10" customWidth="1"/>
    <col min="8705" max="8953" width="9.140625" style="10"/>
    <col min="8954" max="8954" width="50.5703125" style="10" customWidth="1"/>
    <col min="8955" max="8955" width="24.140625" style="10" customWidth="1"/>
    <col min="8956" max="8956" width="27" style="10" customWidth="1"/>
    <col min="8957" max="8957" width="9.140625" style="10"/>
    <col min="8958" max="8958" width="16.7109375" style="10" customWidth="1"/>
    <col min="8959" max="8959" width="9.140625" style="10"/>
    <col min="8960" max="8960" width="26.85546875" style="10" customWidth="1"/>
    <col min="8961" max="9209" width="9.140625" style="10"/>
    <col min="9210" max="9210" width="50.5703125" style="10" customWidth="1"/>
    <col min="9211" max="9211" width="24.140625" style="10" customWidth="1"/>
    <col min="9212" max="9212" width="27" style="10" customWidth="1"/>
    <col min="9213" max="9213" width="9.140625" style="10"/>
    <col min="9214" max="9214" width="16.7109375" style="10" customWidth="1"/>
    <col min="9215" max="9215" width="9.140625" style="10"/>
    <col min="9216" max="9216" width="26.85546875" style="10" customWidth="1"/>
    <col min="9217" max="9465" width="9.140625" style="10"/>
    <col min="9466" max="9466" width="50.5703125" style="10" customWidth="1"/>
    <col min="9467" max="9467" width="24.140625" style="10" customWidth="1"/>
    <col min="9468" max="9468" width="27" style="10" customWidth="1"/>
    <col min="9469" max="9469" width="9.140625" style="10"/>
    <col min="9470" max="9470" width="16.7109375" style="10" customWidth="1"/>
    <col min="9471" max="9471" width="9.140625" style="10"/>
    <col min="9472" max="9472" width="26.85546875" style="10" customWidth="1"/>
    <col min="9473" max="9721" width="9.140625" style="10"/>
    <col min="9722" max="9722" width="50.5703125" style="10" customWidth="1"/>
    <col min="9723" max="9723" width="24.140625" style="10" customWidth="1"/>
    <col min="9724" max="9724" width="27" style="10" customWidth="1"/>
    <col min="9725" max="9725" width="9.140625" style="10"/>
    <col min="9726" max="9726" width="16.7109375" style="10" customWidth="1"/>
    <col min="9727" max="9727" width="9.140625" style="10"/>
    <col min="9728" max="9728" width="26.85546875" style="10" customWidth="1"/>
    <col min="9729" max="9977" width="9.140625" style="10"/>
    <col min="9978" max="9978" width="50.5703125" style="10" customWidth="1"/>
    <col min="9979" max="9979" width="24.140625" style="10" customWidth="1"/>
    <col min="9980" max="9980" width="27" style="10" customWidth="1"/>
    <col min="9981" max="9981" width="9.140625" style="10"/>
    <col min="9982" max="9982" width="16.7109375" style="10" customWidth="1"/>
    <col min="9983" max="9983" width="9.140625" style="10"/>
    <col min="9984" max="9984" width="26.85546875" style="10" customWidth="1"/>
    <col min="9985" max="10233" width="9.140625" style="10"/>
    <col min="10234" max="10234" width="50.5703125" style="10" customWidth="1"/>
    <col min="10235" max="10235" width="24.140625" style="10" customWidth="1"/>
    <col min="10236" max="10236" width="27" style="10" customWidth="1"/>
    <col min="10237" max="10237" width="9.140625" style="10"/>
    <col min="10238" max="10238" width="16.7109375" style="10" customWidth="1"/>
    <col min="10239" max="10239" width="9.140625" style="10"/>
    <col min="10240" max="10240" width="26.85546875" style="10" customWidth="1"/>
    <col min="10241" max="10489" width="9.140625" style="10"/>
    <col min="10490" max="10490" width="50.5703125" style="10" customWidth="1"/>
    <col min="10491" max="10491" width="24.140625" style="10" customWidth="1"/>
    <col min="10492" max="10492" width="27" style="10" customWidth="1"/>
    <col min="10493" max="10493" width="9.140625" style="10"/>
    <col min="10494" max="10494" width="16.7109375" style="10" customWidth="1"/>
    <col min="10495" max="10495" width="9.140625" style="10"/>
    <col min="10496" max="10496" width="26.85546875" style="10" customWidth="1"/>
    <col min="10497" max="10745" width="9.140625" style="10"/>
    <col min="10746" max="10746" width="50.5703125" style="10" customWidth="1"/>
    <col min="10747" max="10747" width="24.140625" style="10" customWidth="1"/>
    <col min="10748" max="10748" width="27" style="10" customWidth="1"/>
    <col min="10749" max="10749" width="9.140625" style="10"/>
    <col min="10750" max="10750" width="16.7109375" style="10" customWidth="1"/>
    <col min="10751" max="10751" width="9.140625" style="10"/>
    <col min="10752" max="10752" width="26.85546875" style="10" customWidth="1"/>
    <col min="10753" max="11001" width="9.140625" style="10"/>
    <col min="11002" max="11002" width="50.5703125" style="10" customWidth="1"/>
    <col min="11003" max="11003" width="24.140625" style="10" customWidth="1"/>
    <col min="11004" max="11004" width="27" style="10" customWidth="1"/>
    <col min="11005" max="11005" width="9.140625" style="10"/>
    <col min="11006" max="11006" width="16.7109375" style="10" customWidth="1"/>
    <col min="11007" max="11007" width="9.140625" style="10"/>
    <col min="11008" max="11008" width="26.85546875" style="10" customWidth="1"/>
    <col min="11009" max="11257" width="9.140625" style="10"/>
    <col min="11258" max="11258" width="50.5703125" style="10" customWidth="1"/>
    <col min="11259" max="11259" width="24.140625" style="10" customWidth="1"/>
    <col min="11260" max="11260" width="27" style="10" customWidth="1"/>
    <col min="11261" max="11261" width="9.140625" style="10"/>
    <col min="11262" max="11262" width="16.7109375" style="10" customWidth="1"/>
    <col min="11263" max="11263" width="9.140625" style="10"/>
    <col min="11264" max="11264" width="26.85546875" style="10" customWidth="1"/>
    <col min="11265" max="11513" width="9.140625" style="10"/>
    <col min="11514" max="11514" width="50.5703125" style="10" customWidth="1"/>
    <col min="11515" max="11515" width="24.140625" style="10" customWidth="1"/>
    <col min="11516" max="11516" width="27" style="10" customWidth="1"/>
    <col min="11517" max="11517" width="9.140625" style="10"/>
    <col min="11518" max="11518" width="16.7109375" style="10" customWidth="1"/>
    <col min="11519" max="11519" width="9.140625" style="10"/>
    <col min="11520" max="11520" width="26.85546875" style="10" customWidth="1"/>
    <col min="11521" max="11769" width="9.140625" style="10"/>
    <col min="11770" max="11770" width="50.5703125" style="10" customWidth="1"/>
    <col min="11771" max="11771" width="24.140625" style="10" customWidth="1"/>
    <col min="11772" max="11772" width="27" style="10" customWidth="1"/>
    <col min="11773" max="11773" width="9.140625" style="10"/>
    <col min="11774" max="11774" width="16.7109375" style="10" customWidth="1"/>
    <col min="11775" max="11775" width="9.140625" style="10"/>
    <col min="11776" max="11776" width="26.85546875" style="10" customWidth="1"/>
    <col min="11777" max="12025" width="9.140625" style="10"/>
    <col min="12026" max="12026" width="50.5703125" style="10" customWidth="1"/>
    <col min="12027" max="12027" width="24.140625" style="10" customWidth="1"/>
    <col min="12028" max="12028" width="27" style="10" customWidth="1"/>
    <col min="12029" max="12029" width="9.140625" style="10"/>
    <col min="12030" max="12030" width="16.7109375" style="10" customWidth="1"/>
    <col min="12031" max="12031" width="9.140625" style="10"/>
    <col min="12032" max="12032" width="26.85546875" style="10" customWidth="1"/>
    <col min="12033" max="12281" width="9.140625" style="10"/>
    <col min="12282" max="12282" width="50.5703125" style="10" customWidth="1"/>
    <col min="12283" max="12283" width="24.140625" style="10" customWidth="1"/>
    <col min="12284" max="12284" width="27" style="10" customWidth="1"/>
    <col min="12285" max="12285" width="9.140625" style="10"/>
    <col min="12286" max="12286" width="16.7109375" style="10" customWidth="1"/>
    <col min="12287" max="12287" width="9.140625" style="10"/>
    <col min="12288" max="12288" width="26.85546875" style="10" customWidth="1"/>
    <col min="12289" max="12537" width="9.140625" style="10"/>
    <col min="12538" max="12538" width="50.5703125" style="10" customWidth="1"/>
    <col min="12539" max="12539" width="24.140625" style="10" customWidth="1"/>
    <col min="12540" max="12540" width="27" style="10" customWidth="1"/>
    <col min="12541" max="12541" width="9.140625" style="10"/>
    <col min="12542" max="12542" width="16.7109375" style="10" customWidth="1"/>
    <col min="12543" max="12543" width="9.140625" style="10"/>
    <col min="12544" max="12544" width="26.85546875" style="10" customWidth="1"/>
    <col min="12545" max="12793" width="9.140625" style="10"/>
    <col min="12794" max="12794" width="50.5703125" style="10" customWidth="1"/>
    <col min="12795" max="12795" width="24.140625" style="10" customWidth="1"/>
    <col min="12796" max="12796" width="27" style="10" customWidth="1"/>
    <col min="12797" max="12797" width="9.140625" style="10"/>
    <col min="12798" max="12798" width="16.7109375" style="10" customWidth="1"/>
    <col min="12799" max="12799" width="9.140625" style="10"/>
    <col min="12800" max="12800" width="26.85546875" style="10" customWidth="1"/>
    <col min="12801" max="13049" width="9.140625" style="10"/>
    <col min="13050" max="13050" width="50.5703125" style="10" customWidth="1"/>
    <col min="13051" max="13051" width="24.140625" style="10" customWidth="1"/>
    <col min="13052" max="13052" width="27" style="10" customWidth="1"/>
    <col min="13053" max="13053" width="9.140625" style="10"/>
    <col min="13054" max="13054" width="16.7109375" style="10" customWidth="1"/>
    <col min="13055" max="13055" width="9.140625" style="10"/>
    <col min="13056" max="13056" width="26.85546875" style="10" customWidth="1"/>
    <col min="13057" max="13305" width="9.140625" style="10"/>
    <col min="13306" max="13306" width="50.5703125" style="10" customWidth="1"/>
    <col min="13307" max="13307" width="24.140625" style="10" customWidth="1"/>
    <col min="13308" max="13308" width="27" style="10" customWidth="1"/>
    <col min="13309" max="13309" width="9.140625" style="10"/>
    <col min="13310" max="13310" width="16.7109375" style="10" customWidth="1"/>
    <col min="13311" max="13311" width="9.140625" style="10"/>
    <col min="13312" max="13312" width="26.85546875" style="10" customWidth="1"/>
    <col min="13313" max="13561" width="9.140625" style="10"/>
    <col min="13562" max="13562" width="50.5703125" style="10" customWidth="1"/>
    <col min="13563" max="13563" width="24.140625" style="10" customWidth="1"/>
    <col min="13564" max="13564" width="27" style="10" customWidth="1"/>
    <col min="13565" max="13565" width="9.140625" style="10"/>
    <col min="13566" max="13566" width="16.7109375" style="10" customWidth="1"/>
    <col min="13567" max="13567" width="9.140625" style="10"/>
    <col min="13568" max="13568" width="26.85546875" style="10" customWidth="1"/>
    <col min="13569" max="13817" width="9.140625" style="10"/>
    <col min="13818" max="13818" width="50.5703125" style="10" customWidth="1"/>
    <col min="13819" max="13819" width="24.140625" style="10" customWidth="1"/>
    <col min="13820" max="13820" width="27" style="10" customWidth="1"/>
    <col min="13821" max="13821" width="9.140625" style="10"/>
    <col min="13822" max="13822" width="16.7109375" style="10" customWidth="1"/>
    <col min="13823" max="13823" width="9.140625" style="10"/>
    <col min="13824" max="13824" width="26.85546875" style="10" customWidth="1"/>
    <col min="13825" max="14073" width="9.140625" style="10"/>
    <col min="14074" max="14074" width="50.5703125" style="10" customWidth="1"/>
    <col min="14075" max="14075" width="24.140625" style="10" customWidth="1"/>
    <col min="14076" max="14076" width="27" style="10" customWidth="1"/>
    <col min="14077" max="14077" width="9.140625" style="10"/>
    <col min="14078" max="14078" width="16.7109375" style="10" customWidth="1"/>
    <col min="14079" max="14079" width="9.140625" style="10"/>
    <col min="14080" max="14080" width="26.85546875" style="10" customWidth="1"/>
    <col min="14081" max="14329" width="9.140625" style="10"/>
    <col min="14330" max="14330" width="50.5703125" style="10" customWidth="1"/>
    <col min="14331" max="14331" width="24.140625" style="10" customWidth="1"/>
    <col min="14332" max="14332" width="27" style="10" customWidth="1"/>
    <col min="14333" max="14333" width="9.140625" style="10"/>
    <col min="14334" max="14334" width="16.7109375" style="10" customWidth="1"/>
    <col min="14335" max="14335" width="9.140625" style="10"/>
    <col min="14336" max="14336" width="26.85546875" style="10" customWidth="1"/>
    <col min="14337" max="14585" width="9.140625" style="10"/>
    <col min="14586" max="14586" width="50.5703125" style="10" customWidth="1"/>
    <col min="14587" max="14587" width="24.140625" style="10" customWidth="1"/>
    <col min="14588" max="14588" width="27" style="10" customWidth="1"/>
    <col min="14589" max="14589" width="9.140625" style="10"/>
    <col min="14590" max="14590" width="16.7109375" style="10" customWidth="1"/>
    <col min="14591" max="14591" width="9.140625" style="10"/>
    <col min="14592" max="14592" width="26.85546875" style="10" customWidth="1"/>
    <col min="14593" max="14841" width="9.140625" style="10"/>
    <col min="14842" max="14842" width="50.5703125" style="10" customWidth="1"/>
    <col min="14843" max="14843" width="24.140625" style="10" customWidth="1"/>
    <col min="14844" max="14844" width="27" style="10" customWidth="1"/>
    <col min="14845" max="14845" width="9.140625" style="10"/>
    <col min="14846" max="14846" width="16.7109375" style="10" customWidth="1"/>
    <col min="14847" max="14847" width="9.140625" style="10"/>
    <col min="14848" max="14848" width="26.85546875" style="10" customWidth="1"/>
    <col min="14849" max="15097" width="9.140625" style="10"/>
    <col min="15098" max="15098" width="50.5703125" style="10" customWidth="1"/>
    <col min="15099" max="15099" width="24.140625" style="10" customWidth="1"/>
    <col min="15100" max="15100" width="27" style="10" customWidth="1"/>
    <col min="15101" max="15101" width="9.140625" style="10"/>
    <col min="15102" max="15102" width="16.7109375" style="10" customWidth="1"/>
    <col min="15103" max="15103" width="9.140625" style="10"/>
    <col min="15104" max="15104" width="26.85546875" style="10" customWidth="1"/>
    <col min="15105" max="15353" width="9.140625" style="10"/>
    <col min="15354" max="15354" width="50.5703125" style="10" customWidth="1"/>
    <col min="15355" max="15355" width="24.140625" style="10" customWidth="1"/>
    <col min="15356" max="15356" width="27" style="10" customWidth="1"/>
    <col min="15357" max="15357" width="9.140625" style="10"/>
    <col min="15358" max="15358" width="16.7109375" style="10" customWidth="1"/>
    <col min="15359" max="15359" width="9.140625" style="10"/>
    <col min="15360" max="15360" width="26.85546875" style="10" customWidth="1"/>
    <col min="15361" max="15609" width="9.140625" style="10"/>
    <col min="15610" max="15610" width="50.5703125" style="10" customWidth="1"/>
    <col min="15611" max="15611" width="24.140625" style="10" customWidth="1"/>
    <col min="15612" max="15612" width="27" style="10" customWidth="1"/>
    <col min="15613" max="15613" width="9.140625" style="10"/>
    <col min="15614" max="15614" width="16.7109375" style="10" customWidth="1"/>
    <col min="15615" max="15615" width="9.140625" style="10"/>
    <col min="15616" max="15616" width="26.85546875" style="10" customWidth="1"/>
    <col min="15617" max="15865" width="9.140625" style="10"/>
    <col min="15866" max="15866" width="50.5703125" style="10" customWidth="1"/>
    <col min="15867" max="15867" width="24.140625" style="10" customWidth="1"/>
    <col min="15868" max="15868" width="27" style="10" customWidth="1"/>
    <col min="15869" max="15869" width="9.140625" style="10"/>
    <col min="15870" max="15870" width="16.7109375" style="10" customWidth="1"/>
    <col min="15871" max="15871" width="9.140625" style="10"/>
    <col min="15872" max="15872" width="26.85546875" style="10" customWidth="1"/>
    <col min="15873" max="16121" width="9.140625" style="10"/>
    <col min="16122" max="16122" width="50.5703125" style="10" customWidth="1"/>
    <col min="16123" max="16123" width="24.140625" style="10" customWidth="1"/>
    <col min="16124" max="16124" width="27" style="10" customWidth="1"/>
    <col min="16125" max="16125" width="9.140625" style="10"/>
    <col min="16126" max="16126" width="16.7109375" style="10" customWidth="1"/>
    <col min="16127" max="16127" width="9.140625" style="10"/>
    <col min="16128" max="16128" width="26.85546875" style="10" customWidth="1"/>
    <col min="16129" max="16384" width="9.140625" style="10"/>
  </cols>
  <sheetData>
    <row r="1" spans="1:13" x14ac:dyDescent="0.2">
      <c r="A1" s="17" t="s">
        <v>3298</v>
      </c>
      <c r="B1" s="487" t="str">
        <f>HYPERLINK("#List!$A$1", "Preparatory")</f>
        <v>Preparatory</v>
      </c>
    </row>
    <row r="2" spans="1:13" x14ac:dyDescent="0.2">
      <c r="A2" s="17"/>
      <c r="B2" s="99"/>
    </row>
    <row r="3" spans="1:13" x14ac:dyDescent="0.2">
      <c r="A3" s="83" t="s">
        <v>415</v>
      </c>
      <c r="B3" s="61"/>
      <c r="C3" s="61"/>
      <c r="D3" s="268"/>
      <c r="E3" s="16"/>
      <c r="F3" s="33"/>
    </row>
    <row r="4" spans="1:13" x14ac:dyDescent="0.2">
      <c r="A4" s="83" t="s">
        <v>414</v>
      </c>
      <c r="B4" s="61"/>
      <c r="C4" s="61"/>
      <c r="D4" s="268"/>
      <c r="E4" s="16"/>
      <c r="F4" s="33"/>
    </row>
    <row r="5" spans="1:13" x14ac:dyDescent="0.2">
      <c r="A5" s="83"/>
      <c r="B5" s="61"/>
      <c r="C5" s="61"/>
      <c r="D5" s="268"/>
      <c r="E5" s="16"/>
      <c r="F5" s="33"/>
    </row>
    <row r="6" spans="1:13" x14ac:dyDescent="0.2">
      <c r="A6" s="17" t="s">
        <v>4770</v>
      </c>
      <c r="B6" s="99"/>
      <c r="C6" s="61"/>
      <c r="D6" s="268"/>
      <c r="E6" s="16"/>
      <c r="F6" s="33"/>
    </row>
    <row r="7" spans="1:13" x14ac:dyDescent="0.2">
      <c r="A7" s="14" t="s">
        <v>48</v>
      </c>
      <c r="B7" s="56"/>
      <c r="C7" s="61"/>
      <c r="D7" s="268"/>
      <c r="E7" s="16"/>
      <c r="F7" s="33"/>
    </row>
    <row r="8" spans="1:13" x14ac:dyDescent="0.2">
      <c r="A8" s="14" t="s">
        <v>4711</v>
      </c>
      <c r="B8" s="56"/>
      <c r="C8" s="61"/>
      <c r="D8" s="268"/>
      <c r="E8" s="16"/>
      <c r="F8" s="33"/>
    </row>
    <row r="9" spans="1:13" x14ac:dyDescent="0.2">
      <c r="A9" s="14" t="s">
        <v>2808</v>
      </c>
      <c r="B9" s="56"/>
      <c r="C9" s="61"/>
      <c r="D9" s="268"/>
      <c r="E9" s="16"/>
      <c r="F9" s="33"/>
    </row>
    <row r="10" spans="1:13" x14ac:dyDescent="0.2">
      <c r="A10" s="14" t="s">
        <v>2890</v>
      </c>
      <c r="B10" s="73"/>
      <c r="E10" s="16"/>
      <c r="F10" s="33"/>
    </row>
    <row r="11" spans="1:13" x14ac:dyDescent="0.2">
      <c r="A11" s="115" t="s">
        <v>4665</v>
      </c>
      <c r="B11" s="201" t="s">
        <v>5253</v>
      </c>
      <c r="C11" s="182" t="s">
        <v>5270</v>
      </c>
      <c r="D11" s="166" t="s">
        <v>5184</v>
      </c>
    </row>
    <row r="12" spans="1:13" x14ac:dyDescent="0.2">
      <c r="A12" s="115"/>
      <c r="B12" s="3"/>
      <c r="C12" s="61"/>
      <c r="D12" s="7"/>
    </row>
    <row r="13" spans="1:13" ht="51" x14ac:dyDescent="0.2">
      <c r="C13" s="153" t="s">
        <v>494</v>
      </c>
      <c r="D13" s="153" t="s">
        <v>413</v>
      </c>
    </row>
    <row r="14" spans="1:13" x14ac:dyDescent="0.2">
      <c r="A14" s="48"/>
      <c r="B14" s="70"/>
      <c r="C14" s="156" t="s">
        <v>5301</v>
      </c>
      <c r="D14" s="156" t="s">
        <v>5302</v>
      </c>
    </row>
    <row r="15" spans="1:13" x14ac:dyDescent="0.2">
      <c r="A15" s="211" t="s">
        <v>5183</v>
      </c>
      <c r="B15" s="156" t="s">
        <v>5272</v>
      </c>
      <c r="C15" s="453" t="s">
        <v>23</v>
      </c>
      <c r="D15" s="453" t="s">
        <v>225</v>
      </c>
      <c r="E15" s="12" t="s">
        <v>3056</v>
      </c>
      <c r="F15" s="16"/>
      <c r="G15" s="8" t="s">
        <v>2058</v>
      </c>
      <c r="H15" s="8" t="s">
        <v>4666</v>
      </c>
      <c r="I15" s="8" t="s">
        <v>2716</v>
      </c>
      <c r="J15" s="9" t="s">
        <v>3057</v>
      </c>
      <c r="K15" s="13"/>
      <c r="L15" s="13"/>
      <c r="M15" s="58"/>
    </row>
    <row r="16" spans="1:13" x14ac:dyDescent="0.2">
      <c r="A16" s="211" t="s">
        <v>412</v>
      </c>
      <c r="B16" s="156" t="s">
        <v>5273</v>
      </c>
      <c r="C16" s="453" t="s">
        <v>24</v>
      </c>
      <c r="D16" s="453" t="s">
        <v>269</v>
      </c>
      <c r="E16" s="12" t="s">
        <v>3058</v>
      </c>
      <c r="F16" s="16"/>
      <c r="G16" s="8" t="s">
        <v>2058</v>
      </c>
      <c r="H16" s="8" t="s">
        <v>4666</v>
      </c>
      <c r="I16" s="8" t="s">
        <v>2716</v>
      </c>
      <c r="J16" s="9" t="s">
        <v>3057</v>
      </c>
      <c r="K16" s="13"/>
      <c r="L16" s="13"/>
      <c r="M16" s="58"/>
    </row>
    <row r="17" spans="1:13" x14ac:dyDescent="0.2">
      <c r="A17" s="211" t="s">
        <v>411</v>
      </c>
      <c r="B17" s="156" t="s">
        <v>5274</v>
      </c>
      <c r="C17" s="453" t="s">
        <v>25</v>
      </c>
      <c r="D17" s="453" t="s">
        <v>410</v>
      </c>
      <c r="E17" s="12" t="s">
        <v>3059</v>
      </c>
      <c r="F17" s="16"/>
      <c r="G17" s="8" t="s">
        <v>2058</v>
      </c>
      <c r="H17" s="8" t="s">
        <v>4666</v>
      </c>
      <c r="I17" s="8" t="s">
        <v>2716</v>
      </c>
      <c r="J17" s="9" t="s">
        <v>3057</v>
      </c>
      <c r="K17" s="13"/>
      <c r="L17" s="13"/>
      <c r="M17" s="58"/>
    </row>
    <row r="18" spans="1:13" x14ac:dyDescent="0.2">
      <c r="A18" s="211" t="s">
        <v>409</v>
      </c>
      <c r="B18" s="156" t="s">
        <v>5275</v>
      </c>
      <c r="C18" s="453" t="s">
        <v>26</v>
      </c>
      <c r="D18" s="453" t="s">
        <v>539</v>
      </c>
      <c r="E18" s="12" t="s">
        <v>3060</v>
      </c>
      <c r="F18" s="16"/>
      <c r="G18" s="8" t="s">
        <v>2058</v>
      </c>
      <c r="H18" s="8" t="s">
        <v>4666</v>
      </c>
      <c r="I18" s="8" t="s">
        <v>2716</v>
      </c>
      <c r="J18" s="9" t="s">
        <v>3057</v>
      </c>
      <c r="K18" s="13"/>
      <c r="L18" s="13"/>
      <c r="M18" s="58"/>
    </row>
    <row r="19" spans="1:13" x14ac:dyDescent="0.2">
      <c r="A19" s="211" t="s">
        <v>408</v>
      </c>
      <c r="B19" s="156" t="s">
        <v>5317</v>
      </c>
      <c r="C19" s="453" t="s">
        <v>27</v>
      </c>
      <c r="D19" s="453" t="s">
        <v>420</v>
      </c>
      <c r="E19" s="12" t="s">
        <v>3061</v>
      </c>
      <c r="F19" s="16"/>
      <c r="G19" s="8" t="s">
        <v>2058</v>
      </c>
      <c r="H19" s="8" t="s">
        <v>4666</v>
      </c>
      <c r="I19" s="8" t="s">
        <v>2716</v>
      </c>
      <c r="J19" s="9" t="s">
        <v>3057</v>
      </c>
      <c r="K19" s="13"/>
      <c r="L19" s="13"/>
      <c r="M19" s="58"/>
    </row>
    <row r="20" spans="1:13" x14ac:dyDescent="0.2">
      <c r="A20" s="211" t="s">
        <v>407</v>
      </c>
      <c r="B20" s="156" t="s">
        <v>5318</v>
      </c>
      <c r="C20" s="453" t="s">
        <v>28</v>
      </c>
      <c r="D20" s="453" t="s">
        <v>406</v>
      </c>
      <c r="E20" s="12" t="s">
        <v>3062</v>
      </c>
      <c r="F20" s="12" t="s">
        <v>3063</v>
      </c>
      <c r="G20" s="8" t="s">
        <v>2058</v>
      </c>
      <c r="H20" s="8" t="s">
        <v>4666</v>
      </c>
      <c r="I20" s="8" t="s">
        <v>2716</v>
      </c>
      <c r="J20" s="9" t="s">
        <v>3057</v>
      </c>
      <c r="K20" s="13"/>
      <c r="L20" s="13"/>
      <c r="M20" s="58"/>
    </row>
    <row r="21" spans="1:13" x14ac:dyDescent="0.2">
      <c r="A21" s="211" t="s">
        <v>405</v>
      </c>
      <c r="B21" s="156" t="s">
        <v>5319</v>
      </c>
      <c r="C21" s="453" t="s">
        <v>29</v>
      </c>
      <c r="D21" s="453" t="s">
        <v>478</v>
      </c>
      <c r="E21" s="12" t="s">
        <v>3064</v>
      </c>
      <c r="F21" s="12"/>
      <c r="G21" s="8" t="s">
        <v>2058</v>
      </c>
      <c r="H21" s="8" t="s">
        <v>4666</v>
      </c>
      <c r="I21" s="8" t="s">
        <v>2716</v>
      </c>
      <c r="J21" s="9" t="s">
        <v>3057</v>
      </c>
      <c r="K21" s="13"/>
      <c r="L21" s="13"/>
      <c r="M21" s="58"/>
    </row>
    <row r="22" spans="1:13" x14ac:dyDescent="0.2">
      <c r="A22" s="211" t="s">
        <v>401</v>
      </c>
      <c r="B22" s="156" t="s">
        <v>5277</v>
      </c>
      <c r="C22" s="453" t="s">
        <v>32</v>
      </c>
      <c r="D22" s="453" t="s">
        <v>474</v>
      </c>
      <c r="E22" s="12" t="s">
        <v>3065</v>
      </c>
      <c r="F22" s="12" t="s">
        <v>3066</v>
      </c>
      <c r="G22" s="8" t="s">
        <v>2058</v>
      </c>
      <c r="H22" s="8" t="s">
        <v>4666</v>
      </c>
      <c r="I22" s="8" t="s">
        <v>2716</v>
      </c>
      <c r="J22" s="9" t="s">
        <v>3057</v>
      </c>
      <c r="K22" s="13"/>
      <c r="L22" s="13"/>
      <c r="M22" s="58"/>
    </row>
    <row r="23" spans="1:13" ht="38.25" x14ac:dyDescent="0.2">
      <c r="A23" s="267"/>
      <c r="B23" s="3"/>
      <c r="C23" s="70" t="s">
        <v>2852</v>
      </c>
      <c r="D23" s="70" t="s">
        <v>2853</v>
      </c>
    </row>
    <row r="25" spans="1:13" x14ac:dyDescent="0.2">
      <c r="A25" s="17" t="s">
        <v>4771</v>
      </c>
      <c r="B25" s="99"/>
    </row>
    <row r="26" spans="1:13" x14ac:dyDescent="0.2">
      <c r="A26" s="115" t="s">
        <v>48</v>
      </c>
      <c r="B26" s="3"/>
      <c r="D26" s="251"/>
    </row>
    <row r="27" spans="1:13" x14ac:dyDescent="0.2">
      <c r="A27" s="115" t="s">
        <v>2808</v>
      </c>
      <c r="B27" s="3"/>
      <c r="C27" s="61"/>
      <c r="D27" s="7"/>
    </row>
    <row r="28" spans="1:13" x14ac:dyDescent="0.2">
      <c r="A28" s="14" t="s">
        <v>4711</v>
      </c>
      <c r="B28" s="56"/>
      <c r="C28" s="61"/>
      <c r="D28" s="7"/>
    </row>
    <row r="29" spans="1:13" x14ac:dyDescent="0.2">
      <c r="A29" s="115" t="s">
        <v>4665</v>
      </c>
      <c r="B29" s="201" t="s">
        <v>5253</v>
      </c>
      <c r="C29" s="182" t="s">
        <v>5270</v>
      </c>
      <c r="D29" s="166" t="s">
        <v>5184</v>
      </c>
    </row>
    <row r="30" spans="1:13" x14ac:dyDescent="0.2">
      <c r="C30" s="3"/>
      <c r="D30" s="251"/>
    </row>
    <row r="31" spans="1:13" x14ac:dyDescent="0.2">
      <c r="C31" s="3"/>
      <c r="D31" s="251"/>
    </row>
    <row r="32" spans="1:13" x14ac:dyDescent="0.2">
      <c r="C32" s="203" t="s">
        <v>2343</v>
      </c>
      <c r="D32" s="251"/>
    </row>
    <row r="33" spans="1:21" x14ac:dyDescent="0.2">
      <c r="C33" s="156" t="s">
        <v>5328</v>
      </c>
      <c r="D33" s="251"/>
    </row>
    <row r="34" spans="1:21" x14ac:dyDescent="0.2">
      <c r="A34" s="234" t="s">
        <v>393</v>
      </c>
      <c r="B34" s="182" t="s">
        <v>5307</v>
      </c>
      <c r="C34" s="453" t="s">
        <v>35</v>
      </c>
      <c r="D34" s="72" t="s">
        <v>2890</v>
      </c>
      <c r="E34" s="12" t="s">
        <v>3067</v>
      </c>
      <c r="F34" s="12" t="s">
        <v>2852</v>
      </c>
      <c r="G34" s="8" t="s">
        <v>2058</v>
      </c>
      <c r="H34" s="8" t="s">
        <v>4666</v>
      </c>
      <c r="I34" s="9"/>
      <c r="J34" s="32"/>
      <c r="K34" s="8" t="s">
        <v>2716</v>
      </c>
      <c r="L34" s="9" t="s">
        <v>3057</v>
      </c>
      <c r="N34" s="32"/>
      <c r="O34" s="13"/>
      <c r="P34" s="32"/>
    </row>
    <row r="35" spans="1:21" x14ac:dyDescent="0.2">
      <c r="A35" s="234" t="s">
        <v>396</v>
      </c>
      <c r="B35" s="182" t="s">
        <v>5308</v>
      </c>
      <c r="C35" s="443" t="s">
        <v>33</v>
      </c>
      <c r="D35" s="72" t="s">
        <v>2890</v>
      </c>
      <c r="E35" s="12"/>
      <c r="F35" s="12" t="s">
        <v>2854</v>
      </c>
      <c r="G35" s="8" t="s">
        <v>2058</v>
      </c>
      <c r="H35" s="8" t="s">
        <v>4666</v>
      </c>
      <c r="I35" s="9"/>
      <c r="J35" s="32"/>
      <c r="K35" s="8" t="s">
        <v>2716</v>
      </c>
      <c r="L35" s="9" t="s">
        <v>3057</v>
      </c>
      <c r="N35" s="32"/>
      <c r="O35" s="13"/>
      <c r="P35" s="32"/>
    </row>
    <row r="36" spans="1:21" x14ac:dyDescent="0.2">
      <c r="A36" s="234" t="s">
        <v>395</v>
      </c>
      <c r="B36" s="182" t="s">
        <v>5309</v>
      </c>
      <c r="C36" s="453" t="s">
        <v>34</v>
      </c>
      <c r="D36" s="72" t="s">
        <v>2890</v>
      </c>
      <c r="E36" s="12"/>
      <c r="F36" s="12" t="s">
        <v>2855</v>
      </c>
      <c r="G36" s="8" t="s">
        <v>2058</v>
      </c>
      <c r="H36" s="8" t="s">
        <v>4666</v>
      </c>
      <c r="I36" s="9"/>
      <c r="J36" s="32"/>
      <c r="K36" s="8" t="s">
        <v>2716</v>
      </c>
      <c r="L36" s="9" t="s">
        <v>3057</v>
      </c>
      <c r="N36" s="32"/>
      <c r="O36" s="13"/>
      <c r="P36" s="32"/>
    </row>
    <row r="37" spans="1:21" ht="25.5" x14ac:dyDescent="0.2">
      <c r="A37" s="234" t="s">
        <v>391</v>
      </c>
      <c r="B37" s="182" t="s">
        <v>5776</v>
      </c>
      <c r="C37" s="453" t="s">
        <v>192</v>
      </c>
      <c r="D37" s="72" t="s">
        <v>2890</v>
      </c>
      <c r="E37" s="12" t="s">
        <v>3063</v>
      </c>
      <c r="F37" s="12" t="s">
        <v>2856</v>
      </c>
      <c r="G37" s="8" t="s">
        <v>2058</v>
      </c>
      <c r="H37" s="8" t="s">
        <v>4666</v>
      </c>
      <c r="I37" s="9"/>
      <c r="J37" s="32"/>
      <c r="K37" s="8" t="s">
        <v>2716</v>
      </c>
      <c r="L37" s="9" t="s">
        <v>3068</v>
      </c>
      <c r="N37" s="32"/>
      <c r="O37" s="9"/>
      <c r="P37" s="32"/>
    </row>
    <row r="38" spans="1:21" x14ac:dyDescent="0.2">
      <c r="A38" s="234" t="s">
        <v>2441</v>
      </c>
      <c r="B38" s="182" t="s">
        <v>5282</v>
      </c>
      <c r="C38" s="453" t="s">
        <v>60</v>
      </c>
      <c r="D38" s="72" t="s">
        <v>2890</v>
      </c>
      <c r="E38" s="16"/>
      <c r="F38" s="12" t="s">
        <v>2856</v>
      </c>
      <c r="G38" s="8" t="s">
        <v>2058</v>
      </c>
      <c r="H38" s="8" t="s">
        <v>4666</v>
      </c>
      <c r="I38" s="9"/>
      <c r="J38" s="32"/>
      <c r="K38" s="8" t="s">
        <v>2716</v>
      </c>
      <c r="L38" s="9"/>
      <c r="M38" s="9"/>
      <c r="N38" s="32"/>
      <c r="O38" s="9"/>
      <c r="P38" s="32"/>
    </row>
    <row r="39" spans="1:21" ht="25.5" x14ac:dyDescent="0.2">
      <c r="A39" s="234" t="s">
        <v>2440</v>
      </c>
      <c r="B39" s="523" t="s">
        <v>5796</v>
      </c>
      <c r="C39" s="443" t="s">
        <v>30</v>
      </c>
      <c r="D39" s="72" t="s">
        <v>2890</v>
      </c>
      <c r="E39" s="16"/>
      <c r="F39" s="12" t="s">
        <v>2856</v>
      </c>
      <c r="G39" s="8" t="s">
        <v>2058</v>
      </c>
      <c r="H39" s="8" t="s">
        <v>3189</v>
      </c>
      <c r="I39" s="9"/>
      <c r="J39" s="32"/>
      <c r="K39" s="8" t="s">
        <v>2716</v>
      </c>
      <c r="L39" s="9"/>
      <c r="M39" s="9"/>
      <c r="N39" s="32"/>
      <c r="O39" s="9"/>
      <c r="P39" s="32"/>
    </row>
    <row r="40" spans="1:21" ht="25.5" x14ac:dyDescent="0.2">
      <c r="A40" s="195" t="s">
        <v>403</v>
      </c>
      <c r="B40" s="182" t="s">
        <v>5783</v>
      </c>
      <c r="C40" s="443" t="s">
        <v>31</v>
      </c>
      <c r="D40" s="72" t="s">
        <v>2890</v>
      </c>
      <c r="E40" s="12" t="s">
        <v>3063</v>
      </c>
      <c r="F40" s="12" t="s">
        <v>2856</v>
      </c>
      <c r="G40" s="8" t="s">
        <v>2058</v>
      </c>
      <c r="H40" s="8" t="s">
        <v>3187</v>
      </c>
      <c r="I40" s="8"/>
      <c r="J40" s="8"/>
      <c r="K40" s="8" t="s">
        <v>2716</v>
      </c>
      <c r="L40" s="9"/>
      <c r="M40" s="9"/>
    </row>
    <row r="41" spans="1:21" ht="25.5" x14ac:dyDescent="0.2">
      <c r="A41" s="195" t="s">
        <v>385</v>
      </c>
      <c r="B41" s="182" t="s">
        <v>5770</v>
      </c>
      <c r="C41" s="453" t="s">
        <v>38</v>
      </c>
      <c r="D41" s="72" t="s">
        <v>2890</v>
      </c>
      <c r="F41" s="10" t="s">
        <v>2857</v>
      </c>
      <c r="G41" s="8" t="s">
        <v>2058</v>
      </c>
      <c r="H41" s="8" t="s">
        <v>3187</v>
      </c>
      <c r="I41" s="8"/>
      <c r="J41" s="8"/>
      <c r="K41" s="8" t="s">
        <v>2716</v>
      </c>
      <c r="L41" s="8"/>
      <c r="M41" s="8"/>
    </row>
    <row r="42" spans="1:21" ht="25.5" x14ac:dyDescent="0.2">
      <c r="A42" s="234" t="s">
        <v>5185</v>
      </c>
      <c r="B42" s="182" t="s">
        <v>5754</v>
      </c>
      <c r="C42" s="453" t="s">
        <v>36</v>
      </c>
      <c r="D42" s="72" t="s">
        <v>3264</v>
      </c>
      <c r="E42" s="16"/>
      <c r="F42" s="72" t="s">
        <v>2856</v>
      </c>
      <c r="G42" s="32" t="s">
        <v>2058</v>
      </c>
      <c r="H42" s="8" t="s">
        <v>3187</v>
      </c>
      <c r="I42" s="32"/>
      <c r="J42" s="13"/>
      <c r="K42" s="8" t="s">
        <v>2716</v>
      </c>
      <c r="L42" s="32" t="s">
        <v>2883</v>
      </c>
      <c r="M42" s="32"/>
      <c r="N42" s="32"/>
      <c r="P42" s="13"/>
      <c r="Q42" s="13"/>
      <c r="R42" s="13"/>
      <c r="T42" s="13"/>
      <c r="U42" s="13"/>
    </row>
    <row r="43" spans="1:21" x14ac:dyDescent="0.2">
      <c r="A43" s="234" t="s">
        <v>390</v>
      </c>
      <c r="B43" s="182" t="s">
        <v>5779</v>
      </c>
      <c r="C43" s="453" t="s">
        <v>215</v>
      </c>
      <c r="D43" s="72" t="s">
        <v>2891</v>
      </c>
      <c r="E43" s="16"/>
      <c r="F43" s="72" t="s">
        <v>2856</v>
      </c>
      <c r="G43" s="32" t="s">
        <v>2058</v>
      </c>
      <c r="H43" s="8" t="s">
        <v>3187</v>
      </c>
      <c r="I43" s="32"/>
      <c r="J43" s="13"/>
      <c r="K43" s="8" t="s">
        <v>2716</v>
      </c>
      <c r="L43" s="32" t="s">
        <v>2883</v>
      </c>
      <c r="M43" s="32"/>
      <c r="N43" s="32"/>
      <c r="P43" s="13"/>
      <c r="Q43" s="13"/>
      <c r="R43" s="13"/>
      <c r="T43" s="13"/>
      <c r="U43" s="13"/>
    </row>
    <row r="44" spans="1:21" x14ac:dyDescent="0.2">
      <c r="A44" s="234" t="s">
        <v>389</v>
      </c>
      <c r="B44" s="182" t="s">
        <v>5780</v>
      </c>
      <c r="C44" s="453" t="s">
        <v>388</v>
      </c>
      <c r="D44" s="72" t="s">
        <v>2892</v>
      </c>
      <c r="E44" s="16"/>
      <c r="F44" s="72" t="s">
        <v>2856</v>
      </c>
      <c r="G44" s="32" t="s">
        <v>2058</v>
      </c>
      <c r="H44" s="8" t="s">
        <v>3187</v>
      </c>
      <c r="I44" s="32"/>
      <c r="J44" s="13"/>
      <c r="K44" s="8" t="s">
        <v>2716</v>
      </c>
      <c r="L44" s="32" t="s">
        <v>2883</v>
      </c>
      <c r="M44" s="32"/>
      <c r="N44" s="32"/>
      <c r="P44" s="13"/>
      <c r="Q44" s="13"/>
      <c r="R44" s="13"/>
      <c r="T44" s="13"/>
      <c r="U44" s="13"/>
    </row>
    <row r="45" spans="1:21" x14ac:dyDescent="0.2">
      <c r="A45" s="234" t="s">
        <v>3265</v>
      </c>
      <c r="B45" s="182" t="s">
        <v>5781</v>
      </c>
      <c r="C45" s="453" t="s">
        <v>387</v>
      </c>
      <c r="D45" s="72" t="s">
        <v>3263</v>
      </c>
      <c r="E45" s="16"/>
      <c r="F45" s="72" t="s">
        <v>2856</v>
      </c>
      <c r="G45" s="32" t="s">
        <v>2058</v>
      </c>
      <c r="H45" s="8" t="s">
        <v>3187</v>
      </c>
      <c r="I45" s="32"/>
      <c r="J45" s="13"/>
      <c r="K45" s="8" t="s">
        <v>2716</v>
      </c>
      <c r="L45" s="32" t="s">
        <v>2883</v>
      </c>
      <c r="M45" s="32"/>
      <c r="N45" s="32"/>
      <c r="P45" s="13"/>
      <c r="Q45" s="13"/>
      <c r="R45" s="13"/>
      <c r="T45" s="13"/>
      <c r="U45" s="13"/>
    </row>
    <row r="46" spans="1:21" x14ac:dyDescent="0.2">
      <c r="A46" s="234" t="s">
        <v>386</v>
      </c>
      <c r="B46" s="182" t="s">
        <v>5782</v>
      </c>
      <c r="C46" s="453" t="s">
        <v>37</v>
      </c>
      <c r="D46" s="72" t="s">
        <v>3264</v>
      </c>
      <c r="E46" s="16"/>
      <c r="F46" s="72" t="s">
        <v>2856</v>
      </c>
      <c r="G46" s="32" t="s">
        <v>2058</v>
      </c>
      <c r="H46" s="8" t="s">
        <v>3187</v>
      </c>
      <c r="I46" s="32"/>
      <c r="J46" s="13"/>
      <c r="K46" s="8" t="s">
        <v>2716</v>
      </c>
      <c r="L46" s="32" t="s">
        <v>2884</v>
      </c>
      <c r="M46" s="32"/>
      <c r="N46" s="32"/>
      <c r="P46" s="13"/>
      <c r="Q46" s="13"/>
      <c r="R46" s="13"/>
      <c r="T46" s="13"/>
      <c r="U46" s="13"/>
    </row>
    <row r="47" spans="1:21" x14ac:dyDescent="0.2">
      <c r="A47" s="234" t="s">
        <v>384</v>
      </c>
      <c r="B47" s="523" t="s">
        <v>5771</v>
      </c>
      <c r="C47" s="453" t="s">
        <v>39</v>
      </c>
      <c r="E47" s="16"/>
      <c r="F47" s="12" t="s">
        <v>2858</v>
      </c>
      <c r="G47" s="8" t="s">
        <v>2058</v>
      </c>
      <c r="H47" s="8" t="s">
        <v>3187</v>
      </c>
      <c r="I47" s="9"/>
      <c r="J47" s="32"/>
      <c r="K47" s="8" t="s">
        <v>2716</v>
      </c>
      <c r="L47" s="32"/>
      <c r="M47" s="32"/>
      <c r="N47" s="32"/>
      <c r="O47" s="9"/>
      <c r="P47" s="32"/>
    </row>
    <row r="48" spans="1:21" x14ac:dyDescent="0.2">
      <c r="A48" s="234" t="s">
        <v>383</v>
      </c>
      <c r="B48" s="182" t="s">
        <v>5772</v>
      </c>
      <c r="C48" s="508" t="s">
        <v>92</v>
      </c>
      <c r="E48" s="16"/>
      <c r="F48" s="12" t="s">
        <v>2859</v>
      </c>
      <c r="G48" s="8" t="s">
        <v>2058</v>
      </c>
      <c r="H48" s="8" t="s">
        <v>3187</v>
      </c>
      <c r="I48" s="9"/>
      <c r="J48" s="32"/>
      <c r="K48" s="8" t="s">
        <v>2716</v>
      </c>
      <c r="L48" s="32"/>
      <c r="M48" s="32"/>
      <c r="N48" s="32"/>
      <c r="O48" s="9"/>
      <c r="P48" s="32"/>
    </row>
    <row r="49" spans="1:21" x14ac:dyDescent="0.2">
      <c r="A49" s="234" t="s">
        <v>2442</v>
      </c>
      <c r="B49" s="523" t="s">
        <v>5784</v>
      </c>
      <c r="C49" s="453" t="s">
        <v>40</v>
      </c>
      <c r="E49" s="16"/>
      <c r="F49" s="12"/>
      <c r="G49" s="8" t="s">
        <v>2058</v>
      </c>
      <c r="H49" s="8" t="s">
        <v>3187</v>
      </c>
      <c r="I49" s="9"/>
      <c r="J49" s="32"/>
      <c r="K49" s="8" t="s">
        <v>2716</v>
      </c>
      <c r="L49" s="32"/>
      <c r="M49" s="32"/>
      <c r="N49" s="32"/>
      <c r="O49" s="9"/>
      <c r="P49" s="32"/>
    </row>
    <row r="50" spans="1:21" x14ac:dyDescent="0.2">
      <c r="A50" s="234" t="s">
        <v>382</v>
      </c>
      <c r="B50" s="156" t="s">
        <v>5753</v>
      </c>
      <c r="C50" s="453" t="s">
        <v>81</v>
      </c>
      <c r="D50" s="16"/>
      <c r="E50" s="72" t="s">
        <v>2817</v>
      </c>
      <c r="F50" s="16"/>
      <c r="G50" s="32" t="s">
        <v>2058</v>
      </c>
      <c r="H50" s="8" t="s">
        <v>3187</v>
      </c>
      <c r="I50" s="9"/>
      <c r="J50" s="13"/>
      <c r="K50" s="8" t="s">
        <v>2716</v>
      </c>
      <c r="L50" s="13"/>
      <c r="M50" s="32"/>
      <c r="N50" s="13"/>
      <c r="O50" s="13"/>
      <c r="Q50" s="13"/>
      <c r="R50" s="13"/>
      <c r="T50" s="13"/>
      <c r="U50" s="13"/>
    </row>
    <row r="51" spans="1:21" ht="38.25" x14ac:dyDescent="0.2">
      <c r="A51" s="195" t="s">
        <v>2359</v>
      </c>
      <c r="B51" s="182" t="s">
        <v>5777</v>
      </c>
      <c r="C51" s="453" t="s">
        <v>61</v>
      </c>
      <c r="E51" s="72" t="s">
        <v>2890</v>
      </c>
      <c r="F51" s="12" t="s">
        <v>2856</v>
      </c>
      <c r="G51" s="8" t="s">
        <v>2058</v>
      </c>
      <c r="H51" s="8" t="s">
        <v>3187</v>
      </c>
      <c r="I51" s="9"/>
      <c r="K51" s="8" t="s">
        <v>2716</v>
      </c>
      <c r="L51" s="8" t="s">
        <v>2881</v>
      </c>
    </row>
    <row r="52" spans="1:21" x14ac:dyDescent="0.2">
      <c r="A52" s="195" t="s">
        <v>392</v>
      </c>
      <c r="B52" s="182" t="s">
        <v>5778</v>
      </c>
      <c r="C52" s="453" t="s">
        <v>107</v>
      </c>
      <c r="E52" s="266"/>
      <c r="F52" s="12" t="s">
        <v>2856</v>
      </c>
      <c r="G52" s="8" t="s">
        <v>2058</v>
      </c>
      <c r="H52" s="8" t="s">
        <v>3187</v>
      </c>
      <c r="I52" s="9"/>
      <c r="J52" s="266"/>
      <c r="K52" s="8" t="s">
        <v>2716</v>
      </c>
      <c r="L52" s="8" t="s">
        <v>2882</v>
      </c>
      <c r="M52" s="266"/>
    </row>
    <row r="53" spans="1:21" x14ac:dyDescent="0.2">
      <c r="A53" s="234" t="s">
        <v>400</v>
      </c>
      <c r="B53" s="523" t="s">
        <v>5798</v>
      </c>
      <c r="C53" s="443" t="s">
        <v>399</v>
      </c>
      <c r="E53" s="16"/>
      <c r="F53" s="12" t="s">
        <v>2843</v>
      </c>
      <c r="G53" s="8" t="s">
        <v>2058</v>
      </c>
      <c r="H53" s="8" t="s">
        <v>3187</v>
      </c>
      <c r="I53" s="9" t="s">
        <v>2822</v>
      </c>
      <c r="J53" s="9" t="s">
        <v>2823</v>
      </c>
      <c r="K53" s="9" t="s">
        <v>2709</v>
      </c>
      <c r="L53" s="9" t="s">
        <v>2752</v>
      </c>
      <c r="M53" s="32"/>
      <c r="N53" s="32"/>
      <c r="O53" s="32"/>
      <c r="P53" s="32"/>
    </row>
    <row r="54" spans="1:21" x14ac:dyDescent="0.2">
      <c r="A54" s="234" t="s">
        <v>398</v>
      </c>
      <c r="B54" s="182" t="s">
        <v>5752</v>
      </c>
      <c r="C54" s="443" t="s">
        <v>397</v>
      </c>
      <c r="E54" s="16"/>
      <c r="F54" s="12" t="s">
        <v>2843</v>
      </c>
      <c r="G54" s="8" t="s">
        <v>2058</v>
      </c>
      <c r="H54" s="8" t="s">
        <v>3187</v>
      </c>
      <c r="I54" s="9" t="s">
        <v>2822</v>
      </c>
      <c r="J54" s="9" t="s">
        <v>2823</v>
      </c>
      <c r="K54" s="9" t="s">
        <v>2709</v>
      </c>
      <c r="L54" s="9" t="s">
        <v>2752</v>
      </c>
      <c r="M54" s="9" t="s">
        <v>2863</v>
      </c>
      <c r="N54" s="32"/>
      <c r="O54" s="32"/>
      <c r="P54" s="32"/>
    </row>
    <row r="56" spans="1:21" x14ac:dyDescent="0.2">
      <c r="A56" s="17" t="s">
        <v>4772</v>
      </c>
      <c r="B56" s="99"/>
    </row>
    <row r="57" spans="1:21" x14ac:dyDescent="0.2">
      <c r="A57" s="115" t="s">
        <v>48</v>
      </c>
      <c r="B57" s="3"/>
    </row>
    <row r="58" spans="1:21" x14ac:dyDescent="0.2">
      <c r="A58" s="14" t="s">
        <v>4711</v>
      </c>
      <c r="B58" s="56"/>
      <c r="C58" s="61"/>
      <c r="D58" s="7"/>
    </row>
    <row r="59" spans="1:21" x14ac:dyDescent="0.2">
      <c r="A59" s="115" t="s">
        <v>4665</v>
      </c>
      <c r="B59" s="201" t="s">
        <v>5253</v>
      </c>
      <c r="C59" s="182" t="s">
        <v>5270</v>
      </c>
      <c r="D59" s="166" t="s">
        <v>5184</v>
      </c>
    </row>
    <row r="61" spans="1:21" ht="38.25" x14ac:dyDescent="0.2">
      <c r="C61" s="157" t="s">
        <v>2435</v>
      </c>
    </row>
    <row r="62" spans="1:21" x14ac:dyDescent="0.2">
      <c r="C62" s="154" t="s">
        <v>5745</v>
      </c>
    </row>
    <row r="63" spans="1:21" x14ac:dyDescent="0.2">
      <c r="A63" s="213" t="s">
        <v>2436</v>
      </c>
      <c r="B63" s="523" t="s">
        <v>5785</v>
      </c>
      <c r="C63" s="454" t="s">
        <v>2369</v>
      </c>
      <c r="D63" s="8" t="s">
        <v>2062</v>
      </c>
      <c r="E63" s="8" t="s">
        <v>3190</v>
      </c>
    </row>
    <row r="64" spans="1:21" x14ac:dyDescent="0.2">
      <c r="A64" s="213" t="s">
        <v>2437</v>
      </c>
      <c r="B64" s="523" t="s">
        <v>5786</v>
      </c>
      <c r="C64" s="454" t="s">
        <v>2370</v>
      </c>
      <c r="D64" s="8" t="s">
        <v>2062</v>
      </c>
      <c r="E64" s="8" t="s">
        <v>3191</v>
      </c>
    </row>
    <row r="65" spans="1:5" x14ac:dyDescent="0.2">
      <c r="A65" s="213" t="s">
        <v>2438</v>
      </c>
      <c r="B65" s="523" t="s">
        <v>5787</v>
      </c>
      <c r="C65" s="454" t="s">
        <v>2372</v>
      </c>
      <c r="D65" s="8" t="s">
        <v>2062</v>
      </c>
      <c r="E65" s="8" t="s">
        <v>3192</v>
      </c>
    </row>
    <row r="66" spans="1:5" x14ac:dyDescent="0.2">
      <c r="A66" s="213" t="s">
        <v>409</v>
      </c>
      <c r="B66" s="523" t="s">
        <v>5788</v>
      </c>
      <c r="C66" s="454" t="s">
        <v>3356</v>
      </c>
      <c r="D66" s="8" t="s">
        <v>2062</v>
      </c>
      <c r="E66" s="8" t="s">
        <v>3193</v>
      </c>
    </row>
    <row r="67" spans="1:5" x14ac:dyDescent="0.2">
      <c r="A67" s="213" t="s">
        <v>408</v>
      </c>
      <c r="B67" s="523" t="s">
        <v>5789</v>
      </c>
      <c r="C67" s="454" t="s">
        <v>3357</v>
      </c>
      <c r="D67" s="8" t="s">
        <v>2062</v>
      </c>
      <c r="E67" s="8" t="s">
        <v>3194</v>
      </c>
    </row>
    <row r="68" spans="1:5" x14ac:dyDescent="0.2">
      <c r="A68" s="213" t="s">
        <v>405</v>
      </c>
      <c r="B68" s="523" t="s">
        <v>5790</v>
      </c>
      <c r="C68" s="454" t="s">
        <v>3358</v>
      </c>
      <c r="D68" s="8" t="s">
        <v>2062</v>
      </c>
      <c r="E68" s="8" t="s">
        <v>3195</v>
      </c>
    </row>
    <row r="69" spans="1:5" x14ac:dyDescent="0.2">
      <c r="A69" s="213" t="s">
        <v>393</v>
      </c>
      <c r="B69" s="523" t="s">
        <v>5795</v>
      </c>
      <c r="C69" s="454" t="s">
        <v>3359</v>
      </c>
      <c r="D69" s="8" t="s">
        <v>2062</v>
      </c>
      <c r="E69" s="8" t="s">
        <v>3196</v>
      </c>
    </row>
    <row r="72" spans="1:5" x14ac:dyDescent="0.2">
      <c r="C72" s="61"/>
      <c r="D72" s="7"/>
    </row>
    <row r="73" spans="1:5" x14ac:dyDescent="0.2">
      <c r="C73" s="61"/>
      <c r="D73" s="7"/>
    </row>
  </sheetData>
  <pageMargins left="0.78740157499999996" right="0.78740157499999996" top="0.984251969" bottom="0.984251969" header="0.5" footer="0.5"/>
  <pageSetup paperSize="9" scale="28"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T133"/>
  <sheetViews>
    <sheetView zoomScale="85" zoomScaleNormal="85" workbookViewId="0"/>
  </sheetViews>
  <sheetFormatPr defaultColWidth="9.140625" defaultRowHeight="12.75" x14ac:dyDescent="0.2"/>
  <cols>
    <col min="1" max="1" width="31.42578125" style="10" customWidth="1"/>
    <col min="2" max="2" width="13.42578125" style="36" bestFit="1" customWidth="1"/>
    <col min="3" max="3" width="23.140625" style="10" customWidth="1"/>
    <col min="4" max="4" width="19.7109375" style="10" customWidth="1"/>
    <col min="5" max="5" width="17.85546875" style="10" customWidth="1"/>
    <col min="6" max="6" width="19.140625" style="10" customWidth="1"/>
    <col min="7" max="7" width="13.7109375" style="10" customWidth="1"/>
    <col min="8" max="8" width="22" style="10" customWidth="1"/>
    <col min="9" max="9" width="23.140625" style="10" customWidth="1"/>
    <col min="10" max="10" width="18.5703125" style="10" customWidth="1"/>
    <col min="11" max="11" width="18.28515625" style="10" customWidth="1"/>
    <col min="12" max="249" width="9.140625" style="10"/>
    <col min="250" max="250" width="50.5703125" style="10" customWidth="1"/>
    <col min="251" max="251" width="24.140625" style="10" customWidth="1"/>
    <col min="252" max="252" width="27" style="10" customWidth="1"/>
    <col min="253" max="253" width="9.140625" style="10"/>
    <col min="254" max="254" width="16.7109375" style="10" customWidth="1"/>
    <col min="255" max="255" width="9.140625" style="10"/>
    <col min="256" max="256" width="26.85546875" style="10" customWidth="1"/>
    <col min="257" max="505" width="9.140625" style="10"/>
    <col min="506" max="506" width="50.5703125" style="10" customWidth="1"/>
    <col min="507" max="507" width="24.140625" style="10" customWidth="1"/>
    <col min="508" max="508" width="27" style="10" customWidth="1"/>
    <col min="509" max="509" width="9.140625" style="10"/>
    <col min="510" max="510" width="16.7109375" style="10" customWidth="1"/>
    <col min="511" max="511" width="9.140625" style="10"/>
    <col min="512" max="512" width="26.85546875" style="10" customWidth="1"/>
    <col min="513" max="761" width="9.140625" style="10"/>
    <col min="762" max="762" width="50.5703125" style="10" customWidth="1"/>
    <col min="763" max="763" width="24.140625" style="10" customWidth="1"/>
    <col min="764" max="764" width="27" style="10" customWidth="1"/>
    <col min="765" max="765" width="9.140625" style="10"/>
    <col min="766" max="766" width="16.7109375" style="10" customWidth="1"/>
    <col min="767" max="767" width="9.140625" style="10"/>
    <col min="768" max="768" width="26.85546875" style="10" customWidth="1"/>
    <col min="769" max="1017" width="9.140625" style="10"/>
    <col min="1018" max="1018" width="50.5703125" style="10" customWidth="1"/>
    <col min="1019" max="1019" width="24.140625" style="10" customWidth="1"/>
    <col min="1020" max="1020" width="27" style="10" customWidth="1"/>
    <col min="1021" max="1021" width="9.140625" style="10"/>
    <col min="1022" max="1022" width="16.7109375" style="10" customWidth="1"/>
    <col min="1023" max="1023" width="9.140625" style="10"/>
    <col min="1024" max="1024" width="26.85546875" style="10" customWidth="1"/>
    <col min="1025" max="1273" width="9.140625" style="10"/>
    <col min="1274" max="1274" width="50.5703125" style="10" customWidth="1"/>
    <col min="1275" max="1275" width="24.140625" style="10" customWidth="1"/>
    <col min="1276" max="1276" width="27" style="10" customWidth="1"/>
    <col min="1277" max="1277" width="9.140625" style="10"/>
    <col min="1278" max="1278" width="16.7109375" style="10" customWidth="1"/>
    <col min="1279" max="1279" width="9.140625" style="10"/>
    <col min="1280" max="1280" width="26.85546875" style="10" customWidth="1"/>
    <col min="1281" max="1529" width="9.140625" style="10"/>
    <col min="1530" max="1530" width="50.5703125" style="10" customWidth="1"/>
    <col min="1531" max="1531" width="24.140625" style="10" customWidth="1"/>
    <col min="1532" max="1532" width="27" style="10" customWidth="1"/>
    <col min="1533" max="1533" width="9.140625" style="10"/>
    <col min="1534" max="1534" width="16.7109375" style="10" customWidth="1"/>
    <col min="1535" max="1535" width="9.140625" style="10"/>
    <col min="1536" max="1536" width="26.85546875" style="10" customWidth="1"/>
    <col min="1537" max="1785" width="9.140625" style="10"/>
    <col min="1786" max="1786" width="50.5703125" style="10" customWidth="1"/>
    <col min="1787" max="1787" width="24.140625" style="10" customWidth="1"/>
    <col min="1788" max="1788" width="27" style="10" customWidth="1"/>
    <col min="1789" max="1789" width="9.140625" style="10"/>
    <col min="1790" max="1790" width="16.7109375" style="10" customWidth="1"/>
    <col min="1791" max="1791" width="9.140625" style="10"/>
    <col min="1792" max="1792" width="26.85546875" style="10" customWidth="1"/>
    <col min="1793" max="2041" width="9.140625" style="10"/>
    <col min="2042" max="2042" width="50.5703125" style="10" customWidth="1"/>
    <col min="2043" max="2043" width="24.140625" style="10" customWidth="1"/>
    <col min="2044" max="2044" width="27" style="10" customWidth="1"/>
    <col min="2045" max="2045" width="9.140625" style="10"/>
    <col min="2046" max="2046" width="16.7109375" style="10" customWidth="1"/>
    <col min="2047" max="2047" width="9.140625" style="10"/>
    <col min="2048" max="2048" width="26.85546875" style="10" customWidth="1"/>
    <col min="2049" max="2297" width="9.140625" style="10"/>
    <col min="2298" max="2298" width="50.5703125" style="10" customWidth="1"/>
    <col min="2299" max="2299" width="24.140625" style="10" customWidth="1"/>
    <col min="2300" max="2300" width="27" style="10" customWidth="1"/>
    <col min="2301" max="2301" width="9.140625" style="10"/>
    <col min="2302" max="2302" width="16.7109375" style="10" customWidth="1"/>
    <col min="2303" max="2303" width="9.140625" style="10"/>
    <col min="2304" max="2304" width="26.85546875" style="10" customWidth="1"/>
    <col min="2305" max="2553" width="9.140625" style="10"/>
    <col min="2554" max="2554" width="50.5703125" style="10" customWidth="1"/>
    <col min="2555" max="2555" width="24.140625" style="10" customWidth="1"/>
    <col min="2556" max="2556" width="27" style="10" customWidth="1"/>
    <col min="2557" max="2557" width="9.140625" style="10"/>
    <col min="2558" max="2558" width="16.7109375" style="10" customWidth="1"/>
    <col min="2559" max="2559" width="9.140625" style="10"/>
    <col min="2560" max="2560" width="26.85546875" style="10" customWidth="1"/>
    <col min="2561" max="2809" width="9.140625" style="10"/>
    <col min="2810" max="2810" width="50.5703125" style="10" customWidth="1"/>
    <col min="2811" max="2811" width="24.140625" style="10" customWidth="1"/>
    <col min="2812" max="2812" width="27" style="10" customWidth="1"/>
    <col min="2813" max="2813" width="9.140625" style="10"/>
    <col min="2814" max="2814" width="16.7109375" style="10" customWidth="1"/>
    <col min="2815" max="2815" width="9.140625" style="10"/>
    <col min="2816" max="2816" width="26.85546875" style="10" customWidth="1"/>
    <col min="2817" max="3065" width="9.140625" style="10"/>
    <col min="3066" max="3066" width="50.5703125" style="10" customWidth="1"/>
    <col min="3067" max="3067" width="24.140625" style="10" customWidth="1"/>
    <col min="3068" max="3068" width="27" style="10" customWidth="1"/>
    <col min="3069" max="3069" width="9.140625" style="10"/>
    <col min="3070" max="3070" width="16.7109375" style="10" customWidth="1"/>
    <col min="3071" max="3071" width="9.140625" style="10"/>
    <col min="3072" max="3072" width="26.85546875" style="10" customWidth="1"/>
    <col min="3073" max="3321" width="9.140625" style="10"/>
    <col min="3322" max="3322" width="50.5703125" style="10" customWidth="1"/>
    <col min="3323" max="3323" width="24.140625" style="10" customWidth="1"/>
    <col min="3324" max="3324" width="27" style="10" customWidth="1"/>
    <col min="3325" max="3325" width="9.140625" style="10"/>
    <col min="3326" max="3326" width="16.7109375" style="10" customWidth="1"/>
    <col min="3327" max="3327" width="9.140625" style="10"/>
    <col min="3328" max="3328" width="26.85546875" style="10" customWidth="1"/>
    <col min="3329" max="3577" width="9.140625" style="10"/>
    <col min="3578" max="3578" width="50.5703125" style="10" customWidth="1"/>
    <col min="3579" max="3579" width="24.140625" style="10" customWidth="1"/>
    <col min="3580" max="3580" width="27" style="10" customWidth="1"/>
    <col min="3581" max="3581" width="9.140625" style="10"/>
    <col min="3582" max="3582" width="16.7109375" style="10" customWidth="1"/>
    <col min="3583" max="3583" width="9.140625" style="10"/>
    <col min="3584" max="3584" width="26.85546875" style="10" customWidth="1"/>
    <col min="3585" max="3833" width="9.140625" style="10"/>
    <col min="3834" max="3834" width="50.5703125" style="10" customWidth="1"/>
    <col min="3835" max="3835" width="24.140625" style="10" customWidth="1"/>
    <col min="3836" max="3836" width="27" style="10" customWidth="1"/>
    <col min="3837" max="3837" width="9.140625" style="10"/>
    <col min="3838" max="3838" width="16.7109375" style="10" customWidth="1"/>
    <col min="3839" max="3839" width="9.140625" style="10"/>
    <col min="3840" max="3840" width="26.85546875" style="10" customWidth="1"/>
    <col min="3841" max="4089" width="9.140625" style="10"/>
    <col min="4090" max="4090" width="50.5703125" style="10" customWidth="1"/>
    <col min="4091" max="4091" width="24.140625" style="10" customWidth="1"/>
    <col min="4092" max="4092" width="27" style="10" customWidth="1"/>
    <col min="4093" max="4093" width="9.140625" style="10"/>
    <col min="4094" max="4094" width="16.7109375" style="10" customWidth="1"/>
    <col min="4095" max="4095" width="9.140625" style="10"/>
    <col min="4096" max="4096" width="26.85546875" style="10" customWidth="1"/>
    <col min="4097" max="4345" width="9.140625" style="10"/>
    <col min="4346" max="4346" width="50.5703125" style="10" customWidth="1"/>
    <col min="4347" max="4347" width="24.140625" style="10" customWidth="1"/>
    <col min="4348" max="4348" width="27" style="10" customWidth="1"/>
    <col min="4349" max="4349" width="9.140625" style="10"/>
    <col min="4350" max="4350" width="16.7109375" style="10" customWidth="1"/>
    <col min="4351" max="4351" width="9.140625" style="10"/>
    <col min="4352" max="4352" width="26.85546875" style="10" customWidth="1"/>
    <col min="4353" max="4601" width="9.140625" style="10"/>
    <col min="4602" max="4602" width="50.5703125" style="10" customWidth="1"/>
    <col min="4603" max="4603" width="24.140625" style="10" customWidth="1"/>
    <col min="4604" max="4604" width="27" style="10" customWidth="1"/>
    <col min="4605" max="4605" width="9.140625" style="10"/>
    <col min="4606" max="4606" width="16.7109375" style="10" customWidth="1"/>
    <col min="4607" max="4607" width="9.140625" style="10"/>
    <col min="4608" max="4608" width="26.85546875" style="10" customWidth="1"/>
    <col min="4609" max="4857" width="9.140625" style="10"/>
    <col min="4858" max="4858" width="50.5703125" style="10" customWidth="1"/>
    <col min="4859" max="4859" width="24.140625" style="10" customWidth="1"/>
    <col min="4860" max="4860" width="27" style="10" customWidth="1"/>
    <col min="4861" max="4861" width="9.140625" style="10"/>
    <col min="4862" max="4862" width="16.7109375" style="10" customWidth="1"/>
    <col min="4863" max="4863" width="9.140625" style="10"/>
    <col min="4864" max="4864" width="26.85546875" style="10" customWidth="1"/>
    <col min="4865" max="5113" width="9.140625" style="10"/>
    <col min="5114" max="5114" width="50.5703125" style="10" customWidth="1"/>
    <col min="5115" max="5115" width="24.140625" style="10" customWidth="1"/>
    <col min="5116" max="5116" width="27" style="10" customWidth="1"/>
    <col min="5117" max="5117" width="9.140625" style="10"/>
    <col min="5118" max="5118" width="16.7109375" style="10" customWidth="1"/>
    <col min="5119" max="5119" width="9.140625" style="10"/>
    <col min="5120" max="5120" width="26.85546875" style="10" customWidth="1"/>
    <col min="5121" max="5369" width="9.140625" style="10"/>
    <col min="5370" max="5370" width="50.5703125" style="10" customWidth="1"/>
    <col min="5371" max="5371" width="24.140625" style="10" customWidth="1"/>
    <col min="5372" max="5372" width="27" style="10" customWidth="1"/>
    <col min="5373" max="5373" width="9.140625" style="10"/>
    <col min="5374" max="5374" width="16.7109375" style="10" customWidth="1"/>
    <col min="5375" max="5375" width="9.140625" style="10"/>
    <col min="5376" max="5376" width="26.85546875" style="10" customWidth="1"/>
    <col min="5377" max="5625" width="9.140625" style="10"/>
    <col min="5626" max="5626" width="50.5703125" style="10" customWidth="1"/>
    <col min="5627" max="5627" width="24.140625" style="10" customWidth="1"/>
    <col min="5628" max="5628" width="27" style="10" customWidth="1"/>
    <col min="5629" max="5629" width="9.140625" style="10"/>
    <col min="5630" max="5630" width="16.7109375" style="10" customWidth="1"/>
    <col min="5631" max="5631" width="9.140625" style="10"/>
    <col min="5632" max="5632" width="26.85546875" style="10" customWidth="1"/>
    <col min="5633" max="5881" width="9.140625" style="10"/>
    <col min="5882" max="5882" width="50.5703125" style="10" customWidth="1"/>
    <col min="5883" max="5883" width="24.140625" style="10" customWidth="1"/>
    <col min="5884" max="5884" width="27" style="10" customWidth="1"/>
    <col min="5885" max="5885" width="9.140625" style="10"/>
    <col min="5886" max="5886" width="16.7109375" style="10" customWidth="1"/>
    <col min="5887" max="5887" width="9.140625" style="10"/>
    <col min="5888" max="5888" width="26.85546875" style="10" customWidth="1"/>
    <col min="5889" max="6137" width="9.140625" style="10"/>
    <col min="6138" max="6138" width="50.5703125" style="10" customWidth="1"/>
    <col min="6139" max="6139" width="24.140625" style="10" customWidth="1"/>
    <col min="6140" max="6140" width="27" style="10" customWidth="1"/>
    <col min="6141" max="6141" width="9.140625" style="10"/>
    <col min="6142" max="6142" width="16.7109375" style="10" customWidth="1"/>
    <col min="6143" max="6143" width="9.140625" style="10"/>
    <col min="6144" max="6144" width="26.85546875" style="10" customWidth="1"/>
    <col min="6145" max="6393" width="9.140625" style="10"/>
    <col min="6394" max="6394" width="50.5703125" style="10" customWidth="1"/>
    <col min="6395" max="6395" width="24.140625" style="10" customWidth="1"/>
    <col min="6396" max="6396" width="27" style="10" customWidth="1"/>
    <col min="6397" max="6397" width="9.140625" style="10"/>
    <col min="6398" max="6398" width="16.7109375" style="10" customWidth="1"/>
    <col min="6399" max="6399" width="9.140625" style="10"/>
    <col min="6400" max="6400" width="26.85546875" style="10" customWidth="1"/>
    <col min="6401" max="6649" width="9.140625" style="10"/>
    <col min="6650" max="6650" width="50.5703125" style="10" customWidth="1"/>
    <col min="6651" max="6651" width="24.140625" style="10" customWidth="1"/>
    <col min="6652" max="6652" width="27" style="10" customWidth="1"/>
    <col min="6653" max="6653" width="9.140625" style="10"/>
    <col min="6654" max="6654" width="16.7109375" style="10" customWidth="1"/>
    <col min="6655" max="6655" width="9.140625" style="10"/>
    <col min="6656" max="6656" width="26.85546875" style="10" customWidth="1"/>
    <col min="6657" max="6905" width="9.140625" style="10"/>
    <col min="6906" max="6906" width="50.5703125" style="10" customWidth="1"/>
    <col min="6907" max="6907" width="24.140625" style="10" customWidth="1"/>
    <col min="6908" max="6908" width="27" style="10" customWidth="1"/>
    <col min="6909" max="6909" width="9.140625" style="10"/>
    <col min="6910" max="6910" width="16.7109375" style="10" customWidth="1"/>
    <col min="6911" max="6911" width="9.140625" style="10"/>
    <col min="6912" max="6912" width="26.85546875" style="10" customWidth="1"/>
    <col min="6913" max="7161" width="9.140625" style="10"/>
    <col min="7162" max="7162" width="50.5703125" style="10" customWidth="1"/>
    <col min="7163" max="7163" width="24.140625" style="10" customWidth="1"/>
    <col min="7164" max="7164" width="27" style="10" customWidth="1"/>
    <col min="7165" max="7165" width="9.140625" style="10"/>
    <col min="7166" max="7166" width="16.7109375" style="10" customWidth="1"/>
    <col min="7167" max="7167" width="9.140625" style="10"/>
    <col min="7168" max="7168" width="26.85546875" style="10" customWidth="1"/>
    <col min="7169" max="7417" width="9.140625" style="10"/>
    <col min="7418" max="7418" width="50.5703125" style="10" customWidth="1"/>
    <col min="7419" max="7419" width="24.140625" style="10" customWidth="1"/>
    <col min="7420" max="7420" width="27" style="10" customWidth="1"/>
    <col min="7421" max="7421" width="9.140625" style="10"/>
    <col min="7422" max="7422" width="16.7109375" style="10" customWidth="1"/>
    <col min="7423" max="7423" width="9.140625" style="10"/>
    <col min="7424" max="7424" width="26.85546875" style="10" customWidth="1"/>
    <col min="7425" max="7673" width="9.140625" style="10"/>
    <col min="7674" max="7674" width="50.5703125" style="10" customWidth="1"/>
    <col min="7675" max="7675" width="24.140625" style="10" customWidth="1"/>
    <col min="7676" max="7676" width="27" style="10" customWidth="1"/>
    <col min="7677" max="7677" width="9.140625" style="10"/>
    <col min="7678" max="7678" width="16.7109375" style="10" customWidth="1"/>
    <col min="7679" max="7679" width="9.140625" style="10"/>
    <col min="7680" max="7680" width="26.85546875" style="10" customWidth="1"/>
    <col min="7681" max="7929" width="9.140625" style="10"/>
    <col min="7930" max="7930" width="50.5703125" style="10" customWidth="1"/>
    <col min="7931" max="7931" width="24.140625" style="10" customWidth="1"/>
    <col min="7932" max="7932" width="27" style="10" customWidth="1"/>
    <col min="7933" max="7933" width="9.140625" style="10"/>
    <col min="7934" max="7934" width="16.7109375" style="10" customWidth="1"/>
    <col min="7935" max="7935" width="9.140625" style="10"/>
    <col min="7936" max="7936" width="26.85546875" style="10" customWidth="1"/>
    <col min="7937" max="8185" width="9.140625" style="10"/>
    <col min="8186" max="8186" width="50.5703125" style="10" customWidth="1"/>
    <col min="8187" max="8187" width="24.140625" style="10" customWidth="1"/>
    <col min="8188" max="8188" width="27" style="10" customWidth="1"/>
    <col min="8189" max="8189" width="9.140625" style="10"/>
    <col min="8190" max="8190" width="16.7109375" style="10" customWidth="1"/>
    <col min="8191" max="8191" width="9.140625" style="10"/>
    <col min="8192" max="8192" width="26.85546875" style="10" customWidth="1"/>
    <col min="8193" max="8441" width="9.140625" style="10"/>
    <col min="8442" max="8442" width="50.5703125" style="10" customWidth="1"/>
    <col min="8443" max="8443" width="24.140625" style="10" customWidth="1"/>
    <col min="8444" max="8444" width="27" style="10" customWidth="1"/>
    <col min="8445" max="8445" width="9.140625" style="10"/>
    <col min="8446" max="8446" width="16.7109375" style="10" customWidth="1"/>
    <col min="8447" max="8447" width="9.140625" style="10"/>
    <col min="8448" max="8448" width="26.85546875" style="10" customWidth="1"/>
    <col min="8449" max="8697" width="9.140625" style="10"/>
    <col min="8698" max="8698" width="50.5703125" style="10" customWidth="1"/>
    <col min="8699" max="8699" width="24.140625" style="10" customWidth="1"/>
    <col min="8700" max="8700" width="27" style="10" customWidth="1"/>
    <col min="8701" max="8701" width="9.140625" style="10"/>
    <col min="8702" max="8702" width="16.7109375" style="10" customWidth="1"/>
    <col min="8703" max="8703" width="9.140625" style="10"/>
    <col min="8704" max="8704" width="26.85546875" style="10" customWidth="1"/>
    <col min="8705" max="8953" width="9.140625" style="10"/>
    <col min="8954" max="8954" width="50.5703125" style="10" customWidth="1"/>
    <col min="8955" max="8955" width="24.140625" style="10" customWidth="1"/>
    <col min="8956" max="8956" width="27" style="10" customWidth="1"/>
    <col min="8957" max="8957" width="9.140625" style="10"/>
    <col min="8958" max="8958" width="16.7109375" style="10" customWidth="1"/>
    <col min="8959" max="8959" width="9.140625" style="10"/>
    <col min="8960" max="8960" width="26.85546875" style="10" customWidth="1"/>
    <col min="8961" max="9209" width="9.140625" style="10"/>
    <col min="9210" max="9210" width="50.5703125" style="10" customWidth="1"/>
    <col min="9211" max="9211" width="24.140625" style="10" customWidth="1"/>
    <col min="9212" max="9212" width="27" style="10" customWidth="1"/>
    <col min="9213" max="9213" width="9.140625" style="10"/>
    <col min="9214" max="9214" width="16.7109375" style="10" customWidth="1"/>
    <col min="9215" max="9215" width="9.140625" style="10"/>
    <col min="9216" max="9216" width="26.85546875" style="10" customWidth="1"/>
    <col min="9217" max="9465" width="9.140625" style="10"/>
    <col min="9466" max="9466" width="50.5703125" style="10" customWidth="1"/>
    <col min="9467" max="9467" width="24.140625" style="10" customWidth="1"/>
    <col min="9468" max="9468" width="27" style="10" customWidth="1"/>
    <col min="9469" max="9469" width="9.140625" style="10"/>
    <col min="9470" max="9470" width="16.7109375" style="10" customWidth="1"/>
    <col min="9471" max="9471" width="9.140625" style="10"/>
    <col min="9472" max="9472" width="26.85546875" style="10" customWidth="1"/>
    <col min="9473" max="9721" width="9.140625" style="10"/>
    <col min="9722" max="9722" width="50.5703125" style="10" customWidth="1"/>
    <col min="9723" max="9723" width="24.140625" style="10" customWidth="1"/>
    <col min="9724" max="9724" width="27" style="10" customWidth="1"/>
    <col min="9725" max="9725" width="9.140625" style="10"/>
    <col min="9726" max="9726" width="16.7109375" style="10" customWidth="1"/>
    <col min="9727" max="9727" width="9.140625" style="10"/>
    <col min="9728" max="9728" width="26.85546875" style="10" customWidth="1"/>
    <col min="9729" max="9977" width="9.140625" style="10"/>
    <col min="9978" max="9978" width="50.5703125" style="10" customWidth="1"/>
    <col min="9979" max="9979" width="24.140625" style="10" customWidth="1"/>
    <col min="9980" max="9980" width="27" style="10" customWidth="1"/>
    <col min="9981" max="9981" width="9.140625" style="10"/>
    <col min="9982" max="9982" width="16.7109375" style="10" customWidth="1"/>
    <col min="9983" max="9983" width="9.140625" style="10"/>
    <col min="9984" max="9984" width="26.85546875" style="10" customWidth="1"/>
    <col min="9985" max="10233" width="9.140625" style="10"/>
    <col min="10234" max="10234" width="50.5703125" style="10" customWidth="1"/>
    <col min="10235" max="10235" width="24.140625" style="10" customWidth="1"/>
    <col min="10236" max="10236" width="27" style="10" customWidth="1"/>
    <col min="10237" max="10237" width="9.140625" style="10"/>
    <col min="10238" max="10238" width="16.7109375" style="10" customWidth="1"/>
    <col min="10239" max="10239" width="9.140625" style="10"/>
    <col min="10240" max="10240" width="26.85546875" style="10" customWidth="1"/>
    <col min="10241" max="10489" width="9.140625" style="10"/>
    <col min="10490" max="10490" width="50.5703125" style="10" customWidth="1"/>
    <col min="10491" max="10491" width="24.140625" style="10" customWidth="1"/>
    <col min="10492" max="10492" width="27" style="10" customWidth="1"/>
    <col min="10493" max="10493" width="9.140625" style="10"/>
    <col min="10494" max="10494" width="16.7109375" style="10" customWidth="1"/>
    <col min="10495" max="10495" width="9.140625" style="10"/>
    <col min="10496" max="10496" width="26.85546875" style="10" customWidth="1"/>
    <col min="10497" max="10745" width="9.140625" style="10"/>
    <col min="10746" max="10746" width="50.5703125" style="10" customWidth="1"/>
    <col min="10747" max="10747" width="24.140625" style="10" customWidth="1"/>
    <col min="10748" max="10748" width="27" style="10" customWidth="1"/>
    <col min="10749" max="10749" width="9.140625" style="10"/>
    <col min="10750" max="10750" width="16.7109375" style="10" customWidth="1"/>
    <col min="10751" max="10751" width="9.140625" style="10"/>
    <col min="10752" max="10752" width="26.85546875" style="10" customWidth="1"/>
    <col min="10753" max="11001" width="9.140625" style="10"/>
    <col min="11002" max="11002" width="50.5703125" style="10" customWidth="1"/>
    <col min="11003" max="11003" width="24.140625" style="10" customWidth="1"/>
    <col min="11004" max="11004" width="27" style="10" customWidth="1"/>
    <col min="11005" max="11005" width="9.140625" style="10"/>
    <col min="11006" max="11006" width="16.7109375" style="10" customWidth="1"/>
    <col min="11007" max="11007" width="9.140625" style="10"/>
    <col min="11008" max="11008" width="26.85546875" style="10" customWidth="1"/>
    <col min="11009" max="11257" width="9.140625" style="10"/>
    <col min="11258" max="11258" width="50.5703125" style="10" customWidth="1"/>
    <col min="11259" max="11259" width="24.140625" style="10" customWidth="1"/>
    <col min="11260" max="11260" width="27" style="10" customWidth="1"/>
    <col min="11261" max="11261" width="9.140625" style="10"/>
    <col min="11262" max="11262" width="16.7109375" style="10" customWidth="1"/>
    <col min="11263" max="11263" width="9.140625" style="10"/>
    <col min="11264" max="11264" width="26.85546875" style="10" customWidth="1"/>
    <col min="11265" max="11513" width="9.140625" style="10"/>
    <col min="11514" max="11514" width="50.5703125" style="10" customWidth="1"/>
    <col min="11515" max="11515" width="24.140625" style="10" customWidth="1"/>
    <col min="11516" max="11516" width="27" style="10" customWidth="1"/>
    <col min="11517" max="11517" width="9.140625" style="10"/>
    <col min="11518" max="11518" width="16.7109375" style="10" customWidth="1"/>
    <col min="11519" max="11519" width="9.140625" style="10"/>
    <col min="11520" max="11520" width="26.85546875" style="10" customWidth="1"/>
    <col min="11521" max="11769" width="9.140625" style="10"/>
    <col min="11770" max="11770" width="50.5703125" style="10" customWidth="1"/>
    <col min="11771" max="11771" width="24.140625" style="10" customWidth="1"/>
    <col min="11772" max="11772" width="27" style="10" customWidth="1"/>
    <col min="11773" max="11773" width="9.140625" style="10"/>
    <col min="11774" max="11774" width="16.7109375" style="10" customWidth="1"/>
    <col min="11775" max="11775" width="9.140625" style="10"/>
    <col min="11776" max="11776" width="26.85546875" style="10" customWidth="1"/>
    <col min="11777" max="12025" width="9.140625" style="10"/>
    <col min="12026" max="12026" width="50.5703125" style="10" customWidth="1"/>
    <col min="12027" max="12027" width="24.140625" style="10" customWidth="1"/>
    <col min="12028" max="12028" width="27" style="10" customWidth="1"/>
    <col min="12029" max="12029" width="9.140625" style="10"/>
    <col min="12030" max="12030" width="16.7109375" style="10" customWidth="1"/>
    <col min="12031" max="12031" width="9.140625" style="10"/>
    <col min="12032" max="12032" width="26.85546875" style="10" customWidth="1"/>
    <col min="12033" max="12281" width="9.140625" style="10"/>
    <col min="12282" max="12282" width="50.5703125" style="10" customWidth="1"/>
    <col min="12283" max="12283" width="24.140625" style="10" customWidth="1"/>
    <col min="12284" max="12284" width="27" style="10" customWidth="1"/>
    <col min="12285" max="12285" width="9.140625" style="10"/>
    <col min="12286" max="12286" width="16.7109375" style="10" customWidth="1"/>
    <col min="12287" max="12287" width="9.140625" style="10"/>
    <col min="12288" max="12288" width="26.85546875" style="10" customWidth="1"/>
    <col min="12289" max="12537" width="9.140625" style="10"/>
    <col min="12538" max="12538" width="50.5703125" style="10" customWidth="1"/>
    <col min="12539" max="12539" width="24.140625" style="10" customWidth="1"/>
    <col min="12540" max="12540" width="27" style="10" customWidth="1"/>
    <col min="12541" max="12541" width="9.140625" style="10"/>
    <col min="12542" max="12542" width="16.7109375" style="10" customWidth="1"/>
    <col min="12543" max="12543" width="9.140625" style="10"/>
    <col min="12544" max="12544" width="26.85546875" style="10" customWidth="1"/>
    <col min="12545" max="12793" width="9.140625" style="10"/>
    <col min="12794" max="12794" width="50.5703125" style="10" customWidth="1"/>
    <col min="12795" max="12795" width="24.140625" style="10" customWidth="1"/>
    <col min="12796" max="12796" width="27" style="10" customWidth="1"/>
    <col min="12797" max="12797" width="9.140625" style="10"/>
    <col min="12798" max="12798" width="16.7109375" style="10" customWidth="1"/>
    <col min="12799" max="12799" width="9.140625" style="10"/>
    <col min="12800" max="12800" width="26.85546875" style="10" customWidth="1"/>
    <col min="12801" max="13049" width="9.140625" style="10"/>
    <col min="13050" max="13050" width="50.5703125" style="10" customWidth="1"/>
    <col min="13051" max="13051" width="24.140625" style="10" customWidth="1"/>
    <col min="13052" max="13052" width="27" style="10" customWidth="1"/>
    <col min="13053" max="13053" width="9.140625" style="10"/>
    <col min="13054" max="13054" width="16.7109375" style="10" customWidth="1"/>
    <col min="13055" max="13055" width="9.140625" style="10"/>
    <col min="13056" max="13056" width="26.85546875" style="10" customWidth="1"/>
    <col min="13057" max="13305" width="9.140625" style="10"/>
    <col min="13306" max="13306" width="50.5703125" style="10" customWidth="1"/>
    <col min="13307" max="13307" width="24.140625" style="10" customWidth="1"/>
    <col min="13308" max="13308" width="27" style="10" customWidth="1"/>
    <col min="13309" max="13309" width="9.140625" style="10"/>
    <col min="13310" max="13310" width="16.7109375" style="10" customWidth="1"/>
    <col min="13311" max="13311" width="9.140625" style="10"/>
    <col min="13312" max="13312" width="26.85546875" style="10" customWidth="1"/>
    <col min="13313" max="13561" width="9.140625" style="10"/>
    <col min="13562" max="13562" width="50.5703125" style="10" customWidth="1"/>
    <col min="13563" max="13563" width="24.140625" style="10" customWidth="1"/>
    <col min="13564" max="13564" width="27" style="10" customWidth="1"/>
    <col min="13565" max="13565" width="9.140625" style="10"/>
    <col min="13566" max="13566" width="16.7109375" style="10" customWidth="1"/>
    <col min="13567" max="13567" width="9.140625" style="10"/>
    <col min="13568" max="13568" width="26.85546875" style="10" customWidth="1"/>
    <col min="13569" max="13817" width="9.140625" style="10"/>
    <col min="13818" max="13818" width="50.5703125" style="10" customWidth="1"/>
    <col min="13819" max="13819" width="24.140625" style="10" customWidth="1"/>
    <col min="13820" max="13820" width="27" style="10" customWidth="1"/>
    <col min="13821" max="13821" width="9.140625" style="10"/>
    <col min="13822" max="13822" width="16.7109375" style="10" customWidth="1"/>
    <col min="13823" max="13823" width="9.140625" style="10"/>
    <col min="13824" max="13824" width="26.85546875" style="10" customWidth="1"/>
    <col min="13825" max="14073" width="9.140625" style="10"/>
    <col min="14074" max="14074" width="50.5703125" style="10" customWidth="1"/>
    <col min="14075" max="14075" width="24.140625" style="10" customWidth="1"/>
    <col min="14076" max="14076" width="27" style="10" customWidth="1"/>
    <col min="14077" max="14077" width="9.140625" style="10"/>
    <col min="14078" max="14078" width="16.7109375" style="10" customWidth="1"/>
    <col min="14079" max="14079" width="9.140625" style="10"/>
    <col min="14080" max="14080" width="26.85546875" style="10" customWidth="1"/>
    <col min="14081" max="14329" width="9.140625" style="10"/>
    <col min="14330" max="14330" width="50.5703125" style="10" customWidth="1"/>
    <col min="14331" max="14331" width="24.140625" style="10" customWidth="1"/>
    <col min="14332" max="14332" width="27" style="10" customWidth="1"/>
    <col min="14333" max="14333" width="9.140625" style="10"/>
    <col min="14334" max="14334" width="16.7109375" style="10" customWidth="1"/>
    <col min="14335" max="14335" width="9.140625" style="10"/>
    <col min="14336" max="14336" width="26.85546875" style="10" customWidth="1"/>
    <col min="14337" max="14585" width="9.140625" style="10"/>
    <col min="14586" max="14586" width="50.5703125" style="10" customWidth="1"/>
    <col min="14587" max="14587" width="24.140625" style="10" customWidth="1"/>
    <col min="14588" max="14588" width="27" style="10" customWidth="1"/>
    <col min="14589" max="14589" width="9.140625" style="10"/>
    <col min="14590" max="14590" width="16.7109375" style="10" customWidth="1"/>
    <col min="14591" max="14591" width="9.140625" style="10"/>
    <col min="14592" max="14592" width="26.85546875" style="10" customWidth="1"/>
    <col min="14593" max="14841" width="9.140625" style="10"/>
    <col min="14842" max="14842" width="50.5703125" style="10" customWidth="1"/>
    <col min="14843" max="14843" width="24.140625" style="10" customWidth="1"/>
    <col min="14844" max="14844" width="27" style="10" customWidth="1"/>
    <col min="14845" max="14845" width="9.140625" style="10"/>
    <col min="14846" max="14846" width="16.7109375" style="10" customWidth="1"/>
    <col min="14847" max="14847" width="9.140625" style="10"/>
    <col min="14848" max="14848" width="26.85546875" style="10" customWidth="1"/>
    <col min="14849" max="15097" width="9.140625" style="10"/>
    <col min="15098" max="15098" width="50.5703125" style="10" customWidth="1"/>
    <col min="15099" max="15099" width="24.140625" style="10" customWidth="1"/>
    <col min="15100" max="15100" width="27" style="10" customWidth="1"/>
    <col min="15101" max="15101" width="9.140625" style="10"/>
    <col min="15102" max="15102" width="16.7109375" style="10" customWidth="1"/>
    <col min="15103" max="15103" width="9.140625" style="10"/>
    <col min="15104" max="15104" width="26.85546875" style="10" customWidth="1"/>
    <col min="15105" max="15353" width="9.140625" style="10"/>
    <col min="15354" max="15354" width="50.5703125" style="10" customWidth="1"/>
    <col min="15355" max="15355" width="24.140625" style="10" customWidth="1"/>
    <col min="15356" max="15356" width="27" style="10" customWidth="1"/>
    <col min="15357" max="15357" width="9.140625" style="10"/>
    <col min="15358" max="15358" width="16.7109375" style="10" customWidth="1"/>
    <col min="15359" max="15359" width="9.140625" style="10"/>
    <col min="15360" max="15360" width="26.85546875" style="10" customWidth="1"/>
    <col min="15361" max="15609" width="9.140625" style="10"/>
    <col min="15610" max="15610" width="50.5703125" style="10" customWidth="1"/>
    <col min="15611" max="15611" width="24.140625" style="10" customWidth="1"/>
    <col min="15612" max="15612" width="27" style="10" customWidth="1"/>
    <col min="15613" max="15613" width="9.140625" style="10"/>
    <col min="15614" max="15614" width="16.7109375" style="10" customWidth="1"/>
    <col min="15615" max="15615" width="9.140625" style="10"/>
    <col min="15616" max="15616" width="26.85546875" style="10" customWidth="1"/>
    <col min="15617" max="15865" width="9.140625" style="10"/>
    <col min="15866" max="15866" width="50.5703125" style="10" customWidth="1"/>
    <col min="15867" max="15867" width="24.140625" style="10" customWidth="1"/>
    <col min="15868" max="15868" width="27" style="10" customWidth="1"/>
    <col min="15869" max="15869" width="9.140625" style="10"/>
    <col min="15870" max="15870" width="16.7109375" style="10" customWidth="1"/>
    <col min="15871" max="15871" width="9.140625" style="10"/>
    <col min="15872" max="15872" width="26.85546875" style="10" customWidth="1"/>
    <col min="15873" max="16121" width="9.140625" style="10"/>
    <col min="16122" max="16122" width="50.5703125" style="10" customWidth="1"/>
    <col min="16123" max="16123" width="24.140625" style="10" customWidth="1"/>
    <col min="16124" max="16124" width="27" style="10" customWidth="1"/>
    <col min="16125" max="16125" width="9.140625" style="10"/>
    <col min="16126" max="16126" width="16.7109375" style="10" customWidth="1"/>
    <col min="16127" max="16127" width="9.140625" style="10"/>
    <col min="16128" max="16128" width="26.85546875" style="10" customWidth="1"/>
    <col min="16129" max="16384" width="9.140625" style="10"/>
  </cols>
  <sheetData>
    <row r="1" spans="1:6" x14ac:dyDescent="0.2">
      <c r="A1" s="17" t="s">
        <v>4607</v>
      </c>
      <c r="B1" s="487" t="str">
        <f>HYPERLINK("#List!$A$1", "Preparatory")</f>
        <v>Preparatory</v>
      </c>
    </row>
    <row r="2" spans="1:6" x14ac:dyDescent="0.2">
      <c r="A2" s="17" t="s">
        <v>4608</v>
      </c>
      <c r="B2" s="487" t="str">
        <f>HYPERLINK("#List!$A$1", "Preparatory")</f>
        <v>Preparatory</v>
      </c>
    </row>
    <row r="3" spans="1:6" x14ac:dyDescent="0.2">
      <c r="A3" s="17" t="s">
        <v>4669</v>
      </c>
      <c r="B3" s="487" t="str">
        <f>HYPERLINK("#List!$A$1", "Preparatory")</f>
        <v>Preparatory</v>
      </c>
    </row>
    <row r="4" spans="1:6" x14ac:dyDescent="0.2">
      <c r="A4" s="17" t="s">
        <v>4670</v>
      </c>
      <c r="B4" s="487" t="str">
        <f>HYPERLINK("#List!$A$1", "Preparatory")</f>
        <v>Preparatory</v>
      </c>
    </row>
    <row r="5" spans="1:6" x14ac:dyDescent="0.2">
      <c r="A5" s="17"/>
      <c r="B5" s="45"/>
    </row>
    <row r="6" spans="1:6" x14ac:dyDescent="0.2">
      <c r="A6" s="83" t="s">
        <v>415</v>
      </c>
      <c r="B6" s="44"/>
      <c r="C6" s="16"/>
      <c r="D6" s="268"/>
      <c r="E6" s="16"/>
      <c r="F6" s="33"/>
    </row>
    <row r="7" spans="1:6" x14ac:dyDescent="0.2">
      <c r="A7" s="83" t="s">
        <v>414</v>
      </c>
      <c r="B7" s="44"/>
      <c r="C7" s="16"/>
      <c r="D7" s="268"/>
      <c r="E7" s="16"/>
      <c r="F7" s="33"/>
    </row>
    <row r="8" spans="1:6" x14ac:dyDescent="0.2">
      <c r="A8" s="83"/>
      <c r="B8" s="44"/>
      <c r="C8" s="16"/>
      <c r="D8" s="268"/>
      <c r="E8" s="16"/>
      <c r="F8" s="33"/>
    </row>
    <row r="9" spans="1:6" x14ac:dyDescent="0.2">
      <c r="A9" s="17" t="s">
        <v>4773</v>
      </c>
      <c r="B9" s="45"/>
      <c r="C9" s="16"/>
      <c r="D9" s="268"/>
      <c r="E9" s="16"/>
      <c r="F9" s="33"/>
    </row>
    <row r="10" spans="1:6" x14ac:dyDescent="0.2">
      <c r="A10" s="115" t="s">
        <v>48</v>
      </c>
      <c r="B10" s="3"/>
      <c r="C10" s="16"/>
      <c r="D10" s="268"/>
      <c r="E10" s="16"/>
      <c r="F10" s="33"/>
    </row>
    <row r="11" spans="1:6" x14ac:dyDescent="0.2">
      <c r="A11" s="115" t="s">
        <v>2954</v>
      </c>
      <c r="B11" s="3"/>
      <c r="C11" s="16"/>
      <c r="D11" s="268"/>
      <c r="E11" s="16"/>
      <c r="F11" s="33"/>
    </row>
    <row r="12" spans="1:6" x14ac:dyDescent="0.2">
      <c r="A12" s="115" t="s">
        <v>2808</v>
      </c>
      <c r="B12" s="3"/>
      <c r="C12" s="16"/>
      <c r="D12" s="268"/>
      <c r="E12" s="16"/>
      <c r="F12" s="33"/>
    </row>
    <row r="13" spans="1:6" x14ac:dyDescent="0.2">
      <c r="A13" s="115" t="s">
        <v>2881</v>
      </c>
      <c r="B13" s="3"/>
      <c r="C13" s="16"/>
      <c r="D13" s="268"/>
      <c r="E13" s="16"/>
      <c r="F13" s="33"/>
    </row>
    <row r="14" spans="1:6" x14ac:dyDescent="0.2">
      <c r="A14" s="115" t="s">
        <v>4665</v>
      </c>
      <c r="B14" s="201" t="s">
        <v>5253</v>
      </c>
      <c r="C14" s="182" t="s">
        <v>5270</v>
      </c>
      <c r="D14" s="166" t="s">
        <v>5184</v>
      </c>
    </row>
    <row r="15" spans="1:6" x14ac:dyDescent="0.2">
      <c r="A15" s="115" t="s">
        <v>5190</v>
      </c>
      <c r="B15" s="116" t="s">
        <v>4668</v>
      </c>
      <c r="C15" s="117" t="s">
        <v>5271</v>
      </c>
      <c r="D15" s="116" t="s">
        <v>5147</v>
      </c>
      <c r="E15" s="269"/>
      <c r="F15" s="18"/>
    </row>
    <row r="16" spans="1:6" x14ac:dyDescent="0.2">
      <c r="A16" s="115"/>
      <c r="B16" s="3"/>
      <c r="C16" s="16"/>
      <c r="D16" s="7"/>
    </row>
    <row r="17" spans="1:6" x14ac:dyDescent="0.2">
      <c r="A17" s="17" t="s">
        <v>4776</v>
      </c>
      <c r="B17" s="45"/>
      <c r="C17" s="16"/>
      <c r="D17" s="268"/>
      <c r="E17" s="16"/>
      <c r="F17" s="33"/>
    </row>
    <row r="18" spans="1:6" x14ac:dyDescent="0.2">
      <c r="A18" s="115" t="s">
        <v>48</v>
      </c>
      <c r="B18" s="3"/>
      <c r="C18" s="16"/>
      <c r="D18" s="268"/>
      <c r="E18" s="16"/>
      <c r="F18" s="33"/>
    </row>
    <row r="19" spans="1:6" x14ac:dyDescent="0.2">
      <c r="A19" s="14" t="s">
        <v>4711</v>
      </c>
      <c r="B19" s="3"/>
      <c r="C19" s="16"/>
      <c r="D19" s="268"/>
      <c r="E19" s="16"/>
      <c r="F19" s="33"/>
    </row>
    <row r="20" spans="1:6" x14ac:dyDescent="0.2">
      <c r="A20" s="115" t="s">
        <v>2808</v>
      </c>
      <c r="B20" s="3"/>
      <c r="C20" s="16"/>
      <c r="D20" s="268"/>
      <c r="E20" s="16"/>
      <c r="F20" s="33"/>
    </row>
    <row r="21" spans="1:6" x14ac:dyDescent="0.2">
      <c r="A21" s="115" t="s">
        <v>2890</v>
      </c>
      <c r="B21" s="3"/>
      <c r="C21" s="16"/>
      <c r="D21" s="268"/>
      <c r="E21" s="16"/>
      <c r="F21" s="33"/>
    </row>
    <row r="22" spans="1:6" x14ac:dyDescent="0.2">
      <c r="A22" s="115" t="s">
        <v>2881</v>
      </c>
      <c r="B22" s="3"/>
      <c r="C22" s="16"/>
      <c r="D22" s="268"/>
      <c r="E22" s="16"/>
      <c r="F22" s="33"/>
    </row>
    <row r="23" spans="1:6" x14ac:dyDescent="0.2">
      <c r="A23" s="115" t="s">
        <v>4665</v>
      </c>
      <c r="B23" s="201" t="s">
        <v>5253</v>
      </c>
      <c r="C23" s="182" t="s">
        <v>5270</v>
      </c>
      <c r="D23" s="166" t="s">
        <v>5184</v>
      </c>
    </row>
    <row r="24" spans="1:6" x14ac:dyDescent="0.2">
      <c r="A24" s="115" t="s">
        <v>5190</v>
      </c>
      <c r="B24" s="116" t="s">
        <v>4668</v>
      </c>
      <c r="C24" s="117" t="s">
        <v>5271</v>
      </c>
      <c r="D24" s="116" t="s">
        <v>5147</v>
      </c>
      <c r="E24" s="269"/>
      <c r="F24" s="18"/>
    </row>
    <row r="25" spans="1:6" x14ac:dyDescent="0.2">
      <c r="A25" s="115"/>
      <c r="B25" s="38"/>
      <c r="C25" s="273"/>
      <c r="D25" s="38"/>
      <c r="E25" s="269"/>
      <c r="F25" s="18"/>
    </row>
    <row r="26" spans="1:6" x14ac:dyDescent="0.2">
      <c r="A26" s="17" t="s">
        <v>4779</v>
      </c>
      <c r="B26" s="45"/>
      <c r="C26" s="16"/>
      <c r="D26" s="268"/>
      <c r="E26" s="16"/>
      <c r="F26" s="33"/>
    </row>
    <row r="27" spans="1:6" x14ac:dyDescent="0.2">
      <c r="A27" s="115" t="s">
        <v>48</v>
      </c>
      <c r="B27" s="3"/>
      <c r="C27" s="16"/>
      <c r="D27" s="268"/>
      <c r="E27" s="16"/>
      <c r="F27" s="33"/>
    </row>
    <row r="28" spans="1:6" x14ac:dyDescent="0.2">
      <c r="A28" s="115" t="s">
        <v>2954</v>
      </c>
      <c r="B28" s="3"/>
      <c r="C28" s="16"/>
      <c r="D28" s="268"/>
      <c r="E28" s="16"/>
      <c r="F28" s="33"/>
    </row>
    <row r="29" spans="1:6" x14ac:dyDescent="0.2">
      <c r="A29" s="115" t="s">
        <v>2808</v>
      </c>
      <c r="B29" s="3"/>
      <c r="C29" s="16"/>
      <c r="D29" s="268"/>
      <c r="E29" s="16"/>
      <c r="F29" s="33"/>
    </row>
    <row r="30" spans="1:6" x14ac:dyDescent="0.2">
      <c r="A30" s="115" t="s">
        <v>2882</v>
      </c>
      <c r="B30" s="3"/>
      <c r="C30" s="16"/>
      <c r="D30" s="268"/>
      <c r="E30" s="16"/>
      <c r="F30" s="33"/>
    </row>
    <row r="31" spans="1:6" x14ac:dyDescent="0.2">
      <c r="A31" s="115" t="s">
        <v>4665</v>
      </c>
      <c r="B31" s="201" t="s">
        <v>5253</v>
      </c>
      <c r="C31" s="182" t="s">
        <v>5270</v>
      </c>
      <c r="D31" s="166" t="s">
        <v>5184</v>
      </c>
    </row>
    <row r="32" spans="1:6" x14ac:dyDescent="0.2">
      <c r="A32" s="115"/>
      <c r="B32" s="38"/>
      <c r="C32" s="273"/>
      <c r="D32" s="38"/>
      <c r="E32" s="269"/>
      <c r="F32" s="18"/>
    </row>
    <row r="33" spans="1:12" x14ac:dyDescent="0.2">
      <c r="A33" s="17" t="s">
        <v>4782</v>
      </c>
      <c r="B33" s="45"/>
      <c r="C33" s="16"/>
      <c r="D33" s="268"/>
      <c r="E33" s="16"/>
      <c r="F33" s="33"/>
    </row>
    <row r="34" spans="1:12" x14ac:dyDescent="0.2">
      <c r="A34" s="115" t="s">
        <v>48</v>
      </c>
      <c r="B34" s="3"/>
      <c r="C34" s="16"/>
      <c r="D34" s="268"/>
      <c r="E34" s="16"/>
      <c r="F34" s="33"/>
    </row>
    <row r="35" spans="1:12" x14ac:dyDescent="0.2">
      <c r="A35" s="14" t="s">
        <v>4711</v>
      </c>
      <c r="B35" s="3"/>
      <c r="C35" s="16"/>
      <c r="D35" s="268"/>
      <c r="E35" s="16"/>
      <c r="F35" s="33"/>
    </row>
    <row r="36" spans="1:12" x14ac:dyDescent="0.2">
      <c r="A36" s="14" t="s">
        <v>2808</v>
      </c>
      <c r="B36" s="3"/>
      <c r="C36" s="16"/>
      <c r="D36" s="268"/>
      <c r="E36" s="16"/>
      <c r="F36" s="33"/>
    </row>
    <row r="37" spans="1:12" x14ac:dyDescent="0.2">
      <c r="A37" s="14" t="s">
        <v>2890</v>
      </c>
      <c r="B37" s="3"/>
      <c r="C37" s="16"/>
      <c r="D37" s="268"/>
      <c r="E37" s="16"/>
      <c r="F37" s="33"/>
    </row>
    <row r="38" spans="1:12" x14ac:dyDescent="0.2">
      <c r="A38" s="115" t="s">
        <v>2882</v>
      </c>
      <c r="B38" s="3"/>
      <c r="C38" s="16"/>
      <c r="D38" s="268"/>
      <c r="E38" s="16"/>
      <c r="F38" s="33"/>
    </row>
    <row r="39" spans="1:12" x14ac:dyDescent="0.2">
      <c r="A39" s="115" t="s">
        <v>4665</v>
      </c>
      <c r="B39" s="201" t="s">
        <v>5253</v>
      </c>
      <c r="C39" s="182" t="s">
        <v>5270</v>
      </c>
      <c r="D39" s="166" t="s">
        <v>5184</v>
      </c>
    </row>
    <row r="40" spans="1:12" x14ac:dyDescent="0.2">
      <c r="A40" s="115"/>
      <c r="B40" s="38"/>
      <c r="C40" s="269"/>
      <c r="D40" s="269"/>
      <c r="E40" s="269"/>
      <c r="F40" s="18"/>
    </row>
    <row r="41" spans="1:12" ht="63.75" x14ac:dyDescent="0.2">
      <c r="A41" s="48"/>
      <c r="B41" s="251"/>
      <c r="C41" s="153" t="s">
        <v>494</v>
      </c>
      <c r="D41" s="199" t="s">
        <v>413</v>
      </c>
    </row>
    <row r="42" spans="1:12" x14ac:dyDescent="0.2">
      <c r="A42" s="48"/>
      <c r="B42" s="251"/>
      <c r="C42" s="156" t="s">
        <v>5301</v>
      </c>
      <c r="D42" s="156" t="s">
        <v>5302</v>
      </c>
    </row>
    <row r="43" spans="1:12" x14ac:dyDescent="0.2">
      <c r="A43" s="211" t="s">
        <v>5183</v>
      </c>
      <c r="B43" s="240" t="s">
        <v>5272</v>
      </c>
      <c r="C43" s="453" t="s">
        <v>23</v>
      </c>
      <c r="D43" s="453" t="s">
        <v>225</v>
      </c>
      <c r="E43" s="12" t="s">
        <v>3056</v>
      </c>
      <c r="F43" s="16"/>
      <c r="G43" s="8" t="s">
        <v>2058</v>
      </c>
      <c r="H43" s="8" t="s">
        <v>4666</v>
      </c>
      <c r="I43" s="8" t="s">
        <v>2716</v>
      </c>
      <c r="J43" s="9"/>
      <c r="K43" s="13"/>
      <c r="L43" s="58"/>
    </row>
    <row r="44" spans="1:12" x14ac:dyDescent="0.2">
      <c r="A44" s="211" t="s">
        <v>412</v>
      </c>
      <c r="B44" s="240" t="s">
        <v>5273</v>
      </c>
      <c r="C44" s="453" t="s">
        <v>24</v>
      </c>
      <c r="D44" s="453" t="s">
        <v>269</v>
      </c>
      <c r="E44" s="12" t="s">
        <v>3058</v>
      </c>
      <c r="F44" s="16"/>
      <c r="G44" s="8" t="s">
        <v>2058</v>
      </c>
      <c r="H44" s="8" t="s">
        <v>4666</v>
      </c>
      <c r="I44" s="8" t="s">
        <v>2716</v>
      </c>
      <c r="J44" s="9"/>
      <c r="K44" s="13"/>
      <c r="L44" s="58"/>
    </row>
    <row r="45" spans="1:12" x14ac:dyDescent="0.2">
      <c r="A45" s="211" t="s">
        <v>411</v>
      </c>
      <c r="B45" s="240" t="s">
        <v>5274</v>
      </c>
      <c r="C45" s="453" t="s">
        <v>25</v>
      </c>
      <c r="D45" s="453" t="s">
        <v>410</v>
      </c>
      <c r="E45" s="12" t="s">
        <v>3059</v>
      </c>
      <c r="F45" s="16"/>
      <c r="G45" s="8" t="s">
        <v>2058</v>
      </c>
      <c r="H45" s="8" t="s">
        <v>4666</v>
      </c>
      <c r="I45" s="8" t="s">
        <v>2716</v>
      </c>
      <c r="J45" s="9"/>
      <c r="K45" s="13"/>
      <c r="L45" s="58"/>
    </row>
    <row r="46" spans="1:12" x14ac:dyDescent="0.2">
      <c r="A46" s="211" t="s">
        <v>409</v>
      </c>
      <c r="B46" s="240" t="s">
        <v>5275</v>
      </c>
      <c r="C46" s="453" t="s">
        <v>26</v>
      </c>
      <c r="D46" s="453" t="s">
        <v>539</v>
      </c>
      <c r="E46" s="12" t="s">
        <v>3060</v>
      </c>
      <c r="F46" s="16"/>
      <c r="G46" s="8" t="s">
        <v>2058</v>
      </c>
      <c r="H46" s="8" t="s">
        <v>4666</v>
      </c>
      <c r="I46" s="8" t="s">
        <v>2716</v>
      </c>
      <c r="J46" s="9"/>
      <c r="K46" s="13"/>
      <c r="L46" s="58"/>
    </row>
    <row r="47" spans="1:12" x14ac:dyDescent="0.2">
      <c r="A47" s="211" t="s">
        <v>408</v>
      </c>
      <c r="B47" s="240" t="s">
        <v>5317</v>
      </c>
      <c r="C47" s="453" t="s">
        <v>27</v>
      </c>
      <c r="D47" s="453" t="s">
        <v>420</v>
      </c>
      <c r="E47" s="12" t="s">
        <v>3061</v>
      </c>
      <c r="F47" s="16"/>
      <c r="G47" s="8" t="s">
        <v>2058</v>
      </c>
      <c r="H47" s="8" t="s">
        <v>4666</v>
      </c>
      <c r="I47" s="8" t="s">
        <v>2716</v>
      </c>
      <c r="J47" s="9"/>
      <c r="K47" s="13"/>
      <c r="L47" s="58"/>
    </row>
    <row r="48" spans="1:12" x14ac:dyDescent="0.2">
      <c r="A48" s="211" t="s">
        <v>407</v>
      </c>
      <c r="B48" s="240" t="s">
        <v>5318</v>
      </c>
      <c r="C48" s="453" t="s">
        <v>28</v>
      </c>
      <c r="D48" s="453" t="s">
        <v>406</v>
      </c>
      <c r="E48" s="12" t="s">
        <v>3062</v>
      </c>
      <c r="F48" s="12" t="s">
        <v>3063</v>
      </c>
      <c r="G48" s="8" t="s">
        <v>2058</v>
      </c>
      <c r="H48" s="8" t="s">
        <v>4666</v>
      </c>
      <c r="I48" s="8" t="s">
        <v>2716</v>
      </c>
      <c r="J48" s="9"/>
      <c r="K48" s="13"/>
      <c r="L48" s="58"/>
    </row>
    <row r="49" spans="1:12" x14ac:dyDescent="0.2">
      <c r="A49" s="211" t="s">
        <v>405</v>
      </c>
      <c r="B49" s="240" t="s">
        <v>5319</v>
      </c>
      <c r="C49" s="453" t="s">
        <v>29</v>
      </c>
      <c r="D49" s="453" t="s">
        <v>478</v>
      </c>
      <c r="E49" s="12" t="s">
        <v>3064</v>
      </c>
      <c r="F49" s="12"/>
      <c r="G49" s="8" t="s">
        <v>2058</v>
      </c>
      <c r="H49" s="8" t="s">
        <v>4666</v>
      </c>
      <c r="I49" s="8" t="s">
        <v>2716</v>
      </c>
      <c r="J49" s="9"/>
      <c r="K49" s="13"/>
      <c r="L49" s="58"/>
    </row>
    <row r="50" spans="1:12" x14ac:dyDescent="0.2">
      <c r="A50" s="211" t="s">
        <v>401</v>
      </c>
      <c r="B50" s="240" t="s">
        <v>5277</v>
      </c>
      <c r="C50" s="453" t="s">
        <v>32</v>
      </c>
      <c r="D50" s="453" t="s">
        <v>474</v>
      </c>
      <c r="E50" s="12" t="s">
        <v>3065</v>
      </c>
      <c r="F50" s="12" t="s">
        <v>3066</v>
      </c>
      <c r="G50" s="8" t="s">
        <v>2058</v>
      </c>
      <c r="H50" s="8" t="s">
        <v>4666</v>
      </c>
      <c r="I50" s="8" t="s">
        <v>2716</v>
      </c>
      <c r="J50" s="9"/>
      <c r="K50" s="13"/>
      <c r="L50" s="58"/>
    </row>
    <row r="51" spans="1:12" ht="38.25" x14ac:dyDescent="0.2">
      <c r="C51" s="70" t="s">
        <v>2852</v>
      </c>
      <c r="D51" s="70" t="s">
        <v>2853</v>
      </c>
    </row>
    <row r="53" spans="1:12" x14ac:dyDescent="0.2">
      <c r="A53" s="17" t="s">
        <v>4774</v>
      </c>
      <c r="B53" s="45"/>
    </row>
    <row r="54" spans="1:12" x14ac:dyDescent="0.2">
      <c r="A54" s="115" t="s">
        <v>48</v>
      </c>
      <c r="B54" s="3"/>
      <c r="D54" s="251"/>
    </row>
    <row r="55" spans="1:12" x14ac:dyDescent="0.2">
      <c r="A55" s="115" t="s">
        <v>2954</v>
      </c>
      <c r="B55" s="3"/>
      <c r="C55" s="16"/>
      <c r="D55" s="7"/>
    </row>
    <row r="56" spans="1:12" x14ac:dyDescent="0.2">
      <c r="A56" s="115" t="s">
        <v>2808</v>
      </c>
      <c r="B56" s="3"/>
      <c r="C56" s="16"/>
      <c r="D56" s="7"/>
    </row>
    <row r="57" spans="1:12" x14ac:dyDescent="0.2">
      <c r="A57" s="115" t="s">
        <v>2881</v>
      </c>
      <c r="B57" s="3"/>
      <c r="C57" s="16"/>
      <c r="D57" s="7"/>
    </row>
    <row r="58" spans="1:12" x14ac:dyDescent="0.2">
      <c r="A58" s="115" t="s">
        <v>4665</v>
      </c>
      <c r="B58" s="201" t="s">
        <v>5253</v>
      </c>
      <c r="C58" s="182" t="s">
        <v>5270</v>
      </c>
      <c r="D58" s="166" t="s">
        <v>5184</v>
      </c>
    </row>
    <row r="59" spans="1:12" x14ac:dyDescent="0.2">
      <c r="A59" s="115" t="s">
        <v>5190</v>
      </c>
      <c r="B59" s="116" t="s">
        <v>4668</v>
      </c>
      <c r="C59" s="117" t="s">
        <v>5271</v>
      </c>
      <c r="D59" s="116" t="s">
        <v>5147</v>
      </c>
    </row>
    <row r="61" spans="1:12" x14ac:dyDescent="0.2">
      <c r="A61" s="17" t="s">
        <v>4777</v>
      </c>
      <c r="B61" s="45"/>
    </row>
    <row r="62" spans="1:12" x14ac:dyDescent="0.2">
      <c r="A62" s="115" t="s">
        <v>48</v>
      </c>
      <c r="B62" s="3"/>
      <c r="D62" s="251"/>
    </row>
    <row r="63" spans="1:12" x14ac:dyDescent="0.2">
      <c r="A63" s="14" t="s">
        <v>4711</v>
      </c>
      <c r="B63" s="3"/>
      <c r="C63" s="16"/>
      <c r="D63" s="7"/>
    </row>
    <row r="64" spans="1:12" x14ac:dyDescent="0.2">
      <c r="A64" s="115" t="s">
        <v>2808</v>
      </c>
      <c r="B64" s="3"/>
      <c r="C64" s="16"/>
      <c r="D64" s="7"/>
    </row>
    <row r="65" spans="1:4" x14ac:dyDescent="0.2">
      <c r="A65" s="115" t="s">
        <v>2890</v>
      </c>
      <c r="B65" s="3"/>
      <c r="C65" s="16"/>
      <c r="D65" s="7"/>
    </row>
    <row r="66" spans="1:4" x14ac:dyDescent="0.2">
      <c r="A66" s="115" t="s">
        <v>2881</v>
      </c>
      <c r="B66" s="3"/>
      <c r="C66" s="16"/>
      <c r="D66" s="7"/>
    </row>
    <row r="67" spans="1:4" x14ac:dyDescent="0.2">
      <c r="A67" s="115" t="s">
        <v>4665</v>
      </c>
      <c r="B67" s="201" t="s">
        <v>5253</v>
      </c>
      <c r="C67" s="182" t="s">
        <v>5270</v>
      </c>
      <c r="D67" s="166" t="s">
        <v>5184</v>
      </c>
    </row>
    <row r="68" spans="1:4" x14ac:dyDescent="0.2">
      <c r="A68" s="115" t="s">
        <v>5190</v>
      </c>
      <c r="B68" s="116" t="s">
        <v>4668</v>
      </c>
      <c r="C68" s="117" t="s">
        <v>5271</v>
      </c>
      <c r="D68" s="116" t="s">
        <v>5147</v>
      </c>
    </row>
    <row r="70" spans="1:4" x14ac:dyDescent="0.2">
      <c r="A70" s="17" t="s">
        <v>4780</v>
      </c>
      <c r="B70" s="45"/>
    </row>
    <row r="71" spans="1:4" x14ac:dyDescent="0.2">
      <c r="A71" s="115" t="s">
        <v>48</v>
      </c>
      <c r="B71" s="3"/>
      <c r="D71" s="251"/>
    </row>
    <row r="72" spans="1:4" x14ac:dyDescent="0.2">
      <c r="A72" s="115" t="s">
        <v>2954</v>
      </c>
      <c r="B72" s="3"/>
      <c r="C72" s="16"/>
      <c r="D72" s="7"/>
    </row>
    <row r="73" spans="1:4" x14ac:dyDescent="0.2">
      <c r="A73" s="115" t="s">
        <v>2808</v>
      </c>
      <c r="B73" s="3"/>
      <c r="C73" s="16"/>
      <c r="D73" s="7"/>
    </row>
    <row r="74" spans="1:4" x14ac:dyDescent="0.2">
      <c r="A74" s="115" t="s">
        <v>2882</v>
      </c>
      <c r="B74" s="3"/>
      <c r="C74" s="16"/>
      <c r="D74" s="7"/>
    </row>
    <row r="75" spans="1:4" x14ac:dyDescent="0.2">
      <c r="A75" s="115" t="s">
        <v>4665</v>
      </c>
      <c r="B75" s="201" t="s">
        <v>5253</v>
      </c>
      <c r="C75" s="182" t="s">
        <v>5270</v>
      </c>
      <c r="D75" s="166" t="s">
        <v>5184</v>
      </c>
    </row>
    <row r="77" spans="1:4" x14ac:dyDescent="0.2">
      <c r="A77" s="17" t="s">
        <v>4783</v>
      </c>
      <c r="B77" s="45"/>
    </row>
    <row r="78" spans="1:4" x14ac:dyDescent="0.2">
      <c r="A78" s="115" t="s">
        <v>48</v>
      </c>
      <c r="B78" s="3"/>
      <c r="D78" s="251"/>
    </row>
    <row r="79" spans="1:4" x14ac:dyDescent="0.2">
      <c r="A79" s="14" t="s">
        <v>4711</v>
      </c>
      <c r="B79" s="3"/>
      <c r="C79" s="16"/>
      <c r="D79" s="7"/>
    </row>
    <row r="80" spans="1:4" x14ac:dyDescent="0.2">
      <c r="A80" s="14" t="s">
        <v>2808</v>
      </c>
      <c r="B80" s="3"/>
      <c r="C80" s="16"/>
      <c r="D80" s="7"/>
    </row>
    <row r="81" spans="1:20" x14ac:dyDescent="0.2">
      <c r="A81" s="14" t="s">
        <v>2890</v>
      </c>
      <c r="B81" s="3"/>
      <c r="C81" s="16"/>
      <c r="D81" s="7"/>
    </row>
    <row r="82" spans="1:20" x14ac:dyDescent="0.2">
      <c r="A82" s="115" t="s">
        <v>2882</v>
      </c>
      <c r="B82" s="3"/>
      <c r="C82" s="16"/>
      <c r="D82" s="7"/>
    </row>
    <row r="83" spans="1:20" x14ac:dyDescent="0.2">
      <c r="A83" s="115" t="s">
        <v>4665</v>
      </c>
      <c r="B83" s="201" t="s">
        <v>5253</v>
      </c>
      <c r="C83" s="182" t="s">
        <v>5270</v>
      </c>
      <c r="D83" s="166" t="s">
        <v>5184</v>
      </c>
    </row>
    <row r="84" spans="1:20" x14ac:dyDescent="0.2">
      <c r="A84" s="115"/>
      <c r="B84" s="3"/>
      <c r="C84" s="7"/>
      <c r="D84" s="251"/>
    </row>
    <row r="85" spans="1:20" x14ac:dyDescent="0.2">
      <c r="C85" s="258" t="s">
        <v>2343</v>
      </c>
      <c r="D85" s="251"/>
      <c r="J85" s="13"/>
    </row>
    <row r="86" spans="1:20" x14ac:dyDescent="0.2">
      <c r="C86" s="156" t="s">
        <v>5328</v>
      </c>
      <c r="D86" s="251"/>
      <c r="J86" s="13"/>
    </row>
    <row r="87" spans="1:20" x14ac:dyDescent="0.2">
      <c r="A87" s="234" t="s">
        <v>393</v>
      </c>
      <c r="B87" s="156" t="s">
        <v>5307</v>
      </c>
      <c r="C87" s="455" t="s">
        <v>35</v>
      </c>
      <c r="D87" s="12" t="s">
        <v>3067</v>
      </c>
      <c r="E87" s="12" t="s">
        <v>2852</v>
      </c>
      <c r="F87" s="8" t="s">
        <v>2058</v>
      </c>
      <c r="G87" s="8" t="s">
        <v>4666</v>
      </c>
      <c r="H87" s="8" t="s">
        <v>2716</v>
      </c>
      <c r="I87" s="9"/>
      <c r="J87" s="13"/>
      <c r="L87" s="13"/>
      <c r="N87" s="32"/>
      <c r="O87" s="9"/>
      <c r="P87" s="9"/>
      <c r="Q87" s="15"/>
      <c r="R87" s="15"/>
      <c r="T87" s="15"/>
    </row>
    <row r="88" spans="1:20" ht="25.5" x14ac:dyDescent="0.2">
      <c r="A88" s="234" t="s">
        <v>396</v>
      </c>
      <c r="B88" s="160" t="s">
        <v>5308</v>
      </c>
      <c r="C88" s="456" t="s">
        <v>33</v>
      </c>
      <c r="D88" s="12"/>
      <c r="E88" s="12" t="s">
        <v>2854</v>
      </c>
      <c r="F88" s="8" t="s">
        <v>2058</v>
      </c>
      <c r="G88" s="8" t="s">
        <v>4666</v>
      </c>
      <c r="H88" s="8" t="s">
        <v>2716</v>
      </c>
      <c r="I88" s="9"/>
      <c r="J88" s="9"/>
      <c r="L88" s="13"/>
      <c r="N88" s="32"/>
      <c r="O88" s="9"/>
      <c r="P88" s="9"/>
      <c r="Q88" s="15"/>
      <c r="R88" s="15"/>
      <c r="T88" s="15"/>
    </row>
    <row r="89" spans="1:20" ht="25.5" x14ac:dyDescent="0.2">
      <c r="A89" s="234" t="s">
        <v>395</v>
      </c>
      <c r="B89" s="160" t="s">
        <v>5309</v>
      </c>
      <c r="C89" s="457" t="s">
        <v>34</v>
      </c>
      <c r="D89" s="12"/>
      <c r="E89" s="12" t="s">
        <v>2855</v>
      </c>
      <c r="F89" s="8" t="s">
        <v>2058</v>
      </c>
      <c r="G89" s="8" t="s">
        <v>4666</v>
      </c>
      <c r="H89" s="8" t="s">
        <v>2716</v>
      </c>
      <c r="I89" s="9"/>
      <c r="J89" s="9"/>
      <c r="L89" s="13"/>
      <c r="N89" s="32"/>
      <c r="O89" s="9"/>
      <c r="P89" s="9"/>
      <c r="Q89" s="15"/>
      <c r="R89" s="15"/>
      <c r="T89" s="15"/>
    </row>
    <row r="90" spans="1:20" ht="38.25" x14ac:dyDescent="0.2">
      <c r="A90" s="234" t="s">
        <v>2439</v>
      </c>
      <c r="B90" s="523" t="s">
        <v>5776</v>
      </c>
      <c r="C90" s="456" t="s">
        <v>82</v>
      </c>
      <c r="D90" s="12" t="s">
        <v>3066</v>
      </c>
      <c r="E90" s="12" t="s">
        <v>2856</v>
      </c>
      <c r="F90" s="8" t="s">
        <v>2058</v>
      </c>
      <c r="G90" s="8" t="s">
        <v>3187</v>
      </c>
      <c r="H90" s="8" t="s">
        <v>2716</v>
      </c>
      <c r="I90" s="9"/>
      <c r="L90" s="9"/>
      <c r="N90" s="32"/>
      <c r="O90" s="32"/>
      <c r="P90" s="9"/>
      <c r="Q90" s="15"/>
      <c r="R90" s="15"/>
      <c r="T90" s="15"/>
    </row>
    <row r="91" spans="1:20" x14ac:dyDescent="0.2">
      <c r="A91" s="115"/>
      <c r="B91" s="272"/>
      <c r="C91" s="3"/>
      <c r="D91" s="12"/>
      <c r="E91" s="12"/>
      <c r="F91" s="8"/>
      <c r="G91" s="8"/>
      <c r="H91" s="8"/>
      <c r="I91" s="9"/>
      <c r="L91" s="9"/>
      <c r="N91" s="32"/>
      <c r="O91" s="32"/>
      <c r="P91" s="9"/>
      <c r="Q91" s="15"/>
      <c r="R91" s="15"/>
      <c r="T91" s="15"/>
    </row>
    <row r="92" spans="1:20" x14ac:dyDescent="0.2">
      <c r="A92" s="17" t="s">
        <v>4775</v>
      </c>
      <c r="C92" s="267"/>
    </row>
    <row r="93" spans="1:20" x14ac:dyDescent="0.2">
      <c r="A93" s="115" t="s">
        <v>48</v>
      </c>
      <c r="B93" s="3"/>
      <c r="C93" s="267"/>
    </row>
    <row r="94" spans="1:20" x14ac:dyDescent="0.2">
      <c r="A94" s="115" t="s">
        <v>2954</v>
      </c>
      <c r="B94" s="3"/>
      <c r="C94" s="267"/>
    </row>
    <row r="95" spans="1:20" x14ac:dyDescent="0.2">
      <c r="A95" s="115" t="s">
        <v>2881</v>
      </c>
      <c r="B95" s="3"/>
      <c r="C95" s="16"/>
      <c r="D95" s="7"/>
    </row>
    <row r="96" spans="1:20" x14ac:dyDescent="0.2">
      <c r="A96" s="115" t="s">
        <v>4665</v>
      </c>
      <c r="B96" s="201" t="s">
        <v>5253</v>
      </c>
      <c r="C96" s="182" t="s">
        <v>5270</v>
      </c>
      <c r="D96" s="166" t="s">
        <v>5184</v>
      </c>
    </row>
    <row r="97" spans="1:20" x14ac:dyDescent="0.2">
      <c r="A97" s="115" t="s">
        <v>5190</v>
      </c>
      <c r="B97" s="116" t="s">
        <v>4668</v>
      </c>
      <c r="C97" s="117" t="s">
        <v>5271</v>
      </c>
      <c r="D97" s="116" t="s">
        <v>5147</v>
      </c>
    </row>
    <row r="98" spans="1:20" x14ac:dyDescent="0.2">
      <c r="A98" s="115"/>
      <c r="B98" s="38"/>
      <c r="C98" s="273"/>
      <c r="D98" s="38"/>
    </row>
    <row r="99" spans="1:20" x14ac:dyDescent="0.2">
      <c r="A99" s="17" t="s">
        <v>4778</v>
      </c>
      <c r="C99" s="267"/>
    </row>
    <row r="100" spans="1:20" x14ac:dyDescent="0.2">
      <c r="A100" s="115" t="s">
        <v>48</v>
      </c>
      <c r="B100" s="3"/>
      <c r="C100" s="267"/>
    </row>
    <row r="101" spans="1:20" x14ac:dyDescent="0.2">
      <c r="A101" s="14" t="s">
        <v>4711</v>
      </c>
      <c r="B101" s="3"/>
      <c r="C101" s="267"/>
    </row>
    <row r="102" spans="1:20" x14ac:dyDescent="0.2">
      <c r="A102" s="14" t="s">
        <v>2890</v>
      </c>
      <c r="B102" s="3"/>
      <c r="C102" s="267"/>
    </row>
    <row r="103" spans="1:20" x14ac:dyDescent="0.2">
      <c r="A103" s="115" t="s">
        <v>2881</v>
      </c>
      <c r="B103" s="3"/>
      <c r="C103" s="16"/>
      <c r="D103" s="7"/>
    </row>
    <row r="104" spans="1:20" x14ac:dyDescent="0.2">
      <c r="A104" s="115" t="s">
        <v>4665</v>
      </c>
      <c r="B104" s="201" t="s">
        <v>5253</v>
      </c>
      <c r="C104" s="182" t="s">
        <v>5270</v>
      </c>
      <c r="D104" s="166" t="s">
        <v>5184</v>
      </c>
    </row>
    <row r="105" spans="1:20" x14ac:dyDescent="0.2">
      <c r="A105" s="115" t="s">
        <v>5190</v>
      </c>
      <c r="B105" s="116" t="s">
        <v>4668</v>
      </c>
      <c r="C105" s="117" t="s">
        <v>5271</v>
      </c>
      <c r="D105" s="116" t="s">
        <v>5147</v>
      </c>
    </row>
    <row r="106" spans="1:20" x14ac:dyDescent="0.2">
      <c r="A106" s="115"/>
      <c r="B106" s="272"/>
      <c r="C106" s="3"/>
      <c r="D106" s="12"/>
      <c r="E106" s="12"/>
      <c r="F106" s="8"/>
      <c r="G106" s="8"/>
      <c r="H106" s="8"/>
      <c r="I106" s="9"/>
      <c r="K106" s="32"/>
      <c r="L106" s="9"/>
      <c r="N106" s="32"/>
      <c r="O106" s="32"/>
      <c r="P106" s="9"/>
      <c r="Q106" s="15"/>
      <c r="R106" s="15"/>
      <c r="T106" s="15"/>
    </row>
    <row r="107" spans="1:20" x14ac:dyDescent="0.2">
      <c r="A107" s="17" t="s">
        <v>4781</v>
      </c>
      <c r="C107" s="267"/>
    </row>
    <row r="108" spans="1:20" x14ac:dyDescent="0.2">
      <c r="A108" s="115" t="s">
        <v>48</v>
      </c>
      <c r="B108" s="3"/>
      <c r="C108" s="267"/>
    </row>
    <row r="109" spans="1:20" x14ac:dyDescent="0.2">
      <c r="A109" s="115" t="s">
        <v>2954</v>
      </c>
      <c r="B109" s="3"/>
      <c r="C109" s="267"/>
    </row>
    <row r="110" spans="1:20" x14ac:dyDescent="0.2">
      <c r="A110" s="115" t="s">
        <v>2882</v>
      </c>
      <c r="B110" s="3"/>
      <c r="C110" s="16"/>
      <c r="D110" s="7"/>
    </row>
    <row r="111" spans="1:20" x14ac:dyDescent="0.2">
      <c r="A111" s="115" t="s">
        <v>4665</v>
      </c>
      <c r="B111" s="201" t="s">
        <v>5253</v>
      </c>
      <c r="C111" s="182" t="s">
        <v>5270</v>
      </c>
      <c r="D111" s="166" t="s">
        <v>5184</v>
      </c>
    </row>
    <row r="112" spans="1:20" x14ac:dyDescent="0.2">
      <c r="A112" s="115"/>
      <c r="B112" s="272"/>
      <c r="C112" s="3"/>
      <c r="D112" s="12"/>
      <c r="E112" s="12"/>
      <c r="F112" s="8"/>
      <c r="G112" s="8"/>
      <c r="H112" s="8"/>
      <c r="I112" s="9"/>
      <c r="K112" s="32"/>
      <c r="L112" s="9"/>
      <c r="N112" s="32"/>
      <c r="O112" s="32"/>
      <c r="P112" s="9"/>
      <c r="Q112" s="15"/>
      <c r="R112" s="15"/>
      <c r="T112" s="15"/>
    </row>
    <row r="113" spans="1:5" x14ac:dyDescent="0.2">
      <c r="A113" s="17" t="s">
        <v>4784</v>
      </c>
      <c r="C113" s="267"/>
    </row>
    <row r="114" spans="1:5" x14ac:dyDescent="0.2">
      <c r="A114" s="115" t="s">
        <v>48</v>
      </c>
      <c r="B114" s="3"/>
      <c r="C114" s="267"/>
    </row>
    <row r="115" spans="1:5" x14ac:dyDescent="0.2">
      <c r="A115" s="14" t="s">
        <v>4711</v>
      </c>
      <c r="B115" s="3"/>
      <c r="C115" s="267"/>
    </row>
    <row r="116" spans="1:5" x14ac:dyDescent="0.2">
      <c r="A116" s="14" t="s">
        <v>2890</v>
      </c>
      <c r="B116" s="3"/>
      <c r="C116" s="267"/>
    </row>
    <row r="117" spans="1:5" x14ac:dyDescent="0.2">
      <c r="A117" s="115" t="s">
        <v>2882</v>
      </c>
      <c r="B117" s="3"/>
      <c r="C117" s="16"/>
      <c r="D117" s="7"/>
    </row>
    <row r="118" spans="1:5" x14ac:dyDescent="0.2">
      <c r="A118" s="115" t="s">
        <v>4665</v>
      </c>
      <c r="B118" s="201" t="s">
        <v>5253</v>
      </c>
      <c r="C118" s="182" t="s">
        <v>5270</v>
      </c>
      <c r="D118" s="166" t="s">
        <v>5184</v>
      </c>
    </row>
    <row r="119" spans="1:5" x14ac:dyDescent="0.2">
      <c r="B119" s="45"/>
      <c r="C119" s="267"/>
    </row>
    <row r="120" spans="1:5" ht="38.25" x14ac:dyDescent="0.2">
      <c r="C120" s="204" t="s">
        <v>2435</v>
      </c>
    </row>
    <row r="121" spans="1:5" x14ac:dyDescent="0.2">
      <c r="C121" s="117" t="s">
        <v>5745</v>
      </c>
    </row>
    <row r="122" spans="1:5" x14ac:dyDescent="0.2">
      <c r="A122" s="213" t="s">
        <v>2436</v>
      </c>
      <c r="B122" s="523" t="s">
        <v>5785</v>
      </c>
      <c r="C122" s="458" t="s">
        <v>2369</v>
      </c>
      <c r="D122" s="8" t="s">
        <v>2062</v>
      </c>
      <c r="E122" s="8" t="s">
        <v>3190</v>
      </c>
    </row>
    <row r="123" spans="1:5" x14ac:dyDescent="0.2">
      <c r="A123" s="213" t="s">
        <v>2437</v>
      </c>
      <c r="B123" s="523" t="s">
        <v>5786</v>
      </c>
      <c r="C123" s="458" t="s">
        <v>2370</v>
      </c>
      <c r="D123" s="8" t="s">
        <v>2062</v>
      </c>
      <c r="E123" s="8" t="s">
        <v>3191</v>
      </c>
    </row>
    <row r="124" spans="1:5" x14ac:dyDescent="0.2">
      <c r="A124" s="213" t="s">
        <v>2438</v>
      </c>
      <c r="B124" s="523" t="s">
        <v>5787</v>
      </c>
      <c r="C124" s="458" t="s">
        <v>2372</v>
      </c>
      <c r="D124" s="8" t="s">
        <v>2062</v>
      </c>
      <c r="E124" s="8" t="s">
        <v>3192</v>
      </c>
    </row>
    <row r="125" spans="1:5" x14ac:dyDescent="0.2">
      <c r="A125" s="213" t="s">
        <v>409</v>
      </c>
      <c r="B125" s="523" t="s">
        <v>5788</v>
      </c>
      <c r="C125" s="458" t="s">
        <v>3356</v>
      </c>
      <c r="D125" s="8" t="s">
        <v>2062</v>
      </c>
      <c r="E125" s="8" t="s">
        <v>3193</v>
      </c>
    </row>
    <row r="126" spans="1:5" x14ac:dyDescent="0.2">
      <c r="A126" s="213" t="s">
        <v>408</v>
      </c>
      <c r="B126" s="523" t="s">
        <v>5789</v>
      </c>
      <c r="C126" s="458" t="s">
        <v>3357</v>
      </c>
      <c r="D126" s="8" t="s">
        <v>2062</v>
      </c>
      <c r="E126" s="8" t="s">
        <v>3194</v>
      </c>
    </row>
    <row r="127" spans="1:5" x14ac:dyDescent="0.2">
      <c r="A127" s="213" t="s">
        <v>405</v>
      </c>
      <c r="B127" s="523" t="s">
        <v>5790</v>
      </c>
      <c r="C127" s="458" t="s">
        <v>3358</v>
      </c>
      <c r="D127" s="8" t="s">
        <v>2062</v>
      </c>
      <c r="E127" s="8" t="s">
        <v>3195</v>
      </c>
    </row>
    <row r="128" spans="1:5" x14ac:dyDescent="0.2">
      <c r="A128" s="213" t="s">
        <v>393</v>
      </c>
      <c r="B128" s="523" t="s">
        <v>5795</v>
      </c>
      <c r="C128" s="458" t="s">
        <v>3359</v>
      </c>
      <c r="D128" s="8" t="s">
        <v>2062</v>
      </c>
      <c r="E128" s="8" t="s">
        <v>3196</v>
      </c>
    </row>
    <row r="129" spans="3:4" x14ac:dyDescent="0.2">
      <c r="C129" s="267"/>
    </row>
    <row r="130" spans="3:4" x14ac:dyDescent="0.2">
      <c r="C130" s="267"/>
    </row>
    <row r="131" spans="3:4" x14ac:dyDescent="0.2">
      <c r="C131" s="16"/>
      <c r="D131" s="7"/>
    </row>
    <row r="132" spans="3:4" x14ac:dyDescent="0.2">
      <c r="C132" s="16"/>
      <c r="D132" s="7"/>
    </row>
    <row r="133" spans="3:4" x14ac:dyDescent="0.2">
      <c r="C133" s="16"/>
      <c r="D133" s="7"/>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8"/>
  <sheetViews>
    <sheetView topLeftCell="A2" zoomScale="85" zoomScaleNormal="85" workbookViewId="0">
      <selection activeCell="A2" sqref="A2"/>
    </sheetView>
  </sheetViews>
  <sheetFormatPr defaultColWidth="9.140625" defaultRowHeight="12.75" x14ac:dyDescent="0.2"/>
  <cols>
    <col min="1" max="6" width="33" style="10" customWidth="1"/>
    <col min="7" max="7" width="14.42578125" style="10" customWidth="1"/>
    <col min="8" max="8" width="16" style="10" customWidth="1"/>
    <col min="9" max="9" width="11.7109375" style="10" customWidth="1"/>
    <col min="10" max="10" width="13.28515625" style="10" customWidth="1"/>
    <col min="11" max="11" width="17" style="10" customWidth="1"/>
    <col min="12" max="12" width="13.5703125" style="10" customWidth="1"/>
    <col min="13" max="13" width="19.7109375" style="10" customWidth="1"/>
    <col min="14" max="14" width="14" style="10" customWidth="1"/>
    <col min="15" max="247" width="9.140625" style="10"/>
    <col min="248" max="248" width="40" style="10" customWidth="1"/>
    <col min="249" max="249" width="14.5703125" style="10" customWidth="1"/>
    <col min="250" max="250" width="29" style="10" customWidth="1"/>
    <col min="251" max="251" width="32.85546875" style="10" customWidth="1"/>
    <col min="252" max="503" width="9.140625" style="10"/>
    <col min="504" max="504" width="40" style="10" customWidth="1"/>
    <col min="505" max="505" width="14.5703125" style="10" customWidth="1"/>
    <col min="506" max="506" width="29" style="10" customWidth="1"/>
    <col min="507" max="507" width="32.85546875" style="10" customWidth="1"/>
    <col min="508" max="759" width="9.140625" style="10"/>
    <col min="760" max="760" width="40" style="10" customWidth="1"/>
    <col min="761" max="761" width="14.5703125" style="10" customWidth="1"/>
    <col min="762" max="762" width="29" style="10" customWidth="1"/>
    <col min="763" max="763" width="32.85546875" style="10" customWidth="1"/>
    <col min="764" max="1015" width="9.140625" style="10"/>
    <col min="1016" max="1016" width="40" style="10" customWidth="1"/>
    <col min="1017" max="1017" width="14.5703125" style="10" customWidth="1"/>
    <col min="1018" max="1018" width="29" style="10" customWidth="1"/>
    <col min="1019" max="1019" width="32.85546875" style="10" customWidth="1"/>
    <col min="1020" max="1271" width="9.140625" style="10"/>
    <col min="1272" max="1272" width="40" style="10" customWidth="1"/>
    <col min="1273" max="1273" width="14.5703125" style="10" customWidth="1"/>
    <col min="1274" max="1274" width="29" style="10" customWidth="1"/>
    <col min="1275" max="1275" width="32.85546875" style="10" customWidth="1"/>
    <col min="1276" max="1527" width="9.140625" style="10"/>
    <col min="1528" max="1528" width="40" style="10" customWidth="1"/>
    <col min="1529" max="1529" width="14.5703125" style="10" customWidth="1"/>
    <col min="1530" max="1530" width="29" style="10" customWidth="1"/>
    <col min="1531" max="1531" width="32.85546875" style="10" customWidth="1"/>
    <col min="1532" max="1783" width="9.140625" style="10"/>
    <col min="1784" max="1784" width="40" style="10" customWidth="1"/>
    <col min="1785" max="1785" width="14.5703125" style="10" customWidth="1"/>
    <col min="1786" max="1786" width="29" style="10" customWidth="1"/>
    <col min="1787" max="1787" width="32.85546875" style="10" customWidth="1"/>
    <col min="1788" max="2039" width="9.140625" style="10"/>
    <col min="2040" max="2040" width="40" style="10" customWidth="1"/>
    <col min="2041" max="2041" width="14.5703125" style="10" customWidth="1"/>
    <col min="2042" max="2042" width="29" style="10" customWidth="1"/>
    <col min="2043" max="2043" width="32.85546875" style="10" customWidth="1"/>
    <col min="2044" max="2295" width="9.140625" style="10"/>
    <col min="2296" max="2296" width="40" style="10" customWidth="1"/>
    <col min="2297" max="2297" width="14.5703125" style="10" customWidth="1"/>
    <col min="2298" max="2298" width="29" style="10" customWidth="1"/>
    <col min="2299" max="2299" width="32.85546875" style="10" customWidth="1"/>
    <col min="2300" max="2551" width="9.140625" style="10"/>
    <col min="2552" max="2552" width="40" style="10" customWidth="1"/>
    <col min="2553" max="2553" width="14.5703125" style="10" customWidth="1"/>
    <col min="2554" max="2554" width="29" style="10" customWidth="1"/>
    <col min="2555" max="2555" width="32.85546875" style="10" customWidth="1"/>
    <col min="2556" max="2807" width="9.140625" style="10"/>
    <col min="2808" max="2808" width="40" style="10" customWidth="1"/>
    <col min="2809" max="2809" width="14.5703125" style="10" customWidth="1"/>
    <col min="2810" max="2810" width="29" style="10" customWidth="1"/>
    <col min="2811" max="2811" width="32.85546875" style="10" customWidth="1"/>
    <col min="2812" max="3063" width="9.140625" style="10"/>
    <col min="3064" max="3064" width="40" style="10" customWidth="1"/>
    <col min="3065" max="3065" width="14.5703125" style="10" customWidth="1"/>
    <col min="3066" max="3066" width="29" style="10" customWidth="1"/>
    <col min="3067" max="3067" width="32.85546875" style="10" customWidth="1"/>
    <col min="3068" max="3319" width="9.140625" style="10"/>
    <col min="3320" max="3320" width="40" style="10" customWidth="1"/>
    <col min="3321" max="3321" width="14.5703125" style="10" customWidth="1"/>
    <col min="3322" max="3322" width="29" style="10" customWidth="1"/>
    <col min="3323" max="3323" width="32.85546875" style="10" customWidth="1"/>
    <col min="3324" max="3575" width="9.140625" style="10"/>
    <col min="3576" max="3576" width="40" style="10" customWidth="1"/>
    <col min="3577" max="3577" width="14.5703125" style="10" customWidth="1"/>
    <col min="3578" max="3578" width="29" style="10" customWidth="1"/>
    <col min="3579" max="3579" width="32.85546875" style="10" customWidth="1"/>
    <col min="3580" max="3831" width="9.140625" style="10"/>
    <col min="3832" max="3832" width="40" style="10" customWidth="1"/>
    <col min="3833" max="3833" width="14.5703125" style="10" customWidth="1"/>
    <col min="3834" max="3834" width="29" style="10" customWidth="1"/>
    <col min="3835" max="3835" width="32.85546875" style="10" customWidth="1"/>
    <col min="3836" max="4087" width="9.140625" style="10"/>
    <col min="4088" max="4088" width="40" style="10" customWidth="1"/>
    <col min="4089" max="4089" width="14.5703125" style="10" customWidth="1"/>
    <col min="4090" max="4090" width="29" style="10" customWidth="1"/>
    <col min="4091" max="4091" width="32.85546875" style="10" customWidth="1"/>
    <col min="4092" max="4343" width="9.140625" style="10"/>
    <col min="4344" max="4344" width="40" style="10" customWidth="1"/>
    <col min="4345" max="4345" width="14.5703125" style="10" customWidth="1"/>
    <col min="4346" max="4346" width="29" style="10" customWidth="1"/>
    <col min="4347" max="4347" width="32.85546875" style="10" customWidth="1"/>
    <col min="4348" max="4599" width="9.140625" style="10"/>
    <col min="4600" max="4600" width="40" style="10" customWidth="1"/>
    <col min="4601" max="4601" width="14.5703125" style="10" customWidth="1"/>
    <col min="4602" max="4602" width="29" style="10" customWidth="1"/>
    <col min="4603" max="4603" width="32.85546875" style="10" customWidth="1"/>
    <col min="4604" max="4855" width="9.140625" style="10"/>
    <col min="4856" max="4856" width="40" style="10" customWidth="1"/>
    <col min="4857" max="4857" width="14.5703125" style="10" customWidth="1"/>
    <col min="4858" max="4858" width="29" style="10" customWidth="1"/>
    <col min="4859" max="4859" width="32.85546875" style="10" customWidth="1"/>
    <col min="4860" max="5111" width="9.140625" style="10"/>
    <col min="5112" max="5112" width="40" style="10" customWidth="1"/>
    <col min="5113" max="5113" width="14.5703125" style="10" customWidth="1"/>
    <col min="5114" max="5114" width="29" style="10" customWidth="1"/>
    <col min="5115" max="5115" width="32.85546875" style="10" customWidth="1"/>
    <col min="5116" max="5367" width="9.140625" style="10"/>
    <col min="5368" max="5368" width="40" style="10" customWidth="1"/>
    <col min="5369" max="5369" width="14.5703125" style="10" customWidth="1"/>
    <col min="5370" max="5370" width="29" style="10" customWidth="1"/>
    <col min="5371" max="5371" width="32.85546875" style="10" customWidth="1"/>
    <col min="5372" max="5623" width="9.140625" style="10"/>
    <col min="5624" max="5624" width="40" style="10" customWidth="1"/>
    <col min="5625" max="5625" width="14.5703125" style="10" customWidth="1"/>
    <col min="5626" max="5626" width="29" style="10" customWidth="1"/>
    <col min="5627" max="5627" width="32.85546875" style="10" customWidth="1"/>
    <col min="5628" max="5879" width="9.140625" style="10"/>
    <col min="5880" max="5880" width="40" style="10" customWidth="1"/>
    <col min="5881" max="5881" width="14.5703125" style="10" customWidth="1"/>
    <col min="5882" max="5882" width="29" style="10" customWidth="1"/>
    <col min="5883" max="5883" width="32.85546875" style="10" customWidth="1"/>
    <col min="5884" max="6135" width="9.140625" style="10"/>
    <col min="6136" max="6136" width="40" style="10" customWidth="1"/>
    <col min="6137" max="6137" width="14.5703125" style="10" customWidth="1"/>
    <col min="6138" max="6138" width="29" style="10" customWidth="1"/>
    <col min="6139" max="6139" width="32.85546875" style="10" customWidth="1"/>
    <col min="6140" max="6391" width="9.140625" style="10"/>
    <col min="6392" max="6392" width="40" style="10" customWidth="1"/>
    <col min="6393" max="6393" width="14.5703125" style="10" customWidth="1"/>
    <col min="6394" max="6394" width="29" style="10" customWidth="1"/>
    <col min="6395" max="6395" width="32.85546875" style="10" customWidth="1"/>
    <col min="6396" max="6647" width="9.140625" style="10"/>
    <col min="6648" max="6648" width="40" style="10" customWidth="1"/>
    <col min="6649" max="6649" width="14.5703125" style="10" customWidth="1"/>
    <col min="6650" max="6650" width="29" style="10" customWidth="1"/>
    <col min="6651" max="6651" width="32.85546875" style="10" customWidth="1"/>
    <col min="6652" max="6903" width="9.140625" style="10"/>
    <col min="6904" max="6904" width="40" style="10" customWidth="1"/>
    <col min="6905" max="6905" width="14.5703125" style="10" customWidth="1"/>
    <col min="6906" max="6906" width="29" style="10" customWidth="1"/>
    <col min="6907" max="6907" width="32.85546875" style="10" customWidth="1"/>
    <col min="6908" max="7159" width="9.140625" style="10"/>
    <col min="7160" max="7160" width="40" style="10" customWidth="1"/>
    <col min="7161" max="7161" width="14.5703125" style="10" customWidth="1"/>
    <col min="7162" max="7162" width="29" style="10" customWidth="1"/>
    <col min="7163" max="7163" width="32.85546875" style="10" customWidth="1"/>
    <col min="7164" max="7415" width="9.140625" style="10"/>
    <col min="7416" max="7416" width="40" style="10" customWidth="1"/>
    <col min="7417" max="7417" width="14.5703125" style="10" customWidth="1"/>
    <col min="7418" max="7418" width="29" style="10" customWidth="1"/>
    <col min="7419" max="7419" width="32.85546875" style="10" customWidth="1"/>
    <col min="7420" max="7671" width="9.140625" style="10"/>
    <col min="7672" max="7672" width="40" style="10" customWidth="1"/>
    <col min="7673" max="7673" width="14.5703125" style="10" customWidth="1"/>
    <col min="7674" max="7674" width="29" style="10" customWidth="1"/>
    <col min="7675" max="7675" width="32.85546875" style="10" customWidth="1"/>
    <col min="7676" max="7927" width="9.140625" style="10"/>
    <col min="7928" max="7928" width="40" style="10" customWidth="1"/>
    <col min="7929" max="7929" width="14.5703125" style="10" customWidth="1"/>
    <col min="7930" max="7930" width="29" style="10" customWidth="1"/>
    <col min="7931" max="7931" width="32.85546875" style="10" customWidth="1"/>
    <col min="7932" max="8183" width="9.140625" style="10"/>
    <col min="8184" max="8184" width="40" style="10" customWidth="1"/>
    <col min="8185" max="8185" width="14.5703125" style="10" customWidth="1"/>
    <col min="8186" max="8186" width="29" style="10" customWidth="1"/>
    <col min="8187" max="8187" width="32.85546875" style="10" customWidth="1"/>
    <col min="8188" max="8439" width="9.140625" style="10"/>
    <col min="8440" max="8440" width="40" style="10" customWidth="1"/>
    <col min="8441" max="8441" width="14.5703125" style="10" customWidth="1"/>
    <col min="8442" max="8442" width="29" style="10" customWidth="1"/>
    <col min="8443" max="8443" width="32.85546875" style="10" customWidth="1"/>
    <col min="8444" max="8695" width="9.140625" style="10"/>
    <col min="8696" max="8696" width="40" style="10" customWidth="1"/>
    <col min="8697" max="8697" width="14.5703125" style="10" customWidth="1"/>
    <col min="8698" max="8698" width="29" style="10" customWidth="1"/>
    <col min="8699" max="8699" width="32.85546875" style="10" customWidth="1"/>
    <col min="8700" max="8951" width="9.140625" style="10"/>
    <col min="8952" max="8952" width="40" style="10" customWidth="1"/>
    <col min="8953" max="8953" width="14.5703125" style="10" customWidth="1"/>
    <col min="8954" max="8954" width="29" style="10" customWidth="1"/>
    <col min="8955" max="8955" width="32.85546875" style="10" customWidth="1"/>
    <col min="8956" max="9207" width="9.140625" style="10"/>
    <col min="9208" max="9208" width="40" style="10" customWidth="1"/>
    <col min="9209" max="9209" width="14.5703125" style="10" customWidth="1"/>
    <col min="9210" max="9210" width="29" style="10" customWidth="1"/>
    <col min="9211" max="9211" width="32.85546875" style="10" customWidth="1"/>
    <col min="9212" max="9463" width="9.140625" style="10"/>
    <col min="9464" max="9464" width="40" style="10" customWidth="1"/>
    <col min="9465" max="9465" width="14.5703125" style="10" customWidth="1"/>
    <col min="9466" max="9466" width="29" style="10" customWidth="1"/>
    <col min="9467" max="9467" width="32.85546875" style="10" customWidth="1"/>
    <col min="9468" max="9719" width="9.140625" style="10"/>
    <col min="9720" max="9720" width="40" style="10" customWidth="1"/>
    <col min="9721" max="9721" width="14.5703125" style="10" customWidth="1"/>
    <col min="9722" max="9722" width="29" style="10" customWidth="1"/>
    <col min="9723" max="9723" width="32.85546875" style="10" customWidth="1"/>
    <col min="9724" max="9975" width="9.140625" style="10"/>
    <col min="9976" max="9976" width="40" style="10" customWidth="1"/>
    <col min="9977" max="9977" width="14.5703125" style="10" customWidth="1"/>
    <col min="9978" max="9978" width="29" style="10" customWidth="1"/>
    <col min="9979" max="9979" width="32.85546875" style="10" customWidth="1"/>
    <col min="9980" max="10231" width="9.140625" style="10"/>
    <col min="10232" max="10232" width="40" style="10" customWidth="1"/>
    <col min="10233" max="10233" width="14.5703125" style="10" customWidth="1"/>
    <col min="10234" max="10234" width="29" style="10" customWidth="1"/>
    <col min="10235" max="10235" width="32.85546875" style="10" customWidth="1"/>
    <col min="10236" max="10487" width="9.140625" style="10"/>
    <col min="10488" max="10488" width="40" style="10" customWidth="1"/>
    <col min="10489" max="10489" width="14.5703125" style="10" customWidth="1"/>
    <col min="10490" max="10490" width="29" style="10" customWidth="1"/>
    <col min="10491" max="10491" width="32.85546875" style="10" customWidth="1"/>
    <col min="10492" max="10743" width="9.140625" style="10"/>
    <col min="10744" max="10744" width="40" style="10" customWidth="1"/>
    <col min="10745" max="10745" width="14.5703125" style="10" customWidth="1"/>
    <col min="10746" max="10746" width="29" style="10" customWidth="1"/>
    <col min="10747" max="10747" width="32.85546875" style="10" customWidth="1"/>
    <col min="10748" max="10999" width="9.140625" style="10"/>
    <col min="11000" max="11000" width="40" style="10" customWidth="1"/>
    <col min="11001" max="11001" width="14.5703125" style="10" customWidth="1"/>
    <col min="11002" max="11002" width="29" style="10" customWidth="1"/>
    <col min="11003" max="11003" width="32.85546875" style="10" customWidth="1"/>
    <col min="11004" max="11255" width="9.140625" style="10"/>
    <col min="11256" max="11256" width="40" style="10" customWidth="1"/>
    <col min="11257" max="11257" width="14.5703125" style="10" customWidth="1"/>
    <col min="11258" max="11258" width="29" style="10" customWidth="1"/>
    <col min="11259" max="11259" width="32.85546875" style="10" customWidth="1"/>
    <col min="11260" max="11511" width="9.140625" style="10"/>
    <col min="11512" max="11512" width="40" style="10" customWidth="1"/>
    <col min="11513" max="11513" width="14.5703125" style="10" customWidth="1"/>
    <col min="11514" max="11514" width="29" style="10" customWidth="1"/>
    <col min="11515" max="11515" width="32.85546875" style="10" customWidth="1"/>
    <col min="11516" max="11767" width="9.140625" style="10"/>
    <col min="11768" max="11768" width="40" style="10" customWidth="1"/>
    <col min="11769" max="11769" width="14.5703125" style="10" customWidth="1"/>
    <col min="11770" max="11770" width="29" style="10" customWidth="1"/>
    <col min="11771" max="11771" width="32.85546875" style="10" customWidth="1"/>
    <col min="11772" max="12023" width="9.140625" style="10"/>
    <col min="12024" max="12024" width="40" style="10" customWidth="1"/>
    <col min="12025" max="12025" width="14.5703125" style="10" customWidth="1"/>
    <col min="12026" max="12026" width="29" style="10" customWidth="1"/>
    <col min="12027" max="12027" width="32.85546875" style="10" customWidth="1"/>
    <col min="12028" max="12279" width="9.140625" style="10"/>
    <col min="12280" max="12280" width="40" style="10" customWidth="1"/>
    <col min="12281" max="12281" width="14.5703125" style="10" customWidth="1"/>
    <col min="12282" max="12282" width="29" style="10" customWidth="1"/>
    <col min="12283" max="12283" width="32.85546875" style="10" customWidth="1"/>
    <col min="12284" max="12535" width="9.140625" style="10"/>
    <col min="12536" max="12536" width="40" style="10" customWidth="1"/>
    <col min="12537" max="12537" width="14.5703125" style="10" customWidth="1"/>
    <col min="12538" max="12538" width="29" style="10" customWidth="1"/>
    <col min="12539" max="12539" width="32.85546875" style="10" customWidth="1"/>
    <col min="12540" max="12791" width="9.140625" style="10"/>
    <col min="12792" max="12792" width="40" style="10" customWidth="1"/>
    <col min="12793" max="12793" width="14.5703125" style="10" customWidth="1"/>
    <col min="12794" max="12794" width="29" style="10" customWidth="1"/>
    <col min="12795" max="12795" width="32.85546875" style="10" customWidth="1"/>
    <col min="12796" max="13047" width="9.140625" style="10"/>
    <col min="13048" max="13048" width="40" style="10" customWidth="1"/>
    <col min="13049" max="13049" width="14.5703125" style="10" customWidth="1"/>
    <col min="13050" max="13050" width="29" style="10" customWidth="1"/>
    <col min="13051" max="13051" width="32.85546875" style="10" customWidth="1"/>
    <col min="13052" max="13303" width="9.140625" style="10"/>
    <col min="13304" max="13304" width="40" style="10" customWidth="1"/>
    <col min="13305" max="13305" width="14.5703125" style="10" customWidth="1"/>
    <col min="13306" max="13306" width="29" style="10" customWidth="1"/>
    <col min="13307" max="13307" width="32.85546875" style="10" customWidth="1"/>
    <col min="13308" max="13559" width="9.140625" style="10"/>
    <col min="13560" max="13560" width="40" style="10" customWidth="1"/>
    <col min="13561" max="13561" width="14.5703125" style="10" customWidth="1"/>
    <col min="13562" max="13562" width="29" style="10" customWidth="1"/>
    <col min="13563" max="13563" width="32.85546875" style="10" customWidth="1"/>
    <col min="13564" max="13815" width="9.140625" style="10"/>
    <col min="13816" max="13816" width="40" style="10" customWidth="1"/>
    <col min="13817" max="13817" width="14.5703125" style="10" customWidth="1"/>
    <col min="13818" max="13818" width="29" style="10" customWidth="1"/>
    <col min="13819" max="13819" width="32.85546875" style="10" customWidth="1"/>
    <col min="13820" max="14071" width="9.140625" style="10"/>
    <col min="14072" max="14072" width="40" style="10" customWidth="1"/>
    <col min="14073" max="14073" width="14.5703125" style="10" customWidth="1"/>
    <col min="14074" max="14074" width="29" style="10" customWidth="1"/>
    <col min="14075" max="14075" width="32.85546875" style="10" customWidth="1"/>
    <col min="14076" max="14327" width="9.140625" style="10"/>
    <col min="14328" max="14328" width="40" style="10" customWidth="1"/>
    <col min="14329" max="14329" width="14.5703125" style="10" customWidth="1"/>
    <col min="14330" max="14330" width="29" style="10" customWidth="1"/>
    <col min="14331" max="14331" width="32.85546875" style="10" customWidth="1"/>
    <col min="14332" max="14583" width="9.140625" style="10"/>
    <col min="14584" max="14584" width="40" style="10" customWidth="1"/>
    <col min="14585" max="14585" width="14.5703125" style="10" customWidth="1"/>
    <col min="14586" max="14586" width="29" style="10" customWidth="1"/>
    <col min="14587" max="14587" width="32.85546875" style="10" customWidth="1"/>
    <col min="14588" max="14839" width="9.140625" style="10"/>
    <col min="14840" max="14840" width="40" style="10" customWidth="1"/>
    <col min="14841" max="14841" width="14.5703125" style="10" customWidth="1"/>
    <col min="14842" max="14842" width="29" style="10" customWidth="1"/>
    <col min="14843" max="14843" width="32.85546875" style="10" customWidth="1"/>
    <col min="14844" max="15095" width="9.140625" style="10"/>
    <col min="15096" max="15096" width="40" style="10" customWidth="1"/>
    <col min="15097" max="15097" width="14.5703125" style="10" customWidth="1"/>
    <col min="15098" max="15098" width="29" style="10" customWidth="1"/>
    <col min="15099" max="15099" width="32.85546875" style="10" customWidth="1"/>
    <col min="15100" max="15351" width="9.140625" style="10"/>
    <col min="15352" max="15352" width="40" style="10" customWidth="1"/>
    <col min="15353" max="15353" width="14.5703125" style="10" customWidth="1"/>
    <col min="15354" max="15354" width="29" style="10" customWidth="1"/>
    <col min="15355" max="15355" width="32.85546875" style="10" customWidth="1"/>
    <col min="15356" max="15607" width="9.140625" style="10"/>
    <col min="15608" max="15608" width="40" style="10" customWidth="1"/>
    <col min="15609" max="15609" width="14.5703125" style="10" customWidth="1"/>
    <col min="15610" max="15610" width="29" style="10" customWidth="1"/>
    <col min="15611" max="15611" width="32.85546875" style="10" customWidth="1"/>
    <col min="15612" max="15863" width="9.140625" style="10"/>
    <col min="15864" max="15864" width="40" style="10" customWidth="1"/>
    <col min="15865" max="15865" width="14.5703125" style="10" customWidth="1"/>
    <col min="15866" max="15866" width="29" style="10" customWidth="1"/>
    <col min="15867" max="15867" width="32.85546875" style="10" customWidth="1"/>
    <col min="15868" max="16119" width="9.140625" style="10"/>
    <col min="16120" max="16120" width="40" style="10" customWidth="1"/>
    <col min="16121" max="16121" width="14.5703125" style="10" customWidth="1"/>
    <col min="16122" max="16122" width="29" style="10" customWidth="1"/>
    <col min="16123" max="16123" width="32.85546875" style="10" customWidth="1"/>
    <col min="16124" max="16384" width="9.140625" style="10"/>
  </cols>
  <sheetData>
    <row r="1" spans="1:7" x14ac:dyDescent="0.2">
      <c r="A1" s="17" t="s">
        <v>3299</v>
      </c>
      <c r="B1" s="487" t="str">
        <f t="shared" ref="B1:B6" si="0">HYPERLINK("#List!$A$1", "Preparatory")</f>
        <v>Preparatory</v>
      </c>
    </row>
    <row r="2" spans="1:7" x14ac:dyDescent="0.2">
      <c r="A2" s="17" t="s">
        <v>3300</v>
      </c>
      <c r="B2" s="487" t="str">
        <f t="shared" si="0"/>
        <v>Preparatory</v>
      </c>
    </row>
    <row r="3" spans="1:7" x14ac:dyDescent="0.2">
      <c r="A3" s="17" t="s">
        <v>5855</v>
      </c>
      <c r="B3" s="487" t="str">
        <f t="shared" si="0"/>
        <v>Preparatory</v>
      </c>
    </row>
    <row r="4" spans="1:7" x14ac:dyDescent="0.2">
      <c r="A4" s="17" t="s">
        <v>5856</v>
      </c>
      <c r="B4" s="487" t="str">
        <f t="shared" si="0"/>
        <v>Preparatory</v>
      </c>
    </row>
    <row r="5" spans="1:7" x14ac:dyDescent="0.2">
      <c r="A5" s="17" t="s">
        <v>5857</v>
      </c>
      <c r="B5" s="487" t="str">
        <f t="shared" si="0"/>
        <v>Preparatory</v>
      </c>
    </row>
    <row r="6" spans="1:7" x14ac:dyDescent="0.2">
      <c r="A6" s="17" t="s">
        <v>5858</v>
      </c>
      <c r="B6" s="487" t="str">
        <f t="shared" si="0"/>
        <v>Preparatory</v>
      </c>
    </row>
    <row r="7" spans="1:7" x14ac:dyDescent="0.2">
      <c r="A7" s="17"/>
    </row>
    <row r="8" spans="1:7" x14ac:dyDescent="0.2">
      <c r="A8" s="83" t="s">
        <v>426</v>
      </c>
      <c r="B8" s="16"/>
      <c r="C8" s="16"/>
      <c r="D8" s="209"/>
      <c r="E8" s="209"/>
      <c r="F8" s="16"/>
      <c r="G8" s="16"/>
    </row>
    <row r="9" spans="1:7" x14ac:dyDescent="0.2">
      <c r="A9" s="83" t="s">
        <v>425</v>
      </c>
      <c r="B9" s="16"/>
      <c r="C9" s="16"/>
      <c r="D9" s="16"/>
      <c r="E9" s="16"/>
      <c r="F9" s="16"/>
      <c r="G9" s="16"/>
    </row>
    <row r="10" spans="1:7" x14ac:dyDescent="0.2">
      <c r="A10" s="83"/>
      <c r="B10" s="16"/>
      <c r="C10" s="16"/>
      <c r="D10" s="16"/>
      <c r="E10" s="16"/>
      <c r="F10" s="16"/>
      <c r="G10" s="16"/>
    </row>
    <row r="11" spans="1:7" x14ac:dyDescent="0.2">
      <c r="A11" s="17" t="s">
        <v>4785</v>
      </c>
      <c r="B11" s="16"/>
      <c r="C11" s="16"/>
      <c r="D11" s="16"/>
      <c r="E11" s="16"/>
      <c r="F11" s="16"/>
      <c r="G11" s="16"/>
    </row>
    <row r="12" spans="1:7" x14ac:dyDescent="0.2">
      <c r="A12" s="15" t="s">
        <v>48</v>
      </c>
      <c r="B12" s="16"/>
      <c r="C12" s="16"/>
      <c r="D12" s="16"/>
      <c r="E12" s="16"/>
      <c r="F12" s="16"/>
      <c r="G12" s="16"/>
    </row>
    <row r="13" spans="1:7" x14ac:dyDescent="0.2">
      <c r="A13" s="15" t="s">
        <v>2954</v>
      </c>
      <c r="B13" s="16"/>
      <c r="C13" s="16"/>
      <c r="D13" s="16"/>
      <c r="E13" s="16"/>
      <c r="F13" s="16"/>
      <c r="G13" s="16"/>
    </row>
    <row r="14" spans="1:7" x14ac:dyDescent="0.2">
      <c r="B14" s="16"/>
      <c r="C14" s="16"/>
      <c r="D14" s="16"/>
      <c r="E14" s="16"/>
      <c r="F14" s="16"/>
      <c r="G14" s="16"/>
    </row>
    <row r="15" spans="1:7" x14ac:dyDescent="0.2">
      <c r="A15" s="17" t="s">
        <v>4786</v>
      </c>
      <c r="B15" s="16"/>
      <c r="C15" s="16"/>
      <c r="D15" s="16"/>
      <c r="E15" s="16"/>
      <c r="F15" s="16"/>
      <c r="G15" s="16"/>
    </row>
    <row r="16" spans="1:7" x14ac:dyDescent="0.2">
      <c r="A16" s="15" t="s">
        <v>48</v>
      </c>
      <c r="B16" s="16"/>
      <c r="C16" s="16"/>
      <c r="D16" s="16"/>
      <c r="E16" s="16"/>
      <c r="F16" s="16"/>
      <c r="G16" s="16"/>
    </row>
    <row r="17" spans="1:7" x14ac:dyDescent="0.2">
      <c r="A17" s="14" t="s">
        <v>4711</v>
      </c>
      <c r="B17" s="16"/>
      <c r="C17" s="16"/>
      <c r="D17" s="16"/>
      <c r="E17" s="16"/>
      <c r="F17" s="16"/>
      <c r="G17" s="16"/>
    </row>
    <row r="18" spans="1:7" x14ac:dyDescent="0.2">
      <c r="A18" s="14" t="s">
        <v>2890</v>
      </c>
      <c r="B18" s="16"/>
      <c r="C18" s="16"/>
      <c r="D18" s="3"/>
      <c r="E18" s="3"/>
      <c r="F18" s="3"/>
      <c r="G18" s="3"/>
    </row>
    <row r="19" spans="1:7" x14ac:dyDescent="0.2">
      <c r="A19" s="14"/>
      <c r="B19" s="16"/>
      <c r="C19" s="16"/>
      <c r="D19" s="3"/>
      <c r="E19" s="3"/>
      <c r="F19" s="3"/>
      <c r="G19" s="3"/>
    </row>
    <row r="20" spans="1:7" x14ac:dyDescent="0.2">
      <c r="A20" s="17" t="s">
        <v>5859</v>
      </c>
      <c r="B20" s="16"/>
      <c r="C20" s="16"/>
      <c r="D20" s="3"/>
      <c r="E20" s="3"/>
      <c r="F20" s="3"/>
      <c r="G20" s="3"/>
    </row>
    <row r="21" spans="1:7" x14ac:dyDescent="0.2">
      <c r="A21" s="15" t="s">
        <v>48</v>
      </c>
      <c r="B21" s="16"/>
      <c r="C21" s="16"/>
      <c r="D21" s="3"/>
      <c r="E21" s="3"/>
      <c r="F21" s="3"/>
      <c r="G21" s="3"/>
    </row>
    <row r="22" spans="1:7" x14ac:dyDescent="0.2">
      <c r="A22" s="15" t="s">
        <v>2954</v>
      </c>
      <c r="B22" s="16"/>
      <c r="C22" s="16"/>
      <c r="D22" s="3"/>
      <c r="E22" s="3"/>
      <c r="F22" s="3"/>
      <c r="G22" s="3"/>
    </row>
    <row r="23" spans="1:7" x14ac:dyDescent="0.2">
      <c r="A23" s="115" t="s">
        <v>2881</v>
      </c>
      <c r="B23" s="16"/>
      <c r="C23" s="16"/>
      <c r="D23" s="3"/>
      <c r="E23" s="3"/>
      <c r="F23" s="3"/>
      <c r="G23" s="3"/>
    </row>
    <row r="24" spans="1:7" x14ac:dyDescent="0.2">
      <c r="A24" s="115" t="s">
        <v>5190</v>
      </c>
      <c r="B24" s="116" t="s">
        <v>4668</v>
      </c>
      <c r="C24" s="117" t="s">
        <v>5270</v>
      </c>
      <c r="D24" s="116" t="s">
        <v>5147</v>
      </c>
      <c r="E24" s="3"/>
      <c r="F24" s="3"/>
      <c r="G24" s="3"/>
    </row>
    <row r="25" spans="1:7" x14ac:dyDescent="0.2">
      <c r="A25" s="14"/>
      <c r="B25" s="16"/>
      <c r="C25" s="16"/>
      <c r="D25" s="3"/>
      <c r="E25" s="3"/>
      <c r="F25" s="3"/>
      <c r="G25" s="3"/>
    </row>
    <row r="26" spans="1:7" x14ac:dyDescent="0.2">
      <c r="A26" s="17" t="s">
        <v>5860</v>
      </c>
      <c r="B26" s="16"/>
      <c r="C26" s="16"/>
      <c r="D26" s="3"/>
      <c r="E26" s="3"/>
      <c r="F26" s="3"/>
      <c r="G26" s="3"/>
    </row>
    <row r="27" spans="1:7" x14ac:dyDescent="0.2">
      <c r="A27" s="15" t="s">
        <v>48</v>
      </c>
      <c r="B27" s="16"/>
      <c r="C27" s="16"/>
      <c r="D27" s="3"/>
      <c r="E27" s="3"/>
      <c r="F27" s="3"/>
      <c r="G27" s="3"/>
    </row>
    <row r="28" spans="1:7" x14ac:dyDescent="0.2">
      <c r="A28" s="14" t="s">
        <v>4711</v>
      </c>
      <c r="B28" s="16"/>
      <c r="C28" s="16"/>
      <c r="D28" s="3"/>
      <c r="E28" s="3"/>
      <c r="F28" s="3"/>
      <c r="G28" s="3"/>
    </row>
    <row r="29" spans="1:7" x14ac:dyDescent="0.2">
      <c r="A29" s="14" t="s">
        <v>2890</v>
      </c>
      <c r="B29" s="16"/>
      <c r="C29" s="16"/>
      <c r="D29" s="3"/>
      <c r="E29" s="3"/>
      <c r="F29" s="3"/>
      <c r="G29" s="3"/>
    </row>
    <row r="30" spans="1:7" x14ac:dyDescent="0.2">
      <c r="A30" s="115" t="s">
        <v>2881</v>
      </c>
      <c r="B30" s="16"/>
      <c r="C30" s="16"/>
      <c r="D30" s="3"/>
      <c r="E30" s="3"/>
      <c r="F30" s="3"/>
      <c r="G30" s="3"/>
    </row>
    <row r="31" spans="1:7" x14ac:dyDescent="0.2">
      <c r="A31" s="115" t="s">
        <v>5190</v>
      </c>
      <c r="B31" s="116" t="s">
        <v>4668</v>
      </c>
      <c r="C31" s="117" t="s">
        <v>5270</v>
      </c>
      <c r="D31" s="116" t="s">
        <v>5147</v>
      </c>
      <c r="E31" s="3"/>
      <c r="F31" s="3"/>
      <c r="G31" s="3"/>
    </row>
    <row r="32" spans="1:7" x14ac:dyDescent="0.2">
      <c r="A32" s="17"/>
      <c r="B32" s="16"/>
      <c r="C32" s="16"/>
      <c r="D32" s="3"/>
      <c r="E32" s="3"/>
      <c r="F32" s="3"/>
      <c r="G32" s="3"/>
    </row>
    <row r="33" spans="1:7" x14ac:dyDescent="0.2">
      <c r="A33" s="17" t="s">
        <v>5861</v>
      </c>
      <c r="B33" s="16"/>
      <c r="C33" s="16"/>
      <c r="D33" s="3"/>
      <c r="E33" s="3"/>
      <c r="F33" s="3"/>
      <c r="G33" s="3"/>
    </row>
    <row r="34" spans="1:7" x14ac:dyDescent="0.2">
      <c r="A34" s="15" t="s">
        <v>48</v>
      </c>
      <c r="B34" s="16"/>
      <c r="C34" s="16"/>
      <c r="D34" s="3"/>
      <c r="E34" s="3"/>
      <c r="F34" s="3"/>
      <c r="G34" s="3"/>
    </row>
    <row r="35" spans="1:7" x14ac:dyDescent="0.2">
      <c r="A35" s="15" t="s">
        <v>2954</v>
      </c>
      <c r="B35" s="16"/>
      <c r="C35" s="16"/>
      <c r="D35" s="3"/>
      <c r="E35" s="3"/>
      <c r="F35" s="3"/>
      <c r="G35" s="3"/>
    </row>
    <row r="36" spans="1:7" x14ac:dyDescent="0.2">
      <c r="A36" s="115" t="s">
        <v>2882</v>
      </c>
      <c r="B36" s="16"/>
      <c r="C36" s="16"/>
      <c r="D36" s="3"/>
      <c r="E36" s="3"/>
      <c r="F36" s="3"/>
      <c r="G36" s="3"/>
    </row>
    <row r="37" spans="1:7" x14ac:dyDescent="0.2">
      <c r="A37" s="17"/>
      <c r="B37" s="16"/>
      <c r="C37" s="16"/>
      <c r="D37" s="3"/>
      <c r="E37" s="3"/>
      <c r="F37" s="3"/>
      <c r="G37" s="3"/>
    </row>
    <row r="38" spans="1:7" x14ac:dyDescent="0.2">
      <c r="A38" s="17" t="s">
        <v>5862</v>
      </c>
      <c r="B38" s="16"/>
      <c r="C38" s="16"/>
      <c r="D38" s="3"/>
      <c r="E38" s="3"/>
      <c r="F38" s="3"/>
      <c r="G38" s="3"/>
    </row>
    <row r="39" spans="1:7" x14ac:dyDescent="0.2">
      <c r="A39" s="15" t="s">
        <v>48</v>
      </c>
      <c r="B39" s="16"/>
      <c r="C39" s="16"/>
      <c r="D39" s="3"/>
      <c r="E39" s="3"/>
      <c r="F39" s="3"/>
      <c r="G39" s="3"/>
    </row>
    <row r="40" spans="1:7" x14ac:dyDescent="0.2">
      <c r="A40" s="14" t="s">
        <v>4711</v>
      </c>
      <c r="B40" s="16"/>
      <c r="C40" s="16"/>
      <c r="D40" s="3"/>
      <c r="E40" s="3"/>
      <c r="F40" s="3"/>
      <c r="G40" s="3"/>
    </row>
    <row r="41" spans="1:7" x14ac:dyDescent="0.2">
      <c r="A41" s="14" t="s">
        <v>2890</v>
      </c>
      <c r="E41" s="274"/>
    </row>
    <row r="42" spans="1:7" x14ac:dyDescent="0.2">
      <c r="A42" s="115" t="s">
        <v>2882</v>
      </c>
      <c r="E42" s="274"/>
    </row>
    <row r="43" spans="1:7" x14ac:dyDescent="0.2">
      <c r="A43" s="14"/>
      <c r="E43" s="274"/>
    </row>
    <row r="44" spans="1:7" ht="51" x14ac:dyDescent="0.2">
      <c r="A44" s="153" t="s">
        <v>424</v>
      </c>
      <c r="B44" s="153" t="s">
        <v>4609</v>
      </c>
      <c r="C44" s="153" t="s">
        <v>2443</v>
      </c>
      <c r="D44" s="153" t="s">
        <v>2444</v>
      </c>
      <c r="E44" s="153" t="s">
        <v>394</v>
      </c>
      <c r="F44" s="153" t="s">
        <v>421</v>
      </c>
    </row>
    <row r="45" spans="1:7" x14ac:dyDescent="0.2">
      <c r="A45" s="275" t="s">
        <v>5276</v>
      </c>
      <c r="B45" s="275" t="s">
        <v>5300</v>
      </c>
      <c r="C45" s="275" t="s">
        <v>5756</v>
      </c>
      <c r="D45" s="275" t="s">
        <v>5747</v>
      </c>
      <c r="E45" s="275" t="s">
        <v>5301</v>
      </c>
      <c r="F45" s="275" t="s">
        <v>5757</v>
      </c>
    </row>
    <row r="46" spans="1:7" x14ac:dyDescent="0.2">
      <c r="A46" s="453" t="s">
        <v>265</v>
      </c>
      <c r="B46" s="443" t="s">
        <v>23</v>
      </c>
      <c r="C46" s="443" t="s">
        <v>3360</v>
      </c>
      <c r="D46" s="443" t="s">
        <v>3361</v>
      </c>
      <c r="E46" s="443" t="s">
        <v>225</v>
      </c>
      <c r="F46" s="443" t="s">
        <v>207</v>
      </c>
    </row>
    <row r="47" spans="1:7" ht="25.5" x14ac:dyDescent="0.2">
      <c r="A47" s="70" t="s">
        <v>5000</v>
      </c>
      <c r="B47" s="68" t="s">
        <v>2059</v>
      </c>
      <c r="C47" s="68" t="s">
        <v>5105</v>
      </c>
      <c r="D47" s="68" t="s">
        <v>5103</v>
      </c>
      <c r="E47" s="68" t="s">
        <v>2058</v>
      </c>
      <c r="F47" s="68" t="s">
        <v>2058</v>
      </c>
    </row>
    <row r="48" spans="1:7" x14ac:dyDescent="0.2">
      <c r="A48" s="71" t="s">
        <v>5204</v>
      </c>
      <c r="B48" s="68" t="s">
        <v>3189</v>
      </c>
      <c r="C48" s="68"/>
      <c r="D48" s="68"/>
      <c r="E48" s="68" t="s">
        <v>3189</v>
      </c>
      <c r="F48" s="68" t="s">
        <v>3189</v>
      </c>
    </row>
    <row r="49" spans="1:7" x14ac:dyDescent="0.2">
      <c r="A49" s="71"/>
      <c r="B49" s="71"/>
      <c r="C49" s="71"/>
      <c r="D49" s="71"/>
      <c r="E49" s="64" t="s">
        <v>2716</v>
      </c>
      <c r="F49" s="64" t="s">
        <v>2716</v>
      </c>
      <c r="G49" s="13"/>
    </row>
    <row r="50" spans="1:7" x14ac:dyDescent="0.2">
      <c r="A50" s="71"/>
      <c r="B50" s="68" t="s">
        <v>3069</v>
      </c>
      <c r="C50" s="71"/>
      <c r="D50" s="71"/>
      <c r="E50" s="68" t="s">
        <v>3069</v>
      </c>
      <c r="F50" s="68" t="s">
        <v>3069</v>
      </c>
    </row>
    <row r="51" spans="1:7" x14ac:dyDescent="0.2">
      <c r="A51" s="71"/>
      <c r="B51" s="68" t="s">
        <v>3057</v>
      </c>
      <c r="C51" s="71"/>
      <c r="D51" s="71"/>
      <c r="E51" s="68" t="s">
        <v>3057</v>
      </c>
      <c r="F51" s="68" t="s">
        <v>3057</v>
      </c>
    </row>
    <row r="52" spans="1:7" ht="25.5" x14ac:dyDescent="0.2">
      <c r="A52" s="71"/>
      <c r="B52" s="68" t="s">
        <v>3018</v>
      </c>
      <c r="C52" s="71"/>
      <c r="D52" s="71"/>
      <c r="E52" s="64" t="s">
        <v>2863</v>
      </c>
      <c r="F52" s="64" t="s">
        <v>2863</v>
      </c>
    </row>
    <row r="53" spans="1:7" ht="38.25" x14ac:dyDescent="0.2">
      <c r="A53" s="71"/>
      <c r="B53" s="68"/>
      <c r="C53" s="71"/>
      <c r="D53" s="71"/>
      <c r="E53" s="68" t="s">
        <v>2856</v>
      </c>
      <c r="F53" s="68" t="s">
        <v>2853</v>
      </c>
    </row>
    <row r="55" spans="1:7" x14ac:dyDescent="0.2">
      <c r="A55" s="17" t="s">
        <v>4787</v>
      </c>
      <c r="B55" s="17"/>
      <c r="C55" s="15"/>
    </row>
    <row r="56" spans="1:7" x14ac:dyDescent="0.2">
      <c r="A56" s="15" t="s">
        <v>48</v>
      </c>
      <c r="B56" s="15"/>
      <c r="C56" s="14"/>
    </row>
    <row r="57" spans="1:7" x14ac:dyDescent="0.2">
      <c r="A57" s="15" t="s">
        <v>2954</v>
      </c>
      <c r="B57" s="15"/>
      <c r="C57" s="14"/>
    </row>
    <row r="58" spans="1:7" x14ac:dyDescent="0.2">
      <c r="C58" s="17"/>
    </row>
    <row r="59" spans="1:7" x14ac:dyDescent="0.2">
      <c r="A59" s="17" t="s">
        <v>4788</v>
      </c>
      <c r="B59" s="17"/>
    </row>
    <row r="60" spans="1:7" x14ac:dyDescent="0.2">
      <c r="A60" s="15" t="s">
        <v>48</v>
      </c>
      <c r="B60" s="15"/>
    </row>
    <row r="61" spans="1:7" x14ac:dyDescent="0.2">
      <c r="A61" s="14" t="s">
        <v>4711</v>
      </c>
      <c r="B61" s="14"/>
    </row>
    <row r="62" spans="1:7" x14ac:dyDescent="0.2">
      <c r="A62" s="14" t="s">
        <v>2890</v>
      </c>
      <c r="B62" s="14"/>
    </row>
    <row r="63" spans="1:7" x14ac:dyDescent="0.2">
      <c r="A63" s="14"/>
      <c r="B63" s="16"/>
      <c r="C63" s="16"/>
      <c r="D63" s="3"/>
      <c r="E63" s="3"/>
      <c r="F63" s="3"/>
      <c r="G63" s="3"/>
    </row>
    <row r="64" spans="1:7" x14ac:dyDescent="0.2">
      <c r="A64" s="17" t="s">
        <v>5863</v>
      </c>
      <c r="B64" s="16"/>
      <c r="C64" s="16"/>
      <c r="D64" s="3"/>
      <c r="E64" s="3"/>
      <c r="F64" s="3"/>
      <c r="G64" s="3"/>
    </row>
    <row r="65" spans="1:7" x14ac:dyDescent="0.2">
      <c r="A65" s="15" t="s">
        <v>48</v>
      </c>
      <c r="B65" s="16"/>
      <c r="C65" s="16"/>
      <c r="D65" s="3"/>
      <c r="E65" s="3"/>
      <c r="F65" s="3"/>
      <c r="G65" s="3"/>
    </row>
    <row r="66" spans="1:7" x14ac:dyDescent="0.2">
      <c r="A66" s="15" t="s">
        <v>2954</v>
      </c>
      <c r="B66" s="16"/>
      <c r="C66" s="16"/>
      <c r="D66" s="3"/>
      <c r="E66" s="3"/>
      <c r="F66" s="3"/>
      <c r="G66" s="3"/>
    </row>
    <row r="67" spans="1:7" x14ac:dyDescent="0.2">
      <c r="A67" s="115" t="s">
        <v>2881</v>
      </c>
      <c r="B67" s="16"/>
      <c r="C67" s="16"/>
      <c r="D67" s="3"/>
      <c r="E67" s="3"/>
      <c r="F67" s="3"/>
      <c r="G67" s="3"/>
    </row>
    <row r="68" spans="1:7" x14ac:dyDescent="0.2">
      <c r="A68" s="115" t="s">
        <v>5190</v>
      </c>
      <c r="B68" s="116" t="s">
        <v>4668</v>
      </c>
      <c r="C68" s="117" t="s">
        <v>5270</v>
      </c>
      <c r="D68" s="116" t="s">
        <v>5147</v>
      </c>
      <c r="E68" s="3"/>
      <c r="F68" s="3"/>
      <c r="G68" s="3"/>
    </row>
    <row r="69" spans="1:7" x14ac:dyDescent="0.2">
      <c r="A69" s="14"/>
      <c r="B69" s="16"/>
      <c r="C69" s="16"/>
      <c r="D69" s="3"/>
      <c r="E69" s="3"/>
      <c r="F69" s="3"/>
      <c r="G69" s="3"/>
    </row>
    <row r="70" spans="1:7" x14ac:dyDescent="0.2">
      <c r="A70" s="17" t="s">
        <v>5864</v>
      </c>
      <c r="B70" s="16"/>
      <c r="C70" s="16"/>
      <c r="D70" s="3"/>
      <c r="E70" s="3"/>
      <c r="F70" s="3"/>
      <c r="G70" s="3"/>
    </row>
    <row r="71" spans="1:7" x14ac:dyDescent="0.2">
      <c r="A71" s="15" t="s">
        <v>48</v>
      </c>
      <c r="B71" s="16"/>
      <c r="C71" s="16"/>
      <c r="D71" s="3"/>
      <c r="E71" s="3"/>
      <c r="F71" s="3"/>
      <c r="G71" s="3"/>
    </row>
    <row r="72" spans="1:7" x14ac:dyDescent="0.2">
      <c r="A72" s="14" t="s">
        <v>4711</v>
      </c>
      <c r="B72" s="16"/>
      <c r="C72" s="16"/>
      <c r="D72" s="3"/>
      <c r="E72" s="3"/>
      <c r="F72" s="3"/>
      <c r="G72" s="3"/>
    </row>
    <row r="73" spans="1:7" x14ac:dyDescent="0.2">
      <c r="A73" s="14" t="s">
        <v>2890</v>
      </c>
      <c r="B73" s="16"/>
      <c r="C73" s="16"/>
      <c r="D73" s="3"/>
      <c r="E73" s="3"/>
      <c r="F73" s="3"/>
      <c r="G73" s="3"/>
    </row>
    <row r="74" spans="1:7" x14ac:dyDescent="0.2">
      <c r="A74" s="115" t="s">
        <v>2881</v>
      </c>
      <c r="B74" s="16"/>
      <c r="C74" s="16"/>
      <c r="D74" s="3"/>
      <c r="E74" s="3"/>
      <c r="F74" s="3"/>
      <c r="G74" s="3"/>
    </row>
    <row r="75" spans="1:7" x14ac:dyDescent="0.2">
      <c r="A75" s="115" t="s">
        <v>5190</v>
      </c>
      <c r="B75" s="116" t="s">
        <v>4668</v>
      </c>
      <c r="C75" s="117" t="s">
        <v>5270</v>
      </c>
      <c r="D75" s="116" t="s">
        <v>5147</v>
      </c>
      <c r="E75" s="3"/>
      <c r="F75" s="3"/>
      <c r="G75" s="3"/>
    </row>
    <row r="76" spans="1:7" x14ac:dyDescent="0.2">
      <c r="A76" s="17"/>
      <c r="B76" s="16"/>
      <c r="C76" s="16"/>
      <c r="D76" s="3"/>
      <c r="E76" s="3"/>
      <c r="F76" s="3"/>
      <c r="G76" s="3"/>
    </row>
    <row r="77" spans="1:7" x14ac:dyDescent="0.2">
      <c r="A77" s="17" t="s">
        <v>5865</v>
      </c>
      <c r="B77" s="16"/>
      <c r="C77" s="16"/>
      <c r="D77" s="3"/>
      <c r="E77" s="3"/>
      <c r="F77" s="3"/>
      <c r="G77" s="3"/>
    </row>
    <row r="78" spans="1:7" x14ac:dyDescent="0.2">
      <c r="A78" s="15" t="s">
        <v>48</v>
      </c>
      <c r="B78" s="16"/>
      <c r="C78" s="16"/>
      <c r="D78" s="3"/>
      <c r="E78" s="3"/>
      <c r="F78" s="3"/>
      <c r="G78" s="3"/>
    </row>
    <row r="79" spans="1:7" x14ac:dyDescent="0.2">
      <c r="A79" s="15" t="s">
        <v>2954</v>
      </c>
      <c r="B79" s="16"/>
      <c r="C79" s="16"/>
      <c r="D79" s="3"/>
      <c r="E79" s="3"/>
      <c r="F79" s="3"/>
      <c r="G79" s="3"/>
    </row>
    <row r="80" spans="1:7" x14ac:dyDescent="0.2">
      <c r="A80" s="115" t="s">
        <v>2882</v>
      </c>
      <c r="B80" s="16"/>
      <c r="C80" s="16"/>
      <c r="D80" s="3"/>
      <c r="E80" s="3"/>
      <c r="F80" s="3"/>
      <c r="G80" s="3"/>
    </row>
    <row r="81" spans="1:18" x14ac:dyDescent="0.2">
      <c r="A81" s="17"/>
      <c r="B81" s="16"/>
      <c r="C81" s="16"/>
      <c r="D81" s="3"/>
      <c r="E81" s="3"/>
      <c r="F81" s="3"/>
      <c r="G81" s="3"/>
    </row>
    <row r="82" spans="1:18" x14ac:dyDescent="0.2">
      <c r="A82" s="17" t="s">
        <v>5866</v>
      </c>
      <c r="B82" s="16"/>
      <c r="C82" s="16"/>
      <c r="D82" s="3"/>
      <c r="E82" s="3"/>
      <c r="F82" s="3"/>
      <c r="G82" s="3"/>
    </row>
    <row r="83" spans="1:18" x14ac:dyDescent="0.2">
      <c r="A83" s="15" t="s">
        <v>48</v>
      </c>
      <c r="B83" s="16"/>
      <c r="C83" s="16"/>
      <c r="D83" s="3"/>
      <c r="E83" s="3"/>
      <c r="F83" s="3"/>
      <c r="G83" s="3"/>
    </row>
    <row r="84" spans="1:18" x14ac:dyDescent="0.2">
      <c r="A84" s="14" t="s">
        <v>4711</v>
      </c>
      <c r="B84" s="16"/>
      <c r="C84" s="16"/>
      <c r="D84" s="3"/>
      <c r="E84" s="3"/>
      <c r="F84" s="3"/>
      <c r="G84" s="3"/>
    </row>
    <row r="85" spans="1:18" x14ac:dyDescent="0.2">
      <c r="A85" s="14" t="s">
        <v>2890</v>
      </c>
      <c r="E85" s="274"/>
    </row>
    <row r="86" spans="1:18" x14ac:dyDescent="0.2">
      <c r="A86" s="115" t="s">
        <v>2882</v>
      </c>
      <c r="E86" s="274"/>
    </row>
    <row r="87" spans="1:18" x14ac:dyDescent="0.2">
      <c r="P87" s="13"/>
      <c r="Q87" s="13"/>
      <c r="R87" s="13"/>
    </row>
    <row r="88" spans="1:18" ht="51" x14ac:dyDescent="0.2">
      <c r="C88" s="203" t="s">
        <v>394</v>
      </c>
      <c r="D88" s="200" t="s">
        <v>5141</v>
      </c>
      <c r="E88" s="200" t="s">
        <v>5142</v>
      </c>
      <c r="F88" s="203" t="s">
        <v>421</v>
      </c>
      <c r="P88" s="13"/>
      <c r="Q88" s="13"/>
      <c r="R88" s="13"/>
    </row>
    <row r="89" spans="1:18" x14ac:dyDescent="0.2">
      <c r="C89" s="156" t="s">
        <v>5328</v>
      </c>
      <c r="D89" s="154" t="s">
        <v>5758</v>
      </c>
      <c r="E89" s="156" t="s">
        <v>5759</v>
      </c>
      <c r="F89" s="154" t="s">
        <v>5751</v>
      </c>
      <c r="P89" s="13"/>
      <c r="Q89" s="13"/>
      <c r="R89" s="13"/>
    </row>
    <row r="90" spans="1:18" x14ac:dyDescent="0.2">
      <c r="A90" s="276" t="s">
        <v>423</v>
      </c>
      <c r="B90" s="278" t="s">
        <v>5278</v>
      </c>
      <c r="C90" s="432" t="s">
        <v>269</v>
      </c>
      <c r="D90" s="459"/>
      <c r="E90" s="459"/>
      <c r="F90" s="432" t="s">
        <v>237</v>
      </c>
      <c r="G90" s="16" t="s">
        <v>3066</v>
      </c>
      <c r="H90" s="9" t="s">
        <v>2058</v>
      </c>
      <c r="I90" s="13" t="s">
        <v>3189</v>
      </c>
      <c r="J90" s="8" t="s">
        <v>2716</v>
      </c>
      <c r="K90" s="9" t="s">
        <v>3069</v>
      </c>
      <c r="L90" s="13" t="s">
        <v>3057</v>
      </c>
      <c r="M90" s="8" t="s">
        <v>2863</v>
      </c>
    </row>
    <row r="91" spans="1:18" x14ac:dyDescent="0.2">
      <c r="A91" s="276" t="s">
        <v>422</v>
      </c>
      <c r="B91" s="278" t="s">
        <v>5318</v>
      </c>
      <c r="C91" s="432" t="s">
        <v>410</v>
      </c>
      <c r="D91" s="459"/>
      <c r="E91" s="459"/>
      <c r="F91" s="432" t="s">
        <v>236</v>
      </c>
      <c r="G91" s="16" t="s">
        <v>3063</v>
      </c>
      <c r="H91" s="9" t="s">
        <v>2058</v>
      </c>
      <c r="I91" s="13" t="s">
        <v>3189</v>
      </c>
      <c r="J91" s="8" t="s">
        <v>2716</v>
      </c>
      <c r="K91" s="9" t="s">
        <v>3069</v>
      </c>
      <c r="L91" s="13" t="s">
        <v>3057</v>
      </c>
      <c r="M91" s="8" t="s">
        <v>2863</v>
      </c>
    </row>
    <row r="92" spans="1:18" x14ac:dyDescent="0.2">
      <c r="A92" s="276" t="s">
        <v>2047</v>
      </c>
      <c r="B92" s="278" t="s">
        <v>5767</v>
      </c>
      <c r="C92" s="432" t="s">
        <v>539</v>
      </c>
      <c r="D92" s="444" t="s">
        <v>381</v>
      </c>
      <c r="E92" s="444" t="s">
        <v>380</v>
      </c>
      <c r="F92" s="432" t="s">
        <v>235</v>
      </c>
      <c r="G92" s="13" t="s">
        <v>2058</v>
      </c>
      <c r="H92" s="13" t="s">
        <v>3189</v>
      </c>
      <c r="I92" s="232" t="s">
        <v>2716</v>
      </c>
      <c r="J92" s="9" t="s">
        <v>3069</v>
      </c>
      <c r="K92" s="13" t="s">
        <v>3057</v>
      </c>
      <c r="L92" s="49" t="s">
        <v>2863</v>
      </c>
    </row>
    <row r="93" spans="1:18" x14ac:dyDescent="0.2">
      <c r="A93" s="276" t="s">
        <v>2048</v>
      </c>
      <c r="B93" s="278" t="s">
        <v>5791</v>
      </c>
      <c r="C93" s="442"/>
      <c r="D93" s="444" t="s">
        <v>420</v>
      </c>
      <c r="E93" s="444" t="s">
        <v>406</v>
      </c>
      <c r="F93" s="442"/>
      <c r="G93" s="13" t="s">
        <v>2058</v>
      </c>
      <c r="H93" s="13" t="s">
        <v>3189</v>
      </c>
      <c r="I93" s="232" t="s">
        <v>2716</v>
      </c>
      <c r="J93" s="9" t="s">
        <v>3070</v>
      </c>
      <c r="K93" s="13" t="s">
        <v>3057</v>
      </c>
      <c r="L93" s="49" t="s">
        <v>2863</v>
      </c>
    </row>
    <row r="94" spans="1:18" x14ac:dyDescent="0.2">
      <c r="A94" s="276" t="s">
        <v>226</v>
      </c>
      <c r="B94" s="278" t="s">
        <v>5792</v>
      </c>
      <c r="C94" s="432" t="s">
        <v>478</v>
      </c>
      <c r="D94" s="459"/>
      <c r="E94" s="459"/>
      <c r="F94" s="442"/>
      <c r="G94" s="13" t="s">
        <v>2058</v>
      </c>
      <c r="H94" s="13" t="s">
        <v>3189</v>
      </c>
      <c r="I94" s="232" t="s">
        <v>2716</v>
      </c>
      <c r="J94" s="9"/>
      <c r="K94" s="13"/>
      <c r="L94" s="49"/>
    </row>
    <row r="95" spans="1:18" ht="38.25" x14ac:dyDescent="0.2">
      <c r="C95" s="70" t="s">
        <v>2856</v>
      </c>
      <c r="D95" s="70" t="s">
        <v>2854</v>
      </c>
      <c r="E95" s="70" t="s">
        <v>2855</v>
      </c>
      <c r="F95" s="70" t="s">
        <v>2853</v>
      </c>
    </row>
    <row r="96" spans="1:18" x14ac:dyDescent="0.2">
      <c r="C96" s="267"/>
    </row>
    <row r="97" spans="1:17" x14ac:dyDescent="0.2">
      <c r="A97" s="17" t="s">
        <v>4789</v>
      </c>
      <c r="B97" s="17"/>
    </row>
    <row r="98" spans="1:17" x14ac:dyDescent="0.2">
      <c r="A98" s="15" t="s">
        <v>48</v>
      </c>
      <c r="Q98" s="13"/>
    </row>
    <row r="99" spans="1:17" x14ac:dyDescent="0.2">
      <c r="A99" s="10" t="s">
        <v>2954</v>
      </c>
      <c r="Q99" s="13"/>
    </row>
    <row r="100" spans="1:17" x14ac:dyDescent="0.2">
      <c r="Q100" s="13"/>
    </row>
    <row r="101" spans="1:17" x14ac:dyDescent="0.2">
      <c r="A101" s="17" t="s">
        <v>4790</v>
      </c>
      <c r="Q101" s="13"/>
    </row>
    <row r="102" spans="1:17" x14ac:dyDescent="0.2">
      <c r="A102" s="15" t="s">
        <v>48</v>
      </c>
      <c r="Q102" s="13"/>
    </row>
    <row r="103" spans="1:17" x14ac:dyDescent="0.2">
      <c r="A103" s="14" t="s">
        <v>4711</v>
      </c>
      <c r="Q103" s="13"/>
    </row>
    <row r="104" spans="1:17" x14ac:dyDescent="0.2">
      <c r="A104" s="14" t="s">
        <v>2890</v>
      </c>
      <c r="Q104" s="13"/>
    </row>
    <row r="105" spans="1:17" x14ac:dyDescent="0.2">
      <c r="A105" s="14"/>
      <c r="Q105" s="13"/>
    </row>
    <row r="106" spans="1:17" x14ac:dyDescent="0.2">
      <c r="A106" s="48" t="s">
        <v>418</v>
      </c>
      <c r="B106" s="277"/>
    </row>
    <row r="107" spans="1:17" x14ac:dyDescent="0.2">
      <c r="A107" s="48"/>
      <c r="B107" s="277"/>
    </row>
    <row r="108" spans="1:17" x14ac:dyDescent="0.2">
      <c r="A108" s="48"/>
      <c r="B108" s="277"/>
      <c r="C108" s="202" t="s">
        <v>2343</v>
      </c>
    </row>
    <row r="109" spans="1:17" x14ac:dyDescent="0.2">
      <c r="A109" s="48"/>
      <c r="B109" s="277"/>
      <c r="C109" s="205" t="s">
        <v>5329</v>
      </c>
    </row>
    <row r="110" spans="1:17" ht="76.5" x14ac:dyDescent="0.2">
      <c r="A110" s="234" t="s">
        <v>4712</v>
      </c>
      <c r="B110" s="440" t="s">
        <v>5292</v>
      </c>
      <c r="C110" s="453" t="s">
        <v>404</v>
      </c>
      <c r="D110" s="12" t="s">
        <v>3066</v>
      </c>
      <c r="E110" s="12" t="s">
        <v>2852</v>
      </c>
      <c r="F110" s="12" t="s">
        <v>2808</v>
      </c>
      <c r="G110" s="9" t="s">
        <v>2058</v>
      </c>
      <c r="H110" s="9" t="s">
        <v>3189</v>
      </c>
      <c r="I110" s="8" t="s">
        <v>2716</v>
      </c>
      <c r="J110" s="9" t="s">
        <v>2881</v>
      </c>
      <c r="K110" s="9" t="s">
        <v>3057</v>
      </c>
      <c r="L110" s="9"/>
      <c r="M110" s="9"/>
    </row>
    <row r="111" spans="1:17" ht="38.25" x14ac:dyDescent="0.2">
      <c r="A111" s="234" t="s">
        <v>2445</v>
      </c>
      <c r="B111" s="440" t="s">
        <v>5291</v>
      </c>
      <c r="C111" s="453" t="s">
        <v>2446</v>
      </c>
      <c r="D111" s="12" t="s">
        <v>3066</v>
      </c>
      <c r="E111" s="12" t="s">
        <v>2852</v>
      </c>
      <c r="F111" s="12" t="s">
        <v>2808</v>
      </c>
      <c r="G111" s="9" t="s">
        <v>2058</v>
      </c>
      <c r="H111" s="9" t="s">
        <v>3189</v>
      </c>
      <c r="I111" s="8" t="s">
        <v>2716</v>
      </c>
      <c r="J111" s="9" t="s">
        <v>2882</v>
      </c>
      <c r="K111" s="9" t="s">
        <v>3057</v>
      </c>
      <c r="L111" s="9"/>
      <c r="M111" s="9"/>
    </row>
    <row r="112" spans="1:17" ht="38.25" x14ac:dyDescent="0.2">
      <c r="A112" s="234" t="s">
        <v>391</v>
      </c>
      <c r="B112" s="523" t="s">
        <v>5783</v>
      </c>
      <c r="C112" s="453" t="s">
        <v>417</v>
      </c>
      <c r="D112" s="12" t="s">
        <v>3063</v>
      </c>
      <c r="E112" s="12" t="s">
        <v>2852</v>
      </c>
      <c r="F112" s="12" t="s">
        <v>2808</v>
      </c>
      <c r="G112" s="9" t="s">
        <v>2058</v>
      </c>
      <c r="H112" s="9" t="s">
        <v>3189</v>
      </c>
      <c r="I112" s="8" t="s">
        <v>2716</v>
      </c>
      <c r="J112" s="9"/>
      <c r="K112" s="9" t="s">
        <v>3068</v>
      </c>
      <c r="L112" s="9"/>
      <c r="M112" s="9"/>
    </row>
    <row r="113" spans="1:24" x14ac:dyDescent="0.2">
      <c r="A113" s="234" t="s">
        <v>400</v>
      </c>
      <c r="B113" s="523" t="s">
        <v>5798</v>
      </c>
      <c r="C113" s="443" t="s">
        <v>399</v>
      </c>
      <c r="D113" s="72"/>
      <c r="E113" s="72"/>
      <c r="F113" s="12" t="s">
        <v>2843</v>
      </c>
      <c r="G113" s="9" t="s">
        <v>2058</v>
      </c>
      <c r="H113" s="9" t="s">
        <v>3189</v>
      </c>
      <c r="I113" s="9" t="s">
        <v>2822</v>
      </c>
      <c r="J113" s="9" t="s">
        <v>2823</v>
      </c>
      <c r="K113" s="9" t="s">
        <v>2709</v>
      </c>
      <c r="L113" s="9" t="s">
        <v>2752</v>
      </c>
      <c r="M113" s="9"/>
    </row>
    <row r="114" spans="1:24" x14ac:dyDescent="0.2">
      <c r="A114" s="234" t="s">
        <v>398</v>
      </c>
      <c r="B114" s="440" t="s">
        <v>5357</v>
      </c>
      <c r="C114" s="443" t="s">
        <v>397</v>
      </c>
      <c r="D114" s="72"/>
      <c r="E114" s="72"/>
      <c r="F114" s="12" t="s">
        <v>2843</v>
      </c>
      <c r="G114" s="9" t="s">
        <v>2058</v>
      </c>
      <c r="H114" s="9" t="s">
        <v>3189</v>
      </c>
      <c r="I114" s="9" t="s">
        <v>2822</v>
      </c>
      <c r="J114" s="9" t="s">
        <v>2823</v>
      </c>
      <c r="K114" s="9" t="s">
        <v>2709</v>
      </c>
      <c r="L114" s="9" t="s">
        <v>2752</v>
      </c>
      <c r="M114" s="9" t="s">
        <v>2863</v>
      </c>
    </row>
    <row r="115" spans="1:24" ht="25.5" x14ac:dyDescent="0.2">
      <c r="A115" s="234" t="s">
        <v>416</v>
      </c>
      <c r="B115" s="523" t="s">
        <v>5799</v>
      </c>
      <c r="C115" s="508" t="s">
        <v>402</v>
      </c>
      <c r="D115" s="72"/>
      <c r="E115" s="72"/>
      <c r="F115" s="72"/>
      <c r="G115" s="9" t="s">
        <v>2060</v>
      </c>
      <c r="H115" s="9" t="s">
        <v>3189</v>
      </c>
      <c r="I115" s="9" t="s">
        <v>2703</v>
      </c>
      <c r="J115" s="73"/>
      <c r="K115" s="9"/>
      <c r="L115" s="15"/>
      <c r="M115" s="15"/>
    </row>
    <row r="118" spans="1:24" x14ac:dyDescent="0.2">
      <c r="C118" s="16"/>
      <c r="D118" s="16"/>
      <c r="E118" s="16"/>
      <c r="F118" s="16"/>
    </row>
    <row r="119" spans="1:24" x14ac:dyDescent="0.2">
      <c r="C119" s="16"/>
      <c r="D119" s="16"/>
      <c r="E119" s="16"/>
      <c r="F119" s="16"/>
    </row>
    <row r="120" spans="1:24" x14ac:dyDescent="0.2">
      <c r="C120" s="16"/>
      <c r="D120" s="16"/>
      <c r="E120" s="46"/>
      <c r="F120" s="16"/>
    </row>
    <row r="121" spans="1:24" x14ac:dyDescent="0.2">
      <c r="C121" s="16"/>
      <c r="D121" s="16"/>
    </row>
    <row r="122" spans="1:24" x14ac:dyDescent="0.2">
      <c r="P122" s="267"/>
    </row>
    <row r="123" spans="1:24" x14ac:dyDescent="0.2">
      <c r="P123" s="15"/>
      <c r="Q123" s="115"/>
      <c r="R123" s="15"/>
      <c r="S123" s="15"/>
      <c r="T123" s="15"/>
      <c r="V123" s="15"/>
      <c r="W123" s="15"/>
      <c r="X123" s="15"/>
    </row>
    <row r="124" spans="1:24" x14ac:dyDescent="0.2">
      <c r="P124" s="15"/>
      <c r="Q124" s="115"/>
      <c r="R124" s="15"/>
      <c r="S124" s="15"/>
      <c r="T124" s="15"/>
      <c r="V124" s="15"/>
      <c r="W124" s="15"/>
      <c r="X124" s="15"/>
    </row>
    <row r="125" spans="1:24" x14ac:dyDescent="0.2">
      <c r="P125" s="15"/>
      <c r="Q125" s="115"/>
      <c r="R125" s="15"/>
      <c r="S125" s="15"/>
      <c r="T125" s="15"/>
      <c r="V125" s="15"/>
      <c r="W125" s="15"/>
      <c r="X125" s="15"/>
    </row>
    <row r="126" spans="1:24" x14ac:dyDescent="0.2">
      <c r="P126" s="9"/>
      <c r="Q126" s="15"/>
      <c r="R126" s="15"/>
      <c r="T126" s="15"/>
      <c r="V126" s="15"/>
      <c r="W126" s="15"/>
      <c r="X126" s="15"/>
    </row>
    <row r="127" spans="1:24" x14ac:dyDescent="0.2">
      <c r="P127" s="9"/>
      <c r="Q127" s="15"/>
      <c r="R127" s="15"/>
      <c r="T127" s="15"/>
      <c r="V127" s="15"/>
      <c r="W127" s="15"/>
      <c r="X127" s="15"/>
    </row>
    <row r="128" spans="1:24" x14ac:dyDescent="0.2">
      <c r="P128" s="15"/>
      <c r="Q128" s="15"/>
      <c r="R128" s="15"/>
      <c r="S128" s="15"/>
      <c r="T128" s="15"/>
      <c r="V128" s="15"/>
      <c r="W128" s="15"/>
      <c r="X128" s="15"/>
    </row>
  </sheetData>
  <pageMargins left="0.78740157499999996" right="0.78740157499999996" top="0.984251969" bottom="0.984251969" header="0.5" footer="0.5"/>
  <pageSetup paperSize="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81"/>
  <sheetViews>
    <sheetView zoomScale="80" zoomScaleNormal="80" workbookViewId="0"/>
  </sheetViews>
  <sheetFormatPr defaultColWidth="9.140625" defaultRowHeight="12.75" x14ac:dyDescent="0.2"/>
  <cols>
    <col min="1" max="6" width="30.140625" style="10" customWidth="1"/>
    <col min="7" max="13" width="12.42578125" style="10" customWidth="1"/>
    <col min="14" max="14" width="17.85546875" style="10" customWidth="1"/>
    <col min="15" max="241" width="9.140625" style="10"/>
    <col min="242" max="242" width="45.5703125" style="10" customWidth="1"/>
    <col min="243" max="243" width="19.85546875" style="10" customWidth="1"/>
    <col min="244" max="244" width="26" style="10" customWidth="1"/>
    <col min="245" max="245" width="31.85546875" style="10" customWidth="1"/>
    <col min="246" max="497" width="9.140625" style="10"/>
    <col min="498" max="498" width="45.5703125" style="10" customWidth="1"/>
    <col min="499" max="499" width="19.85546875" style="10" customWidth="1"/>
    <col min="500" max="500" width="26" style="10" customWidth="1"/>
    <col min="501" max="501" width="31.85546875" style="10" customWidth="1"/>
    <col min="502" max="753" width="9.140625" style="10"/>
    <col min="754" max="754" width="45.5703125" style="10" customWidth="1"/>
    <col min="755" max="755" width="19.85546875" style="10" customWidth="1"/>
    <col min="756" max="756" width="26" style="10" customWidth="1"/>
    <col min="757" max="757" width="31.85546875" style="10" customWidth="1"/>
    <col min="758" max="1009" width="9.140625" style="10"/>
    <col min="1010" max="1010" width="45.5703125" style="10" customWidth="1"/>
    <col min="1011" max="1011" width="19.85546875" style="10" customWidth="1"/>
    <col min="1012" max="1012" width="26" style="10" customWidth="1"/>
    <col min="1013" max="1013" width="31.85546875" style="10" customWidth="1"/>
    <col min="1014" max="1265" width="9.140625" style="10"/>
    <col min="1266" max="1266" width="45.5703125" style="10" customWidth="1"/>
    <col min="1267" max="1267" width="19.85546875" style="10" customWidth="1"/>
    <col min="1268" max="1268" width="26" style="10" customWidth="1"/>
    <col min="1269" max="1269" width="31.85546875" style="10" customWidth="1"/>
    <col min="1270" max="1521" width="9.140625" style="10"/>
    <col min="1522" max="1522" width="45.5703125" style="10" customWidth="1"/>
    <col min="1523" max="1523" width="19.85546875" style="10" customWidth="1"/>
    <col min="1524" max="1524" width="26" style="10" customWidth="1"/>
    <col min="1525" max="1525" width="31.85546875" style="10" customWidth="1"/>
    <col min="1526" max="1777" width="9.140625" style="10"/>
    <col min="1778" max="1778" width="45.5703125" style="10" customWidth="1"/>
    <col min="1779" max="1779" width="19.85546875" style="10" customWidth="1"/>
    <col min="1780" max="1780" width="26" style="10" customWidth="1"/>
    <col min="1781" max="1781" width="31.85546875" style="10" customWidth="1"/>
    <col min="1782" max="2033" width="9.140625" style="10"/>
    <col min="2034" max="2034" width="45.5703125" style="10" customWidth="1"/>
    <col min="2035" max="2035" width="19.85546875" style="10" customWidth="1"/>
    <col min="2036" max="2036" width="26" style="10" customWidth="1"/>
    <col min="2037" max="2037" width="31.85546875" style="10" customWidth="1"/>
    <col min="2038" max="2289" width="9.140625" style="10"/>
    <col min="2290" max="2290" width="45.5703125" style="10" customWidth="1"/>
    <col min="2291" max="2291" width="19.85546875" style="10" customWidth="1"/>
    <col min="2292" max="2292" width="26" style="10" customWidth="1"/>
    <col min="2293" max="2293" width="31.85546875" style="10" customWidth="1"/>
    <col min="2294" max="2545" width="9.140625" style="10"/>
    <col min="2546" max="2546" width="45.5703125" style="10" customWidth="1"/>
    <col min="2547" max="2547" width="19.85546875" style="10" customWidth="1"/>
    <col min="2548" max="2548" width="26" style="10" customWidth="1"/>
    <col min="2549" max="2549" width="31.85546875" style="10" customWidth="1"/>
    <col min="2550" max="2801" width="9.140625" style="10"/>
    <col min="2802" max="2802" width="45.5703125" style="10" customWidth="1"/>
    <col min="2803" max="2803" width="19.85546875" style="10" customWidth="1"/>
    <col min="2804" max="2804" width="26" style="10" customWidth="1"/>
    <col min="2805" max="2805" width="31.85546875" style="10" customWidth="1"/>
    <col min="2806" max="3057" width="9.140625" style="10"/>
    <col min="3058" max="3058" width="45.5703125" style="10" customWidth="1"/>
    <col min="3059" max="3059" width="19.85546875" style="10" customWidth="1"/>
    <col min="3060" max="3060" width="26" style="10" customWidth="1"/>
    <col min="3061" max="3061" width="31.85546875" style="10" customWidth="1"/>
    <col min="3062" max="3313" width="9.140625" style="10"/>
    <col min="3314" max="3314" width="45.5703125" style="10" customWidth="1"/>
    <col min="3315" max="3315" width="19.85546875" style="10" customWidth="1"/>
    <col min="3316" max="3316" width="26" style="10" customWidth="1"/>
    <col min="3317" max="3317" width="31.85546875" style="10" customWidth="1"/>
    <col min="3318" max="3569" width="9.140625" style="10"/>
    <col min="3570" max="3570" width="45.5703125" style="10" customWidth="1"/>
    <col min="3571" max="3571" width="19.85546875" style="10" customWidth="1"/>
    <col min="3572" max="3572" width="26" style="10" customWidth="1"/>
    <col min="3573" max="3573" width="31.85546875" style="10" customWidth="1"/>
    <col min="3574" max="3825" width="9.140625" style="10"/>
    <col min="3826" max="3826" width="45.5703125" style="10" customWidth="1"/>
    <col min="3827" max="3827" width="19.85546875" style="10" customWidth="1"/>
    <col min="3828" max="3828" width="26" style="10" customWidth="1"/>
    <col min="3829" max="3829" width="31.85546875" style="10" customWidth="1"/>
    <col min="3830" max="4081" width="9.140625" style="10"/>
    <col min="4082" max="4082" width="45.5703125" style="10" customWidth="1"/>
    <col min="4083" max="4083" width="19.85546875" style="10" customWidth="1"/>
    <col min="4084" max="4084" width="26" style="10" customWidth="1"/>
    <col min="4085" max="4085" width="31.85546875" style="10" customWidth="1"/>
    <col min="4086" max="4337" width="9.140625" style="10"/>
    <col min="4338" max="4338" width="45.5703125" style="10" customWidth="1"/>
    <col min="4339" max="4339" width="19.85546875" style="10" customWidth="1"/>
    <col min="4340" max="4340" width="26" style="10" customWidth="1"/>
    <col min="4341" max="4341" width="31.85546875" style="10" customWidth="1"/>
    <col min="4342" max="4593" width="9.140625" style="10"/>
    <col min="4594" max="4594" width="45.5703125" style="10" customWidth="1"/>
    <col min="4595" max="4595" width="19.85546875" style="10" customWidth="1"/>
    <col min="4596" max="4596" width="26" style="10" customWidth="1"/>
    <col min="4597" max="4597" width="31.85546875" style="10" customWidth="1"/>
    <col min="4598" max="4849" width="9.140625" style="10"/>
    <col min="4850" max="4850" width="45.5703125" style="10" customWidth="1"/>
    <col min="4851" max="4851" width="19.85546875" style="10" customWidth="1"/>
    <col min="4852" max="4852" width="26" style="10" customWidth="1"/>
    <col min="4853" max="4853" width="31.85546875" style="10" customWidth="1"/>
    <col min="4854" max="5105" width="9.140625" style="10"/>
    <col min="5106" max="5106" width="45.5703125" style="10" customWidth="1"/>
    <col min="5107" max="5107" width="19.85546875" style="10" customWidth="1"/>
    <col min="5108" max="5108" width="26" style="10" customWidth="1"/>
    <col min="5109" max="5109" width="31.85546875" style="10" customWidth="1"/>
    <col min="5110" max="5361" width="9.140625" style="10"/>
    <col min="5362" max="5362" width="45.5703125" style="10" customWidth="1"/>
    <col min="5363" max="5363" width="19.85546875" style="10" customWidth="1"/>
    <col min="5364" max="5364" width="26" style="10" customWidth="1"/>
    <col min="5365" max="5365" width="31.85546875" style="10" customWidth="1"/>
    <col min="5366" max="5617" width="9.140625" style="10"/>
    <col min="5618" max="5618" width="45.5703125" style="10" customWidth="1"/>
    <col min="5619" max="5619" width="19.85546875" style="10" customWidth="1"/>
    <col min="5620" max="5620" width="26" style="10" customWidth="1"/>
    <col min="5621" max="5621" width="31.85546875" style="10" customWidth="1"/>
    <col min="5622" max="5873" width="9.140625" style="10"/>
    <col min="5874" max="5874" width="45.5703125" style="10" customWidth="1"/>
    <col min="5875" max="5875" width="19.85546875" style="10" customWidth="1"/>
    <col min="5876" max="5876" width="26" style="10" customWidth="1"/>
    <col min="5877" max="5877" width="31.85546875" style="10" customWidth="1"/>
    <col min="5878" max="6129" width="9.140625" style="10"/>
    <col min="6130" max="6130" width="45.5703125" style="10" customWidth="1"/>
    <col min="6131" max="6131" width="19.85546875" style="10" customWidth="1"/>
    <col min="6132" max="6132" width="26" style="10" customWidth="1"/>
    <col min="6133" max="6133" width="31.85546875" style="10" customWidth="1"/>
    <col min="6134" max="6385" width="9.140625" style="10"/>
    <col min="6386" max="6386" width="45.5703125" style="10" customWidth="1"/>
    <col min="6387" max="6387" width="19.85546875" style="10" customWidth="1"/>
    <col min="6388" max="6388" width="26" style="10" customWidth="1"/>
    <col min="6389" max="6389" width="31.85546875" style="10" customWidth="1"/>
    <col min="6390" max="6641" width="9.140625" style="10"/>
    <col min="6642" max="6642" width="45.5703125" style="10" customWidth="1"/>
    <col min="6643" max="6643" width="19.85546875" style="10" customWidth="1"/>
    <col min="6644" max="6644" width="26" style="10" customWidth="1"/>
    <col min="6645" max="6645" width="31.85546875" style="10" customWidth="1"/>
    <col min="6646" max="6897" width="9.140625" style="10"/>
    <col min="6898" max="6898" width="45.5703125" style="10" customWidth="1"/>
    <col min="6899" max="6899" width="19.85546875" style="10" customWidth="1"/>
    <col min="6900" max="6900" width="26" style="10" customWidth="1"/>
    <col min="6901" max="6901" width="31.85546875" style="10" customWidth="1"/>
    <col min="6902" max="7153" width="9.140625" style="10"/>
    <col min="7154" max="7154" width="45.5703125" style="10" customWidth="1"/>
    <col min="7155" max="7155" width="19.85546875" style="10" customWidth="1"/>
    <col min="7156" max="7156" width="26" style="10" customWidth="1"/>
    <col min="7157" max="7157" width="31.85546875" style="10" customWidth="1"/>
    <col min="7158" max="7409" width="9.140625" style="10"/>
    <col min="7410" max="7410" width="45.5703125" style="10" customWidth="1"/>
    <col min="7411" max="7411" width="19.85546875" style="10" customWidth="1"/>
    <col min="7412" max="7412" width="26" style="10" customWidth="1"/>
    <col min="7413" max="7413" width="31.85546875" style="10" customWidth="1"/>
    <col min="7414" max="7665" width="9.140625" style="10"/>
    <col min="7666" max="7666" width="45.5703125" style="10" customWidth="1"/>
    <col min="7667" max="7667" width="19.85546875" style="10" customWidth="1"/>
    <col min="7668" max="7668" width="26" style="10" customWidth="1"/>
    <col min="7669" max="7669" width="31.85546875" style="10" customWidth="1"/>
    <col min="7670" max="7921" width="9.140625" style="10"/>
    <col min="7922" max="7922" width="45.5703125" style="10" customWidth="1"/>
    <col min="7923" max="7923" width="19.85546875" style="10" customWidth="1"/>
    <col min="7924" max="7924" width="26" style="10" customWidth="1"/>
    <col min="7925" max="7925" width="31.85546875" style="10" customWidth="1"/>
    <col min="7926" max="8177" width="9.140625" style="10"/>
    <col min="8178" max="8178" width="45.5703125" style="10" customWidth="1"/>
    <col min="8179" max="8179" width="19.85546875" style="10" customWidth="1"/>
    <col min="8180" max="8180" width="26" style="10" customWidth="1"/>
    <col min="8181" max="8181" width="31.85546875" style="10" customWidth="1"/>
    <col min="8182" max="8433" width="9.140625" style="10"/>
    <col min="8434" max="8434" width="45.5703125" style="10" customWidth="1"/>
    <col min="8435" max="8435" width="19.85546875" style="10" customWidth="1"/>
    <col min="8436" max="8436" width="26" style="10" customWidth="1"/>
    <col min="8437" max="8437" width="31.85546875" style="10" customWidth="1"/>
    <col min="8438" max="8689" width="9.140625" style="10"/>
    <col min="8690" max="8690" width="45.5703125" style="10" customWidth="1"/>
    <col min="8691" max="8691" width="19.85546875" style="10" customWidth="1"/>
    <col min="8692" max="8692" width="26" style="10" customWidth="1"/>
    <col min="8693" max="8693" width="31.85546875" style="10" customWidth="1"/>
    <col min="8694" max="8945" width="9.140625" style="10"/>
    <col min="8946" max="8946" width="45.5703125" style="10" customWidth="1"/>
    <col min="8947" max="8947" width="19.85546875" style="10" customWidth="1"/>
    <col min="8948" max="8948" width="26" style="10" customWidth="1"/>
    <col min="8949" max="8949" width="31.85546875" style="10" customWidth="1"/>
    <col min="8950" max="9201" width="9.140625" style="10"/>
    <col min="9202" max="9202" width="45.5703125" style="10" customWidth="1"/>
    <col min="9203" max="9203" width="19.85546875" style="10" customWidth="1"/>
    <col min="9204" max="9204" width="26" style="10" customWidth="1"/>
    <col min="9205" max="9205" width="31.85546875" style="10" customWidth="1"/>
    <col min="9206" max="9457" width="9.140625" style="10"/>
    <col min="9458" max="9458" width="45.5703125" style="10" customWidth="1"/>
    <col min="9459" max="9459" width="19.85546875" style="10" customWidth="1"/>
    <col min="9460" max="9460" width="26" style="10" customWidth="1"/>
    <col min="9461" max="9461" width="31.85546875" style="10" customWidth="1"/>
    <col min="9462" max="9713" width="9.140625" style="10"/>
    <col min="9714" max="9714" width="45.5703125" style="10" customWidth="1"/>
    <col min="9715" max="9715" width="19.85546875" style="10" customWidth="1"/>
    <col min="9716" max="9716" width="26" style="10" customWidth="1"/>
    <col min="9717" max="9717" width="31.85546875" style="10" customWidth="1"/>
    <col min="9718" max="9969" width="9.140625" style="10"/>
    <col min="9970" max="9970" width="45.5703125" style="10" customWidth="1"/>
    <col min="9971" max="9971" width="19.85546875" style="10" customWidth="1"/>
    <col min="9972" max="9972" width="26" style="10" customWidth="1"/>
    <col min="9973" max="9973" width="31.85546875" style="10" customWidth="1"/>
    <col min="9974" max="10225" width="9.140625" style="10"/>
    <col min="10226" max="10226" width="45.5703125" style="10" customWidth="1"/>
    <col min="10227" max="10227" width="19.85546875" style="10" customWidth="1"/>
    <col min="10228" max="10228" width="26" style="10" customWidth="1"/>
    <col min="10229" max="10229" width="31.85546875" style="10" customWidth="1"/>
    <col min="10230" max="10481" width="9.140625" style="10"/>
    <col min="10482" max="10482" width="45.5703125" style="10" customWidth="1"/>
    <col min="10483" max="10483" width="19.85546875" style="10" customWidth="1"/>
    <col min="10484" max="10484" width="26" style="10" customWidth="1"/>
    <col min="10485" max="10485" width="31.85546875" style="10" customWidth="1"/>
    <col min="10486" max="10737" width="9.140625" style="10"/>
    <col min="10738" max="10738" width="45.5703125" style="10" customWidth="1"/>
    <col min="10739" max="10739" width="19.85546875" style="10" customWidth="1"/>
    <col min="10740" max="10740" width="26" style="10" customWidth="1"/>
    <col min="10741" max="10741" width="31.85546875" style="10" customWidth="1"/>
    <col min="10742" max="10993" width="9.140625" style="10"/>
    <col min="10994" max="10994" width="45.5703125" style="10" customWidth="1"/>
    <col min="10995" max="10995" width="19.85546875" style="10" customWidth="1"/>
    <col min="10996" max="10996" width="26" style="10" customWidth="1"/>
    <col min="10997" max="10997" width="31.85546875" style="10" customWidth="1"/>
    <col min="10998" max="11249" width="9.140625" style="10"/>
    <col min="11250" max="11250" width="45.5703125" style="10" customWidth="1"/>
    <col min="11251" max="11251" width="19.85546875" style="10" customWidth="1"/>
    <col min="11252" max="11252" width="26" style="10" customWidth="1"/>
    <col min="11253" max="11253" width="31.85546875" style="10" customWidth="1"/>
    <col min="11254" max="11505" width="9.140625" style="10"/>
    <col min="11506" max="11506" width="45.5703125" style="10" customWidth="1"/>
    <col min="11507" max="11507" width="19.85546875" style="10" customWidth="1"/>
    <col min="11508" max="11508" width="26" style="10" customWidth="1"/>
    <col min="11509" max="11509" width="31.85546875" style="10" customWidth="1"/>
    <col min="11510" max="11761" width="9.140625" style="10"/>
    <col min="11762" max="11762" width="45.5703125" style="10" customWidth="1"/>
    <col min="11763" max="11763" width="19.85546875" style="10" customWidth="1"/>
    <col min="11764" max="11764" width="26" style="10" customWidth="1"/>
    <col min="11765" max="11765" width="31.85546875" style="10" customWidth="1"/>
    <col min="11766" max="12017" width="9.140625" style="10"/>
    <col min="12018" max="12018" width="45.5703125" style="10" customWidth="1"/>
    <col min="12019" max="12019" width="19.85546875" style="10" customWidth="1"/>
    <col min="12020" max="12020" width="26" style="10" customWidth="1"/>
    <col min="12021" max="12021" width="31.85546875" style="10" customWidth="1"/>
    <col min="12022" max="12273" width="9.140625" style="10"/>
    <col min="12274" max="12274" width="45.5703125" style="10" customWidth="1"/>
    <col min="12275" max="12275" width="19.85546875" style="10" customWidth="1"/>
    <col min="12276" max="12276" width="26" style="10" customWidth="1"/>
    <col min="12277" max="12277" width="31.85546875" style="10" customWidth="1"/>
    <col min="12278" max="12529" width="9.140625" style="10"/>
    <col min="12530" max="12530" width="45.5703125" style="10" customWidth="1"/>
    <col min="12531" max="12531" width="19.85546875" style="10" customWidth="1"/>
    <col min="12532" max="12532" width="26" style="10" customWidth="1"/>
    <col min="12533" max="12533" width="31.85546875" style="10" customWidth="1"/>
    <col min="12534" max="12785" width="9.140625" style="10"/>
    <col min="12786" max="12786" width="45.5703125" style="10" customWidth="1"/>
    <col min="12787" max="12787" width="19.85546875" style="10" customWidth="1"/>
    <col min="12788" max="12788" width="26" style="10" customWidth="1"/>
    <col min="12789" max="12789" width="31.85546875" style="10" customWidth="1"/>
    <col min="12790" max="13041" width="9.140625" style="10"/>
    <col min="13042" max="13042" width="45.5703125" style="10" customWidth="1"/>
    <col min="13043" max="13043" width="19.85546875" style="10" customWidth="1"/>
    <col min="13044" max="13044" width="26" style="10" customWidth="1"/>
    <col min="13045" max="13045" width="31.85546875" style="10" customWidth="1"/>
    <col min="13046" max="13297" width="9.140625" style="10"/>
    <col min="13298" max="13298" width="45.5703125" style="10" customWidth="1"/>
    <col min="13299" max="13299" width="19.85546875" style="10" customWidth="1"/>
    <col min="13300" max="13300" width="26" style="10" customWidth="1"/>
    <col min="13301" max="13301" width="31.85546875" style="10" customWidth="1"/>
    <col min="13302" max="13553" width="9.140625" style="10"/>
    <col min="13554" max="13554" width="45.5703125" style="10" customWidth="1"/>
    <col min="13555" max="13555" width="19.85546875" style="10" customWidth="1"/>
    <col min="13556" max="13556" width="26" style="10" customWidth="1"/>
    <col min="13557" max="13557" width="31.85546875" style="10" customWidth="1"/>
    <col min="13558" max="13809" width="9.140625" style="10"/>
    <col min="13810" max="13810" width="45.5703125" style="10" customWidth="1"/>
    <col min="13811" max="13811" width="19.85546875" style="10" customWidth="1"/>
    <col min="13812" max="13812" width="26" style="10" customWidth="1"/>
    <col min="13813" max="13813" width="31.85546875" style="10" customWidth="1"/>
    <col min="13814" max="14065" width="9.140625" style="10"/>
    <col min="14066" max="14066" width="45.5703125" style="10" customWidth="1"/>
    <col min="14067" max="14067" width="19.85546875" style="10" customWidth="1"/>
    <col min="14068" max="14068" width="26" style="10" customWidth="1"/>
    <col min="14069" max="14069" width="31.85546875" style="10" customWidth="1"/>
    <col min="14070" max="14321" width="9.140625" style="10"/>
    <col min="14322" max="14322" width="45.5703125" style="10" customWidth="1"/>
    <col min="14323" max="14323" width="19.85546875" style="10" customWidth="1"/>
    <col min="14324" max="14324" width="26" style="10" customWidth="1"/>
    <col min="14325" max="14325" width="31.85546875" style="10" customWidth="1"/>
    <col min="14326" max="14577" width="9.140625" style="10"/>
    <col min="14578" max="14578" width="45.5703125" style="10" customWidth="1"/>
    <col min="14579" max="14579" width="19.85546875" style="10" customWidth="1"/>
    <col min="14580" max="14580" width="26" style="10" customWidth="1"/>
    <col min="14581" max="14581" width="31.85546875" style="10" customWidth="1"/>
    <col min="14582" max="14833" width="9.140625" style="10"/>
    <col min="14834" max="14834" width="45.5703125" style="10" customWidth="1"/>
    <col min="14835" max="14835" width="19.85546875" style="10" customWidth="1"/>
    <col min="14836" max="14836" width="26" style="10" customWidth="1"/>
    <col min="14837" max="14837" width="31.85546875" style="10" customWidth="1"/>
    <col min="14838" max="15089" width="9.140625" style="10"/>
    <col min="15090" max="15090" width="45.5703125" style="10" customWidth="1"/>
    <col min="15091" max="15091" width="19.85546875" style="10" customWidth="1"/>
    <col min="15092" max="15092" width="26" style="10" customWidth="1"/>
    <col min="15093" max="15093" width="31.85546875" style="10" customWidth="1"/>
    <col min="15094" max="15345" width="9.140625" style="10"/>
    <col min="15346" max="15346" width="45.5703125" style="10" customWidth="1"/>
    <col min="15347" max="15347" width="19.85546875" style="10" customWidth="1"/>
    <col min="15348" max="15348" width="26" style="10" customWidth="1"/>
    <col min="15349" max="15349" width="31.85546875" style="10" customWidth="1"/>
    <col min="15350" max="15601" width="9.140625" style="10"/>
    <col min="15602" max="15602" width="45.5703125" style="10" customWidth="1"/>
    <col min="15603" max="15603" width="19.85546875" style="10" customWidth="1"/>
    <col min="15604" max="15604" width="26" style="10" customWidth="1"/>
    <col min="15605" max="15605" width="31.85546875" style="10" customWidth="1"/>
    <col min="15606" max="15857" width="9.140625" style="10"/>
    <col min="15858" max="15858" width="45.5703125" style="10" customWidth="1"/>
    <col min="15859" max="15859" width="19.85546875" style="10" customWidth="1"/>
    <col min="15860" max="15860" width="26" style="10" customWidth="1"/>
    <col min="15861" max="15861" width="31.85546875" style="10" customWidth="1"/>
    <col min="15862" max="16113" width="9.140625" style="10"/>
    <col min="16114" max="16114" width="45.5703125" style="10" customWidth="1"/>
    <col min="16115" max="16115" width="19.85546875" style="10" customWidth="1"/>
    <col min="16116" max="16116" width="26" style="10" customWidth="1"/>
    <col min="16117" max="16117" width="31.85546875" style="10" customWidth="1"/>
    <col min="16118" max="16384" width="9.140625" style="10"/>
  </cols>
  <sheetData>
    <row r="1" spans="1:7" x14ac:dyDescent="0.2">
      <c r="A1" s="17" t="s">
        <v>3301</v>
      </c>
      <c r="B1" s="487" t="str">
        <f>HYPERLINK("#List!$A$1", "Preparatory")</f>
        <v>Preparatory</v>
      </c>
    </row>
    <row r="2" spans="1:7" x14ac:dyDescent="0.2">
      <c r="A2" s="17" t="s">
        <v>5935</v>
      </c>
      <c r="B2" s="487" t="str">
        <f>HYPERLINK("#List!$A$1", "Preparatory")</f>
        <v>Preparatory</v>
      </c>
    </row>
    <row r="3" spans="1:7" x14ac:dyDescent="0.2">
      <c r="A3" s="17" t="s">
        <v>5936</v>
      </c>
      <c r="B3" s="487" t="str">
        <f>HYPERLINK("#List!$A$1", "Preparatory")</f>
        <v>Preparatory</v>
      </c>
    </row>
    <row r="4" spans="1:7" x14ac:dyDescent="0.2">
      <c r="A4" s="17"/>
    </row>
    <row r="5" spans="1:7" x14ac:dyDescent="0.2">
      <c r="A5" s="83" t="s">
        <v>437</v>
      </c>
      <c r="B5" s="209"/>
      <c r="C5" s="209"/>
      <c r="D5" s="16"/>
      <c r="E5" s="16"/>
      <c r="F5" s="16"/>
      <c r="G5" s="16"/>
    </row>
    <row r="6" spans="1:7" x14ac:dyDescent="0.2">
      <c r="A6" s="83" t="s">
        <v>436</v>
      </c>
      <c r="B6" s="16"/>
      <c r="C6" s="16"/>
      <c r="D6" s="16"/>
      <c r="E6" s="16"/>
      <c r="F6" s="16"/>
      <c r="G6" s="16"/>
    </row>
    <row r="7" spans="1:7" x14ac:dyDescent="0.2">
      <c r="A7" s="83"/>
      <c r="B7" s="16"/>
      <c r="C7" s="16"/>
      <c r="D7" s="16"/>
      <c r="E7" s="16"/>
      <c r="F7" s="16"/>
      <c r="G7" s="16"/>
    </row>
    <row r="8" spans="1:7" x14ac:dyDescent="0.2">
      <c r="A8" s="17" t="s">
        <v>4791</v>
      </c>
      <c r="B8" s="16"/>
      <c r="C8" s="16"/>
      <c r="D8" s="3"/>
      <c r="E8" s="3"/>
      <c r="F8" s="3"/>
      <c r="G8" s="3"/>
    </row>
    <row r="9" spans="1:7" x14ac:dyDescent="0.2">
      <c r="A9" s="10" t="s">
        <v>48</v>
      </c>
      <c r="B9" s="16"/>
      <c r="C9" s="16"/>
      <c r="D9" s="3"/>
      <c r="E9" s="3"/>
      <c r="F9" s="3"/>
      <c r="G9" s="3"/>
    </row>
    <row r="10" spans="1:7" x14ac:dyDescent="0.2">
      <c r="A10" s="10" t="s">
        <v>2954</v>
      </c>
      <c r="B10" s="16"/>
      <c r="C10" s="16"/>
      <c r="D10" s="3"/>
      <c r="E10" s="3"/>
      <c r="F10" s="3"/>
      <c r="G10" s="3"/>
    </row>
    <row r="11" spans="1:7" ht="12" customHeight="1" x14ac:dyDescent="0.2">
      <c r="B11" s="16"/>
      <c r="C11" s="16"/>
      <c r="D11" s="3"/>
      <c r="E11" s="3"/>
      <c r="F11" s="3"/>
      <c r="G11" s="3"/>
    </row>
    <row r="12" spans="1:7" x14ac:dyDescent="0.2">
      <c r="A12" s="17" t="s">
        <v>5867</v>
      </c>
      <c r="B12" s="16"/>
      <c r="C12" s="16"/>
      <c r="D12" s="3"/>
      <c r="E12" s="3"/>
      <c r="F12" s="3"/>
      <c r="G12" s="3"/>
    </row>
    <row r="13" spans="1:7" x14ac:dyDescent="0.2">
      <c r="A13" s="10" t="s">
        <v>48</v>
      </c>
      <c r="B13" s="16"/>
      <c r="C13" s="16"/>
      <c r="D13" s="3"/>
      <c r="E13" s="3"/>
      <c r="F13" s="3"/>
      <c r="G13" s="3"/>
    </row>
    <row r="14" spans="1:7" x14ac:dyDescent="0.2">
      <c r="A14" s="10" t="s">
        <v>2954</v>
      </c>
      <c r="B14" s="16"/>
      <c r="C14" s="16"/>
      <c r="D14" s="3"/>
      <c r="E14" s="3"/>
      <c r="F14" s="3"/>
      <c r="G14" s="3"/>
    </row>
    <row r="15" spans="1:7" x14ac:dyDescent="0.2">
      <c r="A15" s="115" t="s">
        <v>2881</v>
      </c>
      <c r="B15" s="16"/>
      <c r="C15" s="16"/>
      <c r="D15" s="3"/>
      <c r="E15" s="3"/>
      <c r="F15" s="3"/>
      <c r="G15" s="3"/>
    </row>
    <row r="16" spans="1:7" x14ac:dyDescent="0.2">
      <c r="A16" s="115" t="s">
        <v>5190</v>
      </c>
      <c r="B16" s="116" t="s">
        <v>4668</v>
      </c>
      <c r="C16" s="117" t="s">
        <v>5270</v>
      </c>
      <c r="D16" s="116" t="s">
        <v>5147</v>
      </c>
      <c r="E16" s="3"/>
      <c r="F16" s="3"/>
      <c r="G16" s="3"/>
    </row>
    <row r="17" spans="1:7" x14ac:dyDescent="0.2">
      <c r="B17" s="16"/>
      <c r="C17" s="16"/>
      <c r="D17" s="3"/>
      <c r="E17" s="3"/>
      <c r="F17" s="3"/>
      <c r="G17" s="3"/>
    </row>
    <row r="18" spans="1:7" x14ac:dyDescent="0.2">
      <c r="A18" s="17" t="s">
        <v>5868</v>
      </c>
      <c r="B18" s="16"/>
      <c r="C18" s="16"/>
      <c r="D18" s="3"/>
      <c r="E18" s="3"/>
      <c r="F18" s="3"/>
      <c r="G18" s="3"/>
    </row>
    <row r="19" spans="1:7" x14ac:dyDescent="0.2">
      <c r="A19" s="10" t="s">
        <v>48</v>
      </c>
      <c r="B19" s="16"/>
      <c r="C19" s="16"/>
      <c r="D19" s="3"/>
      <c r="E19" s="3"/>
      <c r="F19" s="3"/>
      <c r="G19" s="3"/>
    </row>
    <row r="20" spans="1:7" x14ac:dyDescent="0.2">
      <c r="A20" s="10" t="s">
        <v>2954</v>
      </c>
      <c r="B20" s="16"/>
      <c r="C20" s="16"/>
      <c r="D20" s="3"/>
      <c r="E20" s="3"/>
      <c r="F20" s="3"/>
      <c r="G20" s="3"/>
    </row>
    <row r="21" spans="1:7" x14ac:dyDescent="0.2">
      <c r="A21" s="115" t="s">
        <v>2882</v>
      </c>
      <c r="B21" s="16"/>
      <c r="C21" s="16"/>
      <c r="D21" s="3"/>
      <c r="E21" s="3"/>
      <c r="F21" s="3"/>
      <c r="G21" s="3"/>
    </row>
    <row r="22" spans="1:7" x14ac:dyDescent="0.2">
      <c r="D22" s="274"/>
    </row>
    <row r="23" spans="1:7" ht="63.75" x14ac:dyDescent="0.2">
      <c r="A23" s="153" t="s">
        <v>424</v>
      </c>
      <c r="B23" s="153" t="s">
        <v>4609</v>
      </c>
      <c r="C23" s="153" t="s">
        <v>2443</v>
      </c>
      <c r="D23" s="153" t="s">
        <v>2444</v>
      </c>
      <c r="E23" s="153" t="s">
        <v>394</v>
      </c>
      <c r="F23" s="153" t="s">
        <v>421</v>
      </c>
    </row>
    <row r="24" spans="1:7" x14ac:dyDescent="0.2">
      <c r="A24" s="156" t="s">
        <v>5276</v>
      </c>
      <c r="B24" s="156" t="s">
        <v>5300</v>
      </c>
      <c r="C24" s="156" t="s">
        <v>5747</v>
      </c>
      <c r="D24" s="156" t="s">
        <v>5757</v>
      </c>
      <c r="E24" s="156" t="s">
        <v>5302</v>
      </c>
      <c r="F24" s="156" t="s">
        <v>5758</v>
      </c>
    </row>
    <row r="25" spans="1:7" x14ac:dyDescent="0.2">
      <c r="A25" s="453" t="s">
        <v>265</v>
      </c>
      <c r="B25" s="443" t="s">
        <v>23</v>
      </c>
      <c r="C25" s="443" t="s">
        <v>3360</v>
      </c>
      <c r="D25" s="443" t="s">
        <v>3361</v>
      </c>
      <c r="E25" s="443" t="s">
        <v>225</v>
      </c>
      <c r="F25" s="443" t="s">
        <v>207</v>
      </c>
    </row>
    <row r="26" spans="1:7" ht="25.5" x14ac:dyDescent="0.2">
      <c r="A26" s="70" t="s">
        <v>5000</v>
      </c>
      <c r="B26" s="68" t="s">
        <v>2059</v>
      </c>
      <c r="C26" s="68" t="s">
        <v>5105</v>
      </c>
      <c r="D26" s="68" t="s">
        <v>5103</v>
      </c>
      <c r="E26" s="68" t="s">
        <v>2058</v>
      </c>
      <c r="F26" s="68" t="s">
        <v>2058</v>
      </c>
    </row>
    <row r="27" spans="1:7" x14ac:dyDescent="0.2">
      <c r="A27" s="71" t="s">
        <v>5204</v>
      </c>
      <c r="B27" s="68" t="s">
        <v>3188</v>
      </c>
      <c r="C27" s="68"/>
      <c r="D27" s="68"/>
      <c r="E27" s="68" t="s">
        <v>3188</v>
      </c>
      <c r="F27" s="68" t="s">
        <v>3188</v>
      </c>
    </row>
    <row r="28" spans="1:7" ht="25.5" x14ac:dyDescent="0.2">
      <c r="A28" s="71"/>
      <c r="B28" s="68"/>
      <c r="C28" s="71"/>
      <c r="D28" s="71"/>
      <c r="E28" s="64" t="s">
        <v>2716</v>
      </c>
      <c r="F28" s="64" t="s">
        <v>2716</v>
      </c>
    </row>
    <row r="29" spans="1:7" x14ac:dyDescent="0.2">
      <c r="A29" s="71"/>
      <c r="B29" s="68" t="s">
        <v>3069</v>
      </c>
      <c r="C29" s="71"/>
      <c r="D29" s="71"/>
      <c r="E29" s="68" t="s">
        <v>3069</v>
      </c>
      <c r="F29" s="68" t="s">
        <v>3069</v>
      </c>
    </row>
    <row r="30" spans="1:7" x14ac:dyDescent="0.2">
      <c r="A30" s="71"/>
      <c r="B30" s="68" t="s">
        <v>3057</v>
      </c>
      <c r="C30" s="71"/>
      <c r="D30" s="71"/>
      <c r="E30" s="68" t="s">
        <v>3057</v>
      </c>
      <c r="F30" s="68" t="s">
        <v>3057</v>
      </c>
    </row>
    <row r="31" spans="1:7" ht="25.5" x14ac:dyDescent="0.2">
      <c r="A31" s="71"/>
      <c r="B31" s="68" t="s">
        <v>3018</v>
      </c>
      <c r="C31" s="71"/>
      <c r="D31" s="71"/>
      <c r="E31" s="64" t="s">
        <v>2863</v>
      </c>
      <c r="F31" s="64" t="s">
        <v>2863</v>
      </c>
    </row>
    <row r="32" spans="1:7" ht="38.25" x14ac:dyDescent="0.2">
      <c r="A32" s="71"/>
      <c r="B32" s="68"/>
      <c r="C32" s="71"/>
      <c r="D32" s="71"/>
      <c r="E32" s="68" t="s">
        <v>2856</v>
      </c>
      <c r="F32" s="68" t="s">
        <v>2853</v>
      </c>
    </row>
    <row r="34" spans="1:7" x14ac:dyDescent="0.2">
      <c r="A34" s="17" t="s">
        <v>4792</v>
      </c>
    </row>
    <row r="35" spans="1:7" x14ac:dyDescent="0.2">
      <c r="A35" s="10" t="s">
        <v>48</v>
      </c>
    </row>
    <row r="36" spans="1:7" x14ac:dyDescent="0.2">
      <c r="A36" s="10" t="s">
        <v>2954</v>
      </c>
    </row>
    <row r="37" spans="1:7" ht="12" customHeight="1" x14ac:dyDescent="0.2">
      <c r="B37" s="16"/>
      <c r="C37" s="16"/>
      <c r="D37" s="3"/>
      <c r="E37" s="3"/>
      <c r="F37" s="3"/>
      <c r="G37" s="3"/>
    </row>
    <row r="38" spans="1:7" x14ac:dyDescent="0.2">
      <c r="A38" s="17" t="s">
        <v>5869</v>
      </c>
      <c r="B38" s="16"/>
      <c r="C38" s="16"/>
      <c r="D38" s="3"/>
      <c r="E38" s="3"/>
      <c r="F38" s="3"/>
      <c r="G38" s="3"/>
    </row>
    <row r="39" spans="1:7" x14ac:dyDescent="0.2">
      <c r="A39" s="10" t="s">
        <v>48</v>
      </c>
      <c r="B39" s="16"/>
      <c r="C39" s="16"/>
      <c r="D39" s="3"/>
      <c r="E39" s="3"/>
      <c r="F39" s="3"/>
      <c r="G39" s="3"/>
    </row>
    <row r="40" spans="1:7" x14ac:dyDescent="0.2">
      <c r="A40" s="10" t="s">
        <v>2954</v>
      </c>
      <c r="B40" s="16"/>
      <c r="C40" s="16"/>
      <c r="D40" s="3"/>
      <c r="E40" s="3"/>
      <c r="F40" s="3"/>
      <c r="G40" s="3"/>
    </row>
    <row r="41" spans="1:7" x14ac:dyDescent="0.2">
      <c r="A41" s="115" t="s">
        <v>2881</v>
      </c>
      <c r="B41" s="16"/>
      <c r="C41" s="16"/>
      <c r="D41" s="3"/>
      <c r="E41" s="3"/>
      <c r="F41" s="3"/>
      <c r="G41" s="3"/>
    </row>
    <row r="42" spans="1:7" x14ac:dyDescent="0.2">
      <c r="A42" s="115" t="s">
        <v>5190</v>
      </c>
      <c r="B42" s="116" t="s">
        <v>4668</v>
      </c>
      <c r="C42" s="117" t="s">
        <v>5270</v>
      </c>
      <c r="D42" s="116" t="s">
        <v>5147</v>
      </c>
      <c r="E42" s="3"/>
      <c r="F42" s="3"/>
      <c r="G42" s="3"/>
    </row>
    <row r="43" spans="1:7" x14ac:dyDescent="0.2">
      <c r="B43" s="16"/>
      <c r="C43" s="16"/>
      <c r="D43" s="3"/>
      <c r="E43" s="3"/>
      <c r="F43" s="3"/>
      <c r="G43" s="3"/>
    </row>
    <row r="44" spans="1:7" x14ac:dyDescent="0.2">
      <c r="A44" s="17" t="s">
        <v>5870</v>
      </c>
      <c r="B44" s="16"/>
      <c r="C44" s="16"/>
      <c r="D44" s="3"/>
      <c r="E44" s="3"/>
      <c r="F44" s="3"/>
      <c r="G44" s="3"/>
    </row>
    <row r="45" spans="1:7" x14ac:dyDescent="0.2">
      <c r="A45" s="10" t="s">
        <v>48</v>
      </c>
      <c r="B45" s="16"/>
      <c r="C45" s="16"/>
      <c r="D45" s="3"/>
      <c r="E45" s="3"/>
      <c r="F45" s="3"/>
      <c r="G45" s="3"/>
    </row>
    <row r="46" spans="1:7" x14ac:dyDescent="0.2">
      <c r="A46" s="10" t="s">
        <v>2954</v>
      </c>
      <c r="B46" s="16"/>
      <c r="C46" s="16"/>
      <c r="D46" s="3"/>
      <c r="E46" s="3"/>
      <c r="F46" s="3"/>
      <c r="G46" s="3"/>
    </row>
    <row r="47" spans="1:7" x14ac:dyDescent="0.2">
      <c r="A47" s="115" t="s">
        <v>2882</v>
      </c>
      <c r="B47" s="16"/>
      <c r="C47" s="16"/>
      <c r="D47" s="3"/>
      <c r="E47" s="3"/>
      <c r="F47" s="3"/>
      <c r="G47" s="3"/>
    </row>
    <row r="49" spans="1:15" ht="63.75" x14ac:dyDescent="0.2">
      <c r="C49" s="320" t="s">
        <v>2440</v>
      </c>
      <c r="D49" s="156" t="s">
        <v>396</v>
      </c>
      <c r="E49" s="156" t="s">
        <v>419</v>
      </c>
      <c r="F49" s="320" t="s">
        <v>421</v>
      </c>
    </row>
    <row r="50" spans="1:15" x14ac:dyDescent="0.2">
      <c r="C50" s="156" t="s">
        <v>5328</v>
      </c>
      <c r="D50" s="156" t="s">
        <v>5759</v>
      </c>
      <c r="E50" s="156" t="s">
        <v>5751</v>
      </c>
      <c r="F50" s="154" t="s">
        <v>5766</v>
      </c>
    </row>
    <row r="51" spans="1:15" x14ac:dyDescent="0.2">
      <c r="A51" s="75" t="s">
        <v>423</v>
      </c>
      <c r="B51" s="233" t="s">
        <v>5278</v>
      </c>
      <c r="C51" s="432" t="s">
        <v>269</v>
      </c>
      <c r="D51" s="442"/>
      <c r="E51" s="442"/>
      <c r="F51" s="432" t="s">
        <v>237</v>
      </c>
      <c r="G51" s="16" t="s">
        <v>3066</v>
      </c>
      <c r="H51" s="13" t="s">
        <v>2058</v>
      </c>
      <c r="I51" s="13" t="s">
        <v>3188</v>
      </c>
      <c r="J51" s="232" t="s">
        <v>2716</v>
      </c>
      <c r="K51" s="13" t="s">
        <v>3069</v>
      </c>
      <c r="L51" s="13" t="s">
        <v>3057</v>
      </c>
      <c r="M51" s="49" t="s">
        <v>2863</v>
      </c>
      <c r="N51" s="49"/>
    </row>
    <row r="52" spans="1:15" x14ac:dyDescent="0.2">
      <c r="A52" s="75" t="s">
        <v>422</v>
      </c>
      <c r="B52" s="233" t="s">
        <v>5318</v>
      </c>
      <c r="C52" s="432" t="s">
        <v>410</v>
      </c>
      <c r="D52" s="442"/>
      <c r="E52" s="442"/>
      <c r="F52" s="432" t="s">
        <v>236</v>
      </c>
      <c r="G52" s="16" t="s">
        <v>3063</v>
      </c>
      <c r="H52" s="13" t="s">
        <v>2058</v>
      </c>
      <c r="I52" s="13" t="s">
        <v>3188</v>
      </c>
      <c r="J52" s="232" t="s">
        <v>2716</v>
      </c>
      <c r="K52" s="13" t="s">
        <v>3069</v>
      </c>
      <c r="L52" s="13" t="s">
        <v>3057</v>
      </c>
      <c r="M52" s="49" t="s">
        <v>2863</v>
      </c>
      <c r="N52" s="49"/>
    </row>
    <row r="53" spans="1:15" x14ac:dyDescent="0.2">
      <c r="A53" s="75" t="s">
        <v>2047</v>
      </c>
      <c r="B53" s="233" t="s">
        <v>5767</v>
      </c>
      <c r="C53" s="432" t="s">
        <v>539</v>
      </c>
      <c r="D53" s="444" t="s">
        <v>381</v>
      </c>
      <c r="E53" s="444" t="s">
        <v>380</v>
      </c>
      <c r="F53" s="432" t="s">
        <v>235</v>
      </c>
      <c r="G53" s="13" t="s">
        <v>2058</v>
      </c>
      <c r="H53" s="13" t="s">
        <v>3188</v>
      </c>
      <c r="I53" s="232" t="s">
        <v>2716</v>
      </c>
      <c r="J53" s="13" t="s">
        <v>3069</v>
      </c>
      <c r="K53" s="13" t="s">
        <v>3057</v>
      </c>
      <c r="L53" s="49" t="s">
        <v>2863</v>
      </c>
    </row>
    <row r="54" spans="1:15" x14ac:dyDescent="0.2">
      <c r="A54" s="75" t="s">
        <v>2048</v>
      </c>
      <c r="B54" s="233" t="s">
        <v>5791</v>
      </c>
      <c r="C54" s="442"/>
      <c r="D54" s="444" t="s">
        <v>420</v>
      </c>
      <c r="E54" s="444" t="s">
        <v>406</v>
      </c>
      <c r="F54" s="442"/>
      <c r="G54" s="13" t="s">
        <v>2058</v>
      </c>
      <c r="H54" s="13" t="s">
        <v>3188</v>
      </c>
      <c r="I54" s="232" t="s">
        <v>2716</v>
      </c>
      <c r="J54" s="13" t="s">
        <v>3070</v>
      </c>
      <c r="K54" s="13" t="s">
        <v>3057</v>
      </c>
      <c r="L54" s="49" t="s">
        <v>2863</v>
      </c>
    </row>
    <row r="55" spans="1:15" x14ac:dyDescent="0.2">
      <c r="A55" s="75" t="s">
        <v>226</v>
      </c>
      <c r="B55" s="233" t="s">
        <v>5792</v>
      </c>
      <c r="C55" s="432" t="s">
        <v>470</v>
      </c>
      <c r="D55" s="442"/>
      <c r="E55" s="442"/>
      <c r="F55" s="442"/>
      <c r="G55" s="13" t="s">
        <v>2058</v>
      </c>
      <c r="H55" s="13" t="s">
        <v>3188</v>
      </c>
      <c r="I55" s="232" t="s">
        <v>2716</v>
      </c>
      <c r="J55" s="13"/>
      <c r="K55" s="13"/>
      <c r="L55" s="49"/>
    </row>
    <row r="56" spans="1:15" ht="38.25" x14ac:dyDescent="0.2">
      <c r="C56" s="70" t="s">
        <v>2856</v>
      </c>
      <c r="D56" s="70" t="s">
        <v>2854</v>
      </c>
      <c r="E56" s="70" t="s">
        <v>2855</v>
      </c>
      <c r="F56" s="70" t="s">
        <v>2853</v>
      </c>
    </row>
    <row r="57" spans="1:15" x14ac:dyDescent="0.2">
      <c r="O57" s="13"/>
    </row>
    <row r="58" spans="1:15" x14ac:dyDescent="0.2">
      <c r="O58" s="13"/>
    </row>
    <row r="59" spans="1:15" x14ac:dyDescent="0.2">
      <c r="A59" s="17" t="s">
        <v>4793</v>
      </c>
      <c r="O59" s="13"/>
    </row>
    <row r="60" spans="1:15" x14ac:dyDescent="0.2">
      <c r="A60" s="10" t="s">
        <v>48</v>
      </c>
    </row>
    <row r="61" spans="1:15" x14ac:dyDescent="0.2">
      <c r="A61" s="10" t="s">
        <v>2954</v>
      </c>
    </row>
    <row r="62" spans="1:15" ht="12" customHeight="1" x14ac:dyDescent="0.2">
      <c r="B62" s="16"/>
      <c r="C62" s="16"/>
      <c r="D62" s="3"/>
      <c r="E62" s="3"/>
      <c r="F62" s="3"/>
      <c r="G62" s="3"/>
    </row>
    <row r="63" spans="1:15" x14ac:dyDescent="0.2">
      <c r="A63" s="48" t="s">
        <v>418</v>
      </c>
    </row>
    <row r="64" spans="1:15" x14ac:dyDescent="0.2">
      <c r="A64" s="48"/>
    </row>
    <row r="65" spans="1:23" x14ac:dyDescent="0.2">
      <c r="B65" s="277"/>
      <c r="C65" s="215" t="s">
        <v>2343</v>
      </c>
    </row>
    <row r="66" spans="1:23" x14ac:dyDescent="0.2">
      <c r="B66" s="277"/>
      <c r="C66" s="214" t="s">
        <v>5329</v>
      </c>
    </row>
    <row r="67" spans="1:23" ht="51" x14ac:dyDescent="0.2">
      <c r="A67" s="195" t="s">
        <v>385</v>
      </c>
      <c r="B67" s="523" t="s">
        <v>5770</v>
      </c>
      <c r="C67" s="453" t="s">
        <v>402</v>
      </c>
      <c r="E67" s="10" t="s">
        <v>2857</v>
      </c>
      <c r="G67" s="8" t="s">
        <v>2058</v>
      </c>
      <c r="H67" s="8" t="s">
        <v>3188</v>
      </c>
      <c r="I67" s="9"/>
      <c r="J67" s="8" t="s">
        <v>2716</v>
      </c>
      <c r="K67" s="15"/>
      <c r="L67" s="9" t="s">
        <v>3057</v>
      </c>
      <c r="M67" s="15"/>
    </row>
    <row r="68" spans="1:23" ht="25.5" x14ac:dyDescent="0.2">
      <c r="A68" s="234" t="s">
        <v>384</v>
      </c>
      <c r="B68" s="523" t="s">
        <v>5771</v>
      </c>
      <c r="C68" s="453" t="s">
        <v>474</v>
      </c>
      <c r="D68" s="16"/>
      <c r="E68" s="12" t="s">
        <v>2858</v>
      </c>
      <c r="G68" s="8" t="s">
        <v>2058</v>
      </c>
      <c r="H68" s="8" t="s">
        <v>3188</v>
      </c>
      <c r="I68" s="9"/>
      <c r="J68" s="8" t="s">
        <v>2716</v>
      </c>
      <c r="K68" s="9"/>
      <c r="L68" s="9" t="s">
        <v>3057</v>
      </c>
      <c r="M68" s="15"/>
      <c r="P68" s="115"/>
    </row>
    <row r="69" spans="1:23" x14ac:dyDescent="0.2">
      <c r="A69" s="234" t="s">
        <v>4610</v>
      </c>
      <c r="B69" s="523" t="s">
        <v>5772</v>
      </c>
      <c r="C69" s="508" t="s">
        <v>429</v>
      </c>
      <c r="D69" s="16"/>
      <c r="E69" s="12" t="s">
        <v>2859</v>
      </c>
      <c r="G69" s="8" t="s">
        <v>2058</v>
      </c>
      <c r="H69" s="8" t="s">
        <v>3188</v>
      </c>
      <c r="I69" s="9"/>
      <c r="J69" s="8" t="s">
        <v>2716</v>
      </c>
      <c r="K69" s="9"/>
      <c r="L69" s="9" t="s">
        <v>3057</v>
      </c>
      <c r="M69" s="15"/>
      <c r="P69" s="115"/>
    </row>
    <row r="70" spans="1:23" ht="76.5" x14ac:dyDescent="0.2">
      <c r="A70" s="234" t="s">
        <v>4712</v>
      </c>
      <c r="B70" s="523" t="s">
        <v>5292</v>
      </c>
      <c r="C70" s="453" t="s">
        <v>211</v>
      </c>
      <c r="D70" s="12" t="s">
        <v>3066</v>
      </c>
      <c r="E70" s="12" t="s">
        <v>2852</v>
      </c>
      <c r="F70" s="12" t="s">
        <v>2808</v>
      </c>
      <c r="G70" s="9" t="s">
        <v>2058</v>
      </c>
      <c r="H70" s="8" t="s">
        <v>3188</v>
      </c>
      <c r="I70" s="9"/>
      <c r="J70" s="8" t="s">
        <v>2716</v>
      </c>
      <c r="K70" s="9" t="s">
        <v>2881</v>
      </c>
      <c r="L70" s="9" t="s">
        <v>3057</v>
      </c>
      <c r="M70" s="9"/>
      <c r="P70" s="115"/>
    </row>
    <row r="71" spans="1:23" ht="38.25" x14ac:dyDescent="0.2">
      <c r="A71" s="234" t="s">
        <v>2445</v>
      </c>
      <c r="B71" s="523" t="s">
        <v>5291</v>
      </c>
      <c r="C71" s="453" t="s">
        <v>2447</v>
      </c>
      <c r="D71" s="12" t="s">
        <v>3066</v>
      </c>
      <c r="E71" s="12" t="s">
        <v>2852</v>
      </c>
      <c r="F71" s="12" t="s">
        <v>2808</v>
      </c>
      <c r="G71" s="9" t="s">
        <v>2058</v>
      </c>
      <c r="H71" s="8" t="s">
        <v>3188</v>
      </c>
      <c r="I71" s="9"/>
      <c r="J71" s="8" t="s">
        <v>2716</v>
      </c>
      <c r="K71" s="9" t="s">
        <v>2882</v>
      </c>
      <c r="L71" s="9" t="s">
        <v>3057</v>
      </c>
      <c r="M71" s="9"/>
      <c r="P71" s="15"/>
    </row>
    <row r="72" spans="1:23" ht="38.25" x14ac:dyDescent="0.2">
      <c r="A72" s="234" t="s">
        <v>391</v>
      </c>
      <c r="B72" s="523" t="s">
        <v>5783</v>
      </c>
      <c r="C72" s="453" t="s">
        <v>428</v>
      </c>
      <c r="D72" s="12" t="s">
        <v>3063</v>
      </c>
      <c r="E72" s="12" t="s">
        <v>2852</v>
      </c>
      <c r="F72" s="12" t="s">
        <v>2808</v>
      </c>
      <c r="G72" s="9" t="s">
        <v>2058</v>
      </c>
      <c r="H72" s="8" t="s">
        <v>3188</v>
      </c>
      <c r="I72" s="9"/>
      <c r="J72" s="8" t="s">
        <v>2716</v>
      </c>
      <c r="K72" s="9"/>
      <c r="L72" s="9" t="s">
        <v>3068</v>
      </c>
      <c r="M72" s="9"/>
      <c r="P72" s="15"/>
    </row>
    <row r="73" spans="1:23" x14ac:dyDescent="0.2">
      <c r="A73" s="234" t="s">
        <v>400</v>
      </c>
      <c r="B73" s="523" t="s">
        <v>5798</v>
      </c>
      <c r="C73" s="443" t="s">
        <v>399</v>
      </c>
      <c r="D73" s="16"/>
      <c r="E73" s="16"/>
      <c r="F73" s="12" t="s">
        <v>2843</v>
      </c>
      <c r="G73" s="9" t="s">
        <v>2058</v>
      </c>
      <c r="H73" s="8" t="s">
        <v>3188</v>
      </c>
      <c r="I73" s="9" t="s">
        <v>2822</v>
      </c>
      <c r="J73" s="9" t="s">
        <v>2823</v>
      </c>
      <c r="K73" s="9" t="s">
        <v>2709</v>
      </c>
      <c r="L73" s="9" t="s">
        <v>2752</v>
      </c>
      <c r="M73" s="9"/>
      <c r="P73" s="15"/>
    </row>
    <row r="74" spans="1:23" x14ac:dyDescent="0.2">
      <c r="A74" s="234" t="s">
        <v>398</v>
      </c>
      <c r="B74" s="182" t="s">
        <v>5357</v>
      </c>
      <c r="C74" s="443" t="s">
        <v>397</v>
      </c>
      <c r="D74" s="16"/>
      <c r="E74" s="16"/>
      <c r="F74" s="12" t="s">
        <v>2843</v>
      </c>
      <c r="G74" s="9" t="s">
        <v>2058</v>
      </c>
      <c r="H74" s="8" t="s">
        <v>3188</v>
      </c>
      <c r="I74" s="9" t="s">
        <v>2822</v>
      </c>
      <c r="J74" s="9" t="s">
        <v>2823</v>
      </c>
      <c r="K74" s="9" t="s">
        <v>2709</v>
      </c>
      <c r="L74" s="9" t="s">
        <v>2752</v>
      </c>
      <c r="M74" s="9" t="s">
        <v>2863</v>
      </c>
      <c r="P74" s="9"/>
    </row>
    <row r="75" spans="1:23" ht="25.5" x14ac:dyDescent="0.2">
      <c r="A75" s="234" t="s">
        <v>427</v>
      </c>
      <c r="B75" s="523" t="s">
        <v>5799</v>
      </c>
      <c r="C75" s="508" t="s">
        <v>267</v>
      </c>
      <c r="D75" s="16"/>
      <c r="E75" s="16"/>
      <c r="F75" s="16"/>
      <c r="G75" s="9" t="s">
        <v>2060</v>
      </c>
      <c r="H75" s="8" t="s">
        <v>3188</v>
      </c>
      <c r="I75" s="9" t="s">
        <v>2704</v>
      </c>
      <c r="J75" s="15"/>
      <c r="K75" s="9"/>
      <c r="L75" s="9"/>
      <c r="M75" s="9"/>
      <c r="P75" s="9"/>
    </row>
    <row r="76" spans="1:23" x14ac:dyDescent="0.2">
      <c r="B76" s="73"/>
      <c r="P76" s="9"/>
      <c r="Q76" s="15"/>
      <c r="R76" s="15"/>
      <c r="S76" s="15"/>
      <c r="U76" s="15"/>
      <c r="V76" s="15"/>
      <c r="W76" s="15"/>
    </row>
    <row r="81" spans="1:1" x14ac:dyDescent="0.2">
      <c r="A81" s="17"/>
    </row>
  </sheetData>
  <pageMargins left="0.78740157499999996" right="0.78740157499999996" top="0.984251969" bottom="0.984251969" header="0.5" footer="0.5"/>
  <pageSetup paperSize="9" scale="3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tabSelected="1" zoomScale="85" zoomScaleNormal="85" workbookViewId="0">
      <pane xSplit="1" ySplit="4" topLeftCell="B5" activePane="bottomRight" state="frozen"/>
      <selection pane="topRight" activeCell="B1" sqref="B1"/>
      <selection pane="bottomLeft" activeCell="A5" sqref="A5"/>
      <selection pane="bottomRight" sqref="A1:A4"/>
    </sheetView>
  </sheetViews>
  <sheetFormatPr defaultRowHeight="12.75" x14ac:dyDescent="0.25"/>
  <cols>
    <col min="1" max="1" width="9.7109375" style="5" customWidth="1"/>
    <col min="2" max="5" width="10" style="5" customWidth="1"/>
    <col min="6" max="16384" width="9.140625" style="5"/>
  </cols>
  <sheetData>
    <row r="1" spans="1:5" ht="15" customHeight="1" x14ac:dyDescent="0.25">
      <c r="A1" s="548" t="s">
        <v>5210</v>
      </c>
      <c r="B1" s="551" t="s">
        <v>5208</v>
      </c>
      <c r="C1" s="552"/>
      <c r="D1" s="552"/>
      <c r="E1" s="553"/>
    </row>
    <row r="2" spans="1:5" x14ac:dyDescent="0.25">
      <c r="A2" s="549"/>
      <c r="B2" s="551" t="s">
        <v>2431</v>
      </c>
      <c r="C2" s="552"/>
      <c r="D2" s="551" t="s">
        <v>2432</v>
      </c>
      <c r="E2" s="553"/>
    </row>
    <row r="3" spans="1:5" x14ac:dyDescent="0.25">
      <c r="A3" s="549"/>
      <c r="B3" s="128" t="s">
        <v>5005</v>
      </c>
      <c r="C3" s="128" t="s">
        <v>2433</v>
      </c>
      <c r="D3" s="128" t="s">
        <v>5005</v>
      </c>
      <c r="E3" s="129" t="s">
        <v>2433</v>
      </c>
    </row>
    <row r="4" spans="1:5" x14ac:dyDescent="0.25">
      <c r="A4" s="550"/>
      <c r="B4" s="489" t="s">
        <v>5256</v>
      </c>
      <c r="C4" s="489" t="s">
        <v>5257</v>
      </c>
      <c r="D4" s="489" t="s">
        <v>5258</v>
      </c>
      <c r="E4" s="490" t="s">
        <v>5259</v>
      </c>
    </row>
    <row r="5" spans="1:5" x14ac:dyDescent="0.25">
      <c r="A5" s="483" t="str">
        <f>HYPERLINK("#S.01.01.01!$A$1", "S.01.01.01")</f>
        <v>S.01.01.01</v>
      </c>
      <c r="B5" s="130" t="s">
        <v>2434</v>
      </c>
      <c r="C5" s="130"/>
      <c r="D5" s="130"/>
      <c r="E5" s="130"/>
    </row>
    <row r="6" spans="1:5" x14ac:dyDescent="0.25">
      <c r="A6" s="483" t="str">
        <f>HYPERLINK("#S.01.01.02!$A$1", "S.01.01.02")</f>
        <v>S.01.01.02</v>
      </c>
      <c r="B6" s="130"/>
      <c r="C6" s="130" t="s">
        <v>2434</v>
      </c>
      <c r="D6" s="130"/>
      <c r="E6" s="130"/>
    </row>
    <row r="7" spans="1:5" x14ac:dyDescent="0.25">
      <c r="A7" s="483" t="str">
        <f>HYPERLINK("#S.01.01.03!$A$1", "S.01.01.03")</f>
        <v>S.01.01.03</v>
      </c>
      <c r="B7" s="130"/>
      <c r="C7" s="130"/>
      <c r="D7" s="130" t="s">
        <v>2434</v>
      </c>
      <c r="E7" s="130"/>
    </row>
    <row r="8" spans="1:5" x14ac:dyDescent="0.25">
      <c r="A8" s="483" t="str">
        <f>HYPERLINK("#S.01.01.04!$A$1", "S.01.01.04")</f>
        <v>S.01.01.04</v>
      </c>
      <c r="B8" s="130"/>
      <c r="C8" s="130"/>
      <c r="D8" s="130"/>
      <c r="E8" s="130" t="s">
        <v>2434</v>
      </c>
    </row>
    <row r="9" spans="1:5" x14ac:dyDescent="0.25">
      <c r="A9" s="482" t="str">
        <f>HYPERLINK("#S.01.02.01!$A$1", "S.01.02.01")</f>
        <v>S.01.02.01</v>
      </c>
      <c r="B9" s="131" t="s">
        <v>2434</v>
      </c>
      <c r="C9" s="131" t="s">
        <v>2434</v>
      </c>
      <c r="D9" s="131"/>
      <c r="E9" s="131"/>
    </row>
    <row r="10" spans="1:5" x14ac:dyDescent="0.25">
      <c r="A10" s="482" t="str">
        <f>HYPERLINK("#S.01.02.02!$A$1", "S.01.02.02")</f>
        <v>S.01.02.02</v>
      </c>
      <c r="B10" s="131"/>
      <c r="C10" s="131"/>
      <c r="D10" s="131" t="s">
        <v>2434</v>
      </c>
      <c r="E10" s="131" t="s">
        <v>2434</v>
      </c>
    </row>
    <row r="11" spans="1:5" x14ac:dyDescent="0.25">
      <c r="A11" s="483" t="str">
        <f>HYPERLINK("#'S.02.01.{03,04}'!$A$1", "S.02.01.03")</f>
        <v>S.02.01.03</v>
      </c>
      <c r="B11" s="131" t="s">
        <v>2434</v>
      </c>
      <c r="C11" s="131"/>
      <c r="D11" s="131"/>
      <c r="E11" s="131"/>
    </row>
    <row r="12" spans="1:5" x14ac:dyDescent="0.25">
      <c r="A12" s="483" t="str">
        <f>HYPERLINK("#'S.02.01.{03,04}'!$A$2", "S.02.01.04")</f>
        <v>S.02.01.04</v>
      </c>
      <c r="B12" s="131"/>
      <c r="C12" s="131"/>
      <c r="D12" s="131" t="s">
        <v>2434</v>
      </c>
      <c r="E12" s="131"/>
    </row>
    <row r="13" spans="1:5" x14ac:dyDescent="0.25">
      <c r="A13" s="483" t="str">
        <f>HYPERLINK("#'S.02.01.{05,06}'!$A$1", "S.02.01.05")</f>
        <v>S.02.01.05</v>
      </c>
      <c r="B13" s="131"/>
      <c r="C13" s="131" t="s">
        <v>2434</v>
      </c>
      <c r="D13" s="131"/>
      <c r="E13" s="131"/>
    </row>
    <row r="14" spans="1:5" x14ac:dyDescent="0.25">
      <c r="A14" s="483" t="str">
        <f>HYPERLINK("#'S.02.01.{05,06}'!$A$2", "S.02.01.06")</f>
        <v>S.02.01.06</v>
      </c>
      <c r="B14" s="131"/>
      <c r="C14" s="131"/>
      <c r="D14" s="131"/>
      <c r="E14" s="131" t="s">
        <v>2434</v>
      </c>
    </row>
    <row r="15" spans="1:5" x14ac:dyDescent="0.25">
      <c r="A15" s="482" t="str">
        <f>HYPERLINK("#'S.02.02.01'!$A$1", "S.02.02.01")</f>
        <v>S.02.02.01</v>
      </c>
      <c r="B15" s="131" t="s">
        <v>2434</v>
      </c>
      <c r="C15" s="131"/>
      <c r="D15" s="131"/>
      <c r="E15" s="131"/>
    </row>
    <row r="16" spans="1:5" x14ac:dyDescent="0.25">
      <c r="A16" s="483" t="str">
        <f>HYPERLINK("#S.06.02.01!$A$1", "S.06.02.01")</f>
        <v>S.06.02.01</v>
      </c>
      <c r="B16" s="131" t="s">
        <v>2434</v>
      </c>
      <c r="C16" s="131" t="s">
        <v>2434</v>
      </c>
      <c r="D16" s="131"/>
      <c r="E16" s="131"/>
    </row>
    <row r="17" spans="1:5" x14ac:dyDescent="0.25">
      <c r="A17" s="483" t="str">
        <f>HYPERLINK("#S.06.02.02!$A$1", "S.06.02.02")</f>
        <v>S.06.02.02</v>
      </c>
      <c r="B17" s="131"/>
      <c r="C17" s="131"/>
      <c r="D17" s="131" t="s">
        <v>2434</v>
      </c>
      <c r="E17" s="131" t="s">
        <v>2434</v>
      </c>
    </row>
    <row r="18" spans="1:5" x14ac:dyDescent="0.25">
      <c r="A18" s="482" t="str">
        <f>HYPERLINK("#S.08.01.01!$A$1", "S.08.01.01")</f>
        <v>S.08.01.01</v>
      </c>
      <c r="B18" s="131" t="s">
        <v>2434</v>
      </c>
      <c r="C18" s="131" t="s">
        <v>2434</v>
      </c>
      <c r="D18" s="131"/>
      <c r="E18" s="131"/>
    </row>
    <row r="19" spans="1:5" x14ac:dyDescent="0.25">
      <c r="A19" s="482" t="str">
        <f>HYPERLINK("#S.08.01.02!$A$1", "S.08.01.02")</f>
        <v>S.08.01.02</v>
      </c>
      <c r="B19" s="131"/>
      <c r="C19" s="131"/>
      <c r="D19" s="131" t="s">
        <v>2434</v>
      </c>
      <c r="E19" s="131" t="s">
        <v>2434</v>
      </c>
    </row>
    <row r="20" spans="1:5" x14ac:dyDescent="0.25">
      <c r="A20" s="483" t="str">
        <f>HYPERLINK("#S.12.01.01!$A$1", "S.12.01.01")</f>
        <v>S.12.01.01</v>
      </c>
      <c r="B20" s="131" t="s">
        <v>2434</v>
      </c>
      <c r="C20" s="131"/>
      <c r="D20" s="131"/>
      <c r="E20" s="131"/>
    </row>
    <row r="21" spans="1:5" x14ac:dyDescent="0.25">
      <c r="A21" s="483" t="str">
        <f>HYPERLINK("#S.12.01.02!$A$1", "S.12.01.02")</f>
        <v>S.12.01.02</v>
      </c>
      <c r="B21" s="131"/>
      <c r="C21" s="131" t="s">
        <v>2434</v>
      </c>
      <c r="D21" s="131"/>
      <c r="E21" s="131"/>
    </row>
    <row r="22" spans="1:5" x14ac:dyDescent="0.25">
      <c r="A22" s="483" t="str">
        <f>HYPERLINK("#S.17.01.01!$A$1", "S.17.01.01")</f>
        <v>S.17.01.01</v>
      </c>
      <c r="B22" s="131" t="s">
        <v>2434</v>
      </c>
      <c r="C22" s="131"/>
      <c r="D22" s="131"/>
      <c r="E22" s="131"/>
    </row>
    <row r="23" spans="1:5" x14ac:dyDescent="0.25">
      <c r="A23" s="483" t="str">
        <f>HYPERLINK("#S.17.01.02!$A$1", "S.17.01.02")</f>
        <v>S.17.01.02</v>
      </c>
      <c r="B23" s="131"/>
      <c r="C23" s="131" t="s">
        <v>2434</v>
      </c>
      <c r="D23" s="131"/>
      <c r="E23" s="131"/>
    </row>
    <row r="24" spans="1:5" x14ac:dyDescent="0.25">
      <c r="A24" s="482" t="str">
        <f>HYPERLINK("#S.23.01.01!$A$1", "S.23.01.01")</f>
        <v>S.23.01.01</v>
      </c>
      <c r="B24" s="131"/>
      <c r="C24" s="131" t="s">
        <v>2434</v>
      </c>
      <c r="D24" s="131"/>
      <c r="E24" s="131"/>
    </row>
    <row r="25" spans="1:5" x14ac:dyDescent="0.25">
      <c r="A25" s="482" t="str">
        <f>HYPERLINK("#S.23.01.02!$A$1", "S.23.01.02")</f>
        <v>S.23.01.02</v>
      </c>
      <c r="B25" s="131"/>
      <c r="C25" s="131"/>
      <c r="D25" s="131"/>
      <c r="E25" s="131" t="s">
        <v>2434</v>
      </c>
    </row>
    <row r="26" spans="1:5" x14ac:dyDescent="0.25">
      <c r="A26" s="482" t="str">
        <f>HYPERLINK("#S.23.01.04!$A$1", "S.23.01.04")</f>
        <v>S.23.01.04</v>
      </c>
      <c r="B26" s="131"/>
      <c r="C26" s="131"/>
      <c r="D26" s="131" t="s">
        <v>2434</v>
      </c>
      <c r="E26" s="131"/>
    </row>
    <row r="27" spans="1:5" x14ac:dyDescent="0.25">
      <c r="A27" s="482" t="str">
        <f>HYPERLINK("#S.23.01.05!$A$1", "S.23.01.05")</f>
        <v>S.23.01.05</v>
      </c>
      <c r="B27" s="131" t="s">
        <v>2434</v>
      </c>
      <c r="C27" s="131"/>
      <c r="D27" s="131"/>
      <c r="E27" s="131"/>
    </row>
    <row r="28" spans="1:5" x14ac:dyDescent="0.25">
      <c r="A28" s="482" t="str">
        <f>HYPERLINK("#S.25.01.03!$A$1", "S.25.01.03")</f>
        <v>S.25.01.03</v>
      </c>
      <c r="B28" s="131" t="s">
        <v>2434</v>
      </c>
      <c r="C28" s="131"/>
      <c r="D28" s="131"/>
      <c r="E28" s="131"/>
    </row>
    <row r="29" spans="1:5" x14ac:dyDescent="0.25">
      <c r="A29" s="482" t="str">
        <f>HYPERLINK("#S.25.01.05!$A$1", "S.25.01.05")</f>
        <v>S.25.01.05</v>
      </c>
      <c r="B29" s="131"/>
      <c r="C29" s="131"/>
      <c r="D29" s="131" t="s">
        <v>2434</v>
      </c>
      <c r="E29" s="131"/>
    </row>
    <row r="30" spans="1:5" x14ac:dyDescent="0.25">
      <c r="A30" s="482" t="str">
        <f>HYPERLINK("#'S.25.01.{07,08,09,10}'!$A$1", "S.25.01.07")</f>
        <v>S.25.01.07</v>
      </c>
      <c r="B30" s="131" t="s">
        <v>2434</v>
      </c>
      <c r="C30" s="131"/>
      <c r="D30" s="131"/>
      <c r="E30" s="131"/>
    </row>
    <row r="31" spans="1:5" x14ac:dyDescent="0.25">
      <c r="A31" s="482" t="str">
        <f>HYPERLINK("#'S.25.01.{07,08,09,10}'!$A$3", "S.25.01.08")</f>
        <v>S.25.01.08</v>
      </c>
      <c r="B31" s="131"/>
      <c r="C31" s="131"/>
      <c r="D31" s="131" t="s">
        <v>2434</v>
      </c>
      <c r="E31" s="131"/>
    </row>
    <row r="32" spans="1:5" x14ac:dyDescent="0.25">
      <c r="A32" s="482" t="str">
        <f>HYPERLINK("#'S.25.01.{07,08,09,10}'!$A$3", "S.25.01.09")</f>
        <v>S.25.01.09</v>
      </c>
      <c r="B32" s="131" t="s">
        <v>2434</v>
      </c>
      <c r="C32" s="131"/>
      <c r="D32" s="131"/>
      <c r="E32" s="131"/>
    </row>
    <row r="33" spans="1:5" x14ac:dyDescent="0.25">
      <c r="A33" s="482" t="str">
        <f>HYPERLINK("#'S.25.01.{07,08,09,10}'!$A$4", "S.25.01.10")</f>
        <v>S.25.01.10</v>
      </c>
      <c r="B33" s="131"/>
      <c r="C33" s="131"/>
      <c r="D33" s="131" t="s">
        <v>2434</v>
      </c>
      <c r="E33" s="131"/>
    </row>
    <row r="34" spans="1:5" x14ac:dyDescent="0.25">
      <c r="A34" s="483" t="str">
        <f>HYPERLINK("#'S.25.02.{01,02,03,04,05,06}'!$A$1", "S.25.02.01")</f>
        <v>S.25.02.01</v>
      </c>
      <c r="B34" s="131" t="s">
        <v>2434</v>
      </c>
      <c r="C34" s="131"/>
      <c r="D34" s="131"/>
      <c r="E34" s="131"/>
    </row>
    <row r="35" spans="1:5" x14ac:dyDescent="0.25">
      <c r="A35" s="483" t="str">
        <f>HYPERLINK("#'S.25.02.{01,02,03,04,05,06}'!$A$2", "S.25.02.02")</f>
        <v>S.25.02.02</v>
      </c>
      <c r="B35" s="131"/>
      <c r="C35" s="131"/>
      <c r="D35" s="131" t="s">
        <v>2434</v>
      </c>
      <c r="E35" s="131"/>
    </row>
    <row r="36" spans="1:5" x14ac:dyDescent="0.25">
      <c r="A36" s="483" t="str">
        <f>HYPERLINK("#'S.25.02.{01,02,03,04,05,06}'!$A$3", "S.25.02.03")</f>
        <v>S.25.02.03</v>
      </c>
      <c r="B36" s="1" t="s">
        <v>2434</v>
      </c>
      <c r="C36" s="1"/>
      <c r="D36" s="1"/>
      <c r="E36" s="1"/>
    </row>
    <row r="37" spans="1:5" x14ac:dyDescent="0.25">
      <c r="A37" s="483" t="str">
        <f>HYPERLINK("#'S.25.02.{01,02,03,04,05,06}'!$A$4", "S.25.02.04")</f>
        <v>S.25.02.04</v>
      </c>
      <c r="B37" s="1"/>
      <c r="C37" s="1"/>
      <c r="D37" s="1" t="s">
        <v>2434</v>
      </c>
      <c r="E37" s="1"/>
    </row>
    <row r="38" spans="1:5" x14ac:dyDescent="0.25">
      <c r="A38" s="483" t="str">
        <f>HYPERLINK("#'S.25.02.{01,02,03,04,05,06}'!$A$5", "S.25.02.05")</f>
        <v>S.25.02.05</v>
      </c>
      <c r="B38" s="1" t="s">
        <v>2434</v>
      </c>
      <c r="C38" s="1"/>
      <c r="D38" s="1"/>
      <c r="E38" s="1"/>
    </row>
    <row r="39" spans="1:5" x14ac:dyDescent="0.25">
      <c r="A39" s="483" t="str">
        <f>HYPERLINK("#'S.25.02.{01,02,03,04,05,06}'!$A$6", "S.25.02.06")</f>
        <v>S.25.02.06</v>
      </c>
      <c r="B39" s="1"/>
      <c r="C39" s="1"/>
      <c r="D39" s="1" t="s">
        <v>2434</v>
      </c>
      <c r="E39" s="1"/>
    </row>
    <row r="40" spans="1:5" x14ac:dyDescent="0.25">
      <c r="A40" s="482" t="str">
        <f>HYPERLINK("#'S.25.03.{01,04,05}'!$A$1", "S.25.03.01")</f>
        <v>S.25.03.01</v>
      </c>
      <c r="B40" s="131" t="s">
        <v>2434</v>
      </c>
      <c r="C40" s="131"/>
      <c r="D40" s="131"/>
      <c r="E40" s="131"/>
    </row>
    <row r="41" spans="1:5" x14ac:dyDescent="0.25">
      <c r="A41" s="482" t="str">
        <f>HYPERLINK("#'S.25.03.{03,06,07}'!$A$1", "S.25.03.03")</f>
        <v>S.25.03.03</v>
      </c>
      <c r="B41" s="131"/>
      <c r="C41" s="131"/>
      <c r="D41" s="131" t="s">
        <v>2434</v>
      </c>
      <c r="E41" s="131"/>
    </row>
    <row r="42" spans="1:5" x14ac:dyDescent="0.25">
      <c r="A42" s="482" t="str">
        <f>HYPERLINK("#'S.25.03.{01,04,05}'!$A$2", "S.25.03.04")</f>
        <v>S.25.03.04</v>
      </c>
      <c r="B42" s="1" t="s">
        <v>2434</v>
      </c>
      <c r="C42" s="1"/>
      <c r="D42" s="1"/>
      <c r="E42" s="1"/>
    </row>
    <row r="43" spans="1:5" x14ac:dyDescent="0.25">
      <c r="A43" s="482" t="str">
        <f>HYPERLINK("#'S.25.03.{01,04,05}'!$A$3", "S.25.03.05")</f>
        <v>S.25.03.05</v>
      </c>
      <c r="B43" s="1" t="s">
        <v>2434</v>
      </c>
      <c r="C43" s="1"/>
      <c r="D43" s="1"/>
      <c r="E43" s="1"/>
    </row>
    <row r="44" spans="1:5" x14ac:dyDescent="0.25">
      <c r="A44" s="482" t="str">
        <f>HYPERLINK("#'S.25.03.{03,06,07}'!$A$2", "S.25.03.06")</f>
        <v>S.25.03.06</v>
      </c>
      <c r="B44" s="1"/>
      <c r="C44" s="1"/>
      <c r="D44" s="1" t="s">
        <v>2434</v>
      </c>
      <c r="E44" s="1"/>
    </row>
    <row r="45" spans="1:5" x14ac:dyDescent="0.25">
      <c r="A45" s="482" t="str">
        <f>HYPERLINK("#'S.25.03.{03,06,07}'!$A$3", "S.25.03.07")</f>
        <v>S.25.03.07</v>
      </c>
      <c r="B45" s="1"/>
      <c r="C45" s="1"/>
      <c r="D45" s="1" t="s">
        <v>2434</v>
      </c>
      <c r="E45" s="1"/>
    </row>
    <row r="46" spans="1:5" x14ac:dyDescent="0.25">
      <c r="A46" s="483" t="str">
        <f>HYPERLINK("#'S.26.01.{01,02,03,04,05,06}'!$A$1", "S.26.01.01")</f>
        <v>S.26.01.01</v>
      </c>
      <c r="B46" s="131" t="s">
        <v>2434</v>
      </c>
      <c r="C46" s="131"/>
      <c r="D46" s="131"/>
      <c r="E46" s="131"/>
    </row>
    <row r="47" spans="1:5" x14ac:dyDescent="0.25">
      <c r="A47" s="483" t="str">
        <f>HYPERLINK("#'S.26.01.{01,02,03,04,05,06}'!$A$1", "S.26.01.02")</f>
        <v>S.26.01.02</v>
      </c>
      <c r="B47" s="131"/>
      <c r="C47" s="131"/>
      <c r="D47" s="131" t="s">
        <v>2434</v>
      </c>
      <c r="E47" s="131"/>
    </row>
    <row r="48" spans="1:5" x14ac:dyDescent="0.25">
      <c r="A48" s="483" t="str">
        <f>HYPERLINK("#'S.26.01.{01,02,03,04,05,06}'!$A$3", "S.26.01.03")</f>
        <v>S.26.01.03</v>
      </c>
      <c r="B48" s="131" t="s">
        <v>2434</v>
      </c>
      <c r="C48" s="131"/>
      <c r="D48" s="131"/>
      <c r="E48" s="131"/>
    </row>
    <row r="49" spans="1:5" x14ac:dyDescent="0.25">
      <c r="A49" s="483" t="str">
        <f>HYPERLINK("#'S.26.01.{01,02,03,04,05,06}'!$A$4", "S.26.01.04")</f>
        <v>S.26.01.04</v>
      </c>
      <c r="B49" s="131"/>
      <c r="C49" s="131"/>
      <c r="D49" s="131" t="s">
        <v>2434</v>
      </c>
      <c r="E49" s="131"/>
    </row>
    <row r="50" spans="1:5" x14ac:dyDescent="0.25">
      <c r="A50" s="483" t="str">
        <f>HYPERLINK("#'S.26.01.{01,02,03,04,05,06}'!$A$5", "S.26.01.05")</f>
        <v>S.26.01.05</v>
      </c>
      <c r="B50" s="131" t="s">
        <v>2434</v>
      </c>
      <c r="C50" s="131"/>
      <c r="D50" s="131"/>
      <c r="E50" s="131"/>
    </row>
    <row r="51" spans="1:5" x14ac:dyDescent="0.25">
      <c r="A51" s="483" t="str">
        <f>HYPERLINK("#'S.26.01.{01,02,03,04,05,06}'!$A$6", "S.26.01.06")</f>
        <v>S.26.01.06</v>
      </c>
      <c r="B51" s="131"/>
      <c r="C51" s="131"/>
      <c r="D51" s="131" t="s">
        <v>2434</v>
      </c>
      <c r="E51" s="131"/>
    </row>
    <row r="52" spans="1:5" x14ac:dyDescent="0.25">
      <c r="A52" s="482" t="str">
        <f>HYPERLINK("#'S.26.02.{01,02,03,04,05,06}'!$A$1", "S.26.02.01")</f>
        <v>S.26.02.01</v>
      </c>
      <c r="B52" s="131" t="s">
        <v>2434</v>
      </c>
      <c r="C52" s="131"/>
      <c r="D52" s="131"/>
      <c r="E52" s="131"/>
    </row>
    <row r="53" spans="1:5" x14ac:dyDescent="0.25">
      <c r="A53" s="482" t="str">
        <f>HYPERLINK("#'S.26.02.{01,02,03,04,05,06}'!$A$2", "S.26.02.02")</f>
        <v>S.26.02.02</v>
      </c>
      <c r="B53" s="131"/>
      <c r="C53" s="131"/>
      <c r="D53" s="131" t="s">
        <v>2434</v>
      </c>
      <c r="E53" s="131"/>
    </row>
    <row r="54" spans="1:5" x14ac:dyDescent="0.25">
      <c r="A54" s="482" t="str">
        <f>HYPERLINK("#'S.26.02.{01,02,03,04,05,06}'!$A$3", "S.26.02.03")</f>
        <v>S.26.02.03</v>
      </c>
      <c r="B54" s="131" t="s">
        <v>2434</v>
      </c>
      <c r="C54" s="131"/>
      <c r="D54" s="131"/>
      <c r="E54" s="131"/>
    </row>
    <row r="55" spans="1:5" x14ac:dyDescent="0.25">
      <c r="A55" s="482" t="str">
        <f>HYPERLINK("#'S.26.02.{01,02,03,04,05,06}'!$A$4", "S.26.02.04")</f>
        <v>S.26.02.04</v>
      </c>
      <c r="B55" s="131"/>
      <c r="C55" s="131"/>
      <c r="D55" s="131" t="s">
        <v>2434</v>
      </c>
      <c r="E55" s="131"/>
    </row>
    <row r="56" spans="1:5" x14ac:dyDescent="0.25">
      <c r="A56" s="482" t="str">
        <f>HYPERLINK("#'S.26.02.{01,02,03,04,05,06}'!$A$5", "S.26.02.05")</f>
        <v>S.26.02.05</v>
      </c>
      <c r="B56" s="131" t="s">
        <v>2434</v>
      </c>
      <c r="C56" s="131"/>
      <c r="D56" s="131"/>
      <c r="E56" s="131"/>
    </row>
    <row r="57" spans="1:5" x14ac:dyDescent="0.25">
      <c r="A57" s="482" t="str">
        <f>HYPERLINK("#'S.26.02.{01,02,03,04,05,06}'!$A$6", "S.26.02.06")</f>
        <v>S.26.02.06</v>
      </c>
      <c r="B57" s="131"/>
      <c r="C57" s="131"/>
      <c r="D57" s="131" t="s">
        <v>2434</v>
      </c>
      <c r="E57" s="131"/>
    </row>
    <row r="58" spans="1:5" x14ac:dyDescent="0.25">
      <c r="A58" s="483" t="str">
        <f>HYPERLINK("#'S.26.03.{01,02,03,04,05,06}'!$A$1", "S.26.03.01")</f>
        <v>S.26.03.01</v>
      </c>
      <c r="B58" s="131" t="s">
        <v>2434</v>
      </c>
      <c r="C58" s="131"/>
      <c r="D58" s="131"/>
      <c r="E58" s="131"/>
    </row>
    <row r="59" spans="1:5" x14ac:dyDescent="0.25">
      <c r="A59" s="483" t="str">
        <f>HYPERLINK("#'S.26.03.{01,02,03,04,05,06}'!$A$2", "S.26.03.02")</f>
        <v>S.26.03.02</v>
      </c>
      <c r="B59" s="131"/>
      <c r="C59" s="131"/>
      <c r="D59" s="131" t="s">
        <v>2434</v>
      </c>
      <c r="E59" s="131"/>
    </row>
    <row r="60" spans="1:5" x14ac:dyDescent="0.25">
      <c r="A60" s="483" t="str">
        <f>HYPERLINK("#'S.26.03.{01,02,03,04,05,06}'!$A$3", "S.26.03.03")</f>
        <v>S.26.03.03</v>
      </c>
      <c r="B60" s="131" t="s">
        <v>2434</v>
      </c>
      <c r="C60" s="131"/>
      <c r="D60" s="131"/>
      <c r="E60" s="131"/>
    </row>
    <row r="61" spans="1:5" x14ac:dyDescent="0.25">
      <c r="A61" s="483" t="str">
        <f>HYPERLINK("#'S.26.03.{01,02,03,04,05,06}'!$A$4", "S.26.03.04")</f>
        <v>S.26.03.04</v>
      </c>
      <c r="B61" s="131"/>
      <c r="C61" s="131"/>
      <c r="D61" s="131" t="s">
        <v>2434</v>
      </c>
      <c r="E61" s="131"/>
    </row>
    <row r="62" spans="1:5" x14ac:dyDescent="0.25">
      <c r="A62" s="483" t="str">
        <f>HYPERLINK("#'S.26.03.{01,02,03,04,05,06}'!$A$5", "S.26.03.05")</f>
        <v>S.26.03.05</v>
      </c>
      <c r="B62" s="131" t="s">
        <v>2434</v>
      </c>
      <c r="C62" s="131"/>
      <c r="D62" s="131"/>
      <c r="E62" s="131"/>
    </row>
    <row r="63" spans="1:5" x14ac:dyDescent="0.25">
      <c r="A63" s="483" t="str">
        <f>HYPERLINK("#'S.26.03.{01,02,03,04,05,06}'!$A$6", "S.26.03.06")</f>
        <v>S.26.03.06</v>
      </c>
      <c r="B63" s="131"/>
      <c r="C63" s="131"/>
      <c r="D63" s="131" t="s">
        <v>2434</v>
      </c>
      <c r="E63" s="131"/>
    </row>
    <row r="64" spans="1:5" x14ac:dyDescent="0.25">
      <c r="A64" s="482" t="str">
        <f>HYPERLINK("#'S.26.04.{01,02,03,04,05,06}'!$A$1", "S.26.04.01")</f>
        <v>S.26.04.01</v>
      </c>
      <c r="B64" s="131" t="s">
        <v>2434</v>
      </c>
      <c r="C64" s="131"/>
      <c r="D64" s="131"/>
      <c r="E64" s="131"/>
    </row>
    <row r="65" spans="1:5" x14ac:dyDescent="0.25">
      <c r="A65" s="482" t="str">
        <f>HYPERLINK("#'S.26.04.{01,02,03,04,05,06}'!$A$2", "S.26.04.02")</f>
        <v>S.26.04.02</v>
      </c>
      <c r="B65" s="131"/>
      <c r="C65" s="131"/>
      <c r="D65" s="131" t="s">
        <v>2434</v>
      </c>
      <c r="E65" s="131"/>
    </row>
    <row r="66" spans="1:5" x14ac:dyDescent="0.25">
      <c r="A66" s="482" t="str">
        <f>HYPERLINK("#'S.26.04.{01,02,03,04,05,06}'!$A$3", "S.26.04.03")</f>
        <v>S.26.04.03</v>
      </c>
      <c r="B66" s="131" t="s">
        <v>2434</v>
      </c>
      <c r="C66" s="131"/>
      <c r="D66" s="131"/>
      <c r="E66" s="131"/>
    </row>
    <row r="67" spans="1:5" x14ac:dyDescent="0.25">
      <c r="A67" s="482" t="str">
        <f>HYPERLINK("#'S.26.04.{01,02,03,04,05,06}'!$A$4", "S.26.04.04")</f>
        <v>S.26.04.04</v>
      </c>
      <c r="B67" s="131"/>
      <c r="C67" s="131"/>
      <c r="D67" s="131" t="s">
        <v>2434</v>
      </c>
      <c r="E67" s="131"/>
    </row>
    <row r="68" spans="1:5" x14ac:dyDescent="0.25">
      <c r="A68" s="482" t="str">
        <f>HYPERLINK("#'S.26.04.{01,02,03,04,05,06}'!$A$5", "S.26.04.05")</f>
        <v>S.26.04.05</v>
      </c>
      <c r="B68" s="131" t="s">
        <v>2434</v>
      </c>
      <c r="C68" s="131"/>
      <c r="D68" s="131"/>
      <c r="E68" s="131"/>
    </row>
    <row r="69" spans="1:5" x14ac:dyDescent="0.25">
      <c r="A69" s="482" t="str">
        <f>HYPERLINK("#'S.26.04.{01,02,03,04,05,06}'!$A$6", "S.26.04.06")</f>
        <v>S.26.04.06</v>
      </c>
      <c r="B69" s="131"/>
      <c r="C69" s="131"/>
      <c r="D69" s="131" t="s">
        <v>2434</v>
      </c>
      <c r="E69" s="131"/>
    </row>
    <row r="70" spans="1:5" x14ac:dyDescent="0.25">
      <c r="A70" s="483" t="str">
        <f>HYPERLINK("#'S.26.05.{01,02,03,04,05,06}'!$A$1", "S.26.05.01")</f>
        <v>S.26.05.01</v>
      </c>
      <c r="B70" s="131" t="s">
        <v>2434</v>
      </c>
      <c r="C70" s="131"/>
      <c r="D70" s="131"/>
      <c r="E70" s="131"/>
    </row>
    <row r="71" spans="1:5" x14ac:dyDescent="0.25">
      <c r="A71" s="483" t="str">
        <f>HYPERLINK("#'S.26.05.{01,02,03,04,05,06}'!$A$2", "S.26.05.02")</f>
        <v>S.26.05.02</v>
      </c>
      <c r="B71" s="131"/>
      <c r="C71" s="131"/>
      <c r="D71" s="131" t="s">
        <v>2434</v>
      </c>
      <c r="E71" s="131"/>
    </row>
    <row r="72" spans="1:5" x14ac:dyDescent="0.25">
      <c r="A72" s="483" t="str">
        <f>HYPERLINK("#'S.26.05.{01,02,03,04,05,06}'!$A$3", "S.26.05.03")</f>
        <v>S.26.05.03</v>
      </c>
      <c r="B72" s="131" t="s">
        <v>2434</v>
      </c>
      <c r="C72" s="131"/>
      <c r="D72" s="131"/>
      <c r="E72" s="131"/>
    </row>
    <row r="73" spans="1:5" x14ac:dyDescent="0.25">
      <c r="A73" s="483" t="str">
        <f>HYPERLINK("#'S.26.05.{01,02,03,04,05,06}'!$A$4", "S.26.05.04")</f>
        <v>S.26.05.04</v>
      </c>
      <c r="B73" s="131"/>
      <c r="C73" s="131"/>
      <c r="D73" s="131" t="s">
        <v>2434</v>
      </c>
      <c r="E73" s="131"/>
    </row>
    <row r="74" spans="1:5" x14ac:dyDescent="0.25">
      <c r="A74" s="483" t="str">
        <f>HYPERLINK("#'S.26.05.{01,02,03,04,05,06}'!$A$5", "S.26.05.05")</f>
        <v>S.26.05.05</v>
      </c>
      <c r="B74" s="131" t="s">
        <v>2434</v>
      </c>
      <c r="C74" s="131"/>
      <c r="D74" s="131"/>
      <c r="E74" s="131"/>
    </row>
    <row r="75" spans="1:5" x14ac:dyDescent="0.25">
      <c r="A75" s="483" t="str">
        <f>HYPERLINK("#'S.26.05.{01,02,03,04,05,06}'!$A$6", "S.26.05.06")</f>
        <v>S.26.05.06</v>
      </c>
      <c r="B75" s="131"/>
      <c r="C75" s="131"/>
      <c r="D75" s="131" t="s">
        <v>2434</v>
      </c>
      <c r="E75" s="131"/>
    </row>
    <row r="76" spans="1:5" x14ac:dyDescent="0.25">
      <c r="A76" s="482" t="str">
        <f>HYPERLINK("#'S.26.06.{01,02,03,04,05,06}'!$A$1", "S.26.06.01")</f>
        <v>S.26.06.01</v>
      </c>
      <c r="B76" s="131" t="s">
        <v>2434</v>
      </c>
      <c r="C76" s="131"/>
      <c r="D76" s="131"/>
      <c r="E76" s="131"/>
    </row>
    <row r="77" spans="1:5" x14ac:dyDescent="0.25">
      <c r="A77" s="482" t="str">
        <f>HYPERLINK("#'S.26.06.{01,02,03,04,05,06}'!$A$2", "S.26.06.02")</f>
        <v>S.26.06.02</v>
      </c>
      <c r="B77" s="131"/>
      <c r="C77" s="131"/>
      <c r="D77" s="131" t="s">
        <v>2434</v>
      </c>
      <c r="E77" s="131"/>
    </row>
    <row r="78" spans="1:5" x14ac:dyDescent="0.25">
      <c r="A78" s="482" t="str">
        <f>HYPERLINK("#'S.26.06.{01,02,03,04,05,06}'!$A$3", "S.26.06.03")</f>
        <v>S.26.06.03</v>
      </c>
      <c r="B78" s="131" t="s">
        <v>2434</v>
      </c>
      <c r="C78" s="131"/>
      <c r="D78" s="131"/>
      <c r="E78" s="131"/>
    </row>
    <row r="79" spans="1:5" x14ac:dyDescent="0.25">
      <c r="A79" s="482" t="str">
        <f>HYPERLINK("#'S.26.06.{01,02,03,04,05,06}'!$A$4", "S.26.06.04")</f>
        <v>S.26.06.04</v>
      </c>
      <c r="B79" s="131"/>
      <c r="C79" s="131"/>
      <c r="D79" s="131" t="s">
        <v>2434</v>
      </c>
      <c r="E79" s="131"/>
    </row>
    <row r="80" spans="1:5" x14ac:dyDescent="0.25">
      <c r="A80" s="482" t="str">
        <f>HYPERLINK("#'S.26.06.{01,02,03,04,05,06}'!$A$5", "S.26.06.05")</f>
        <v>S.26.06.05</v>
      </c>
      <c r="B80" s="131" t="s">
        <v>2434</v>
      </c>
      <c r="C80" s="131"/>
      <c r="D80" s="131"/>
      <c r="E80" s="131"/>
    </row>
    <row r="81" spans="1:5" x14ac:dyDescent="0.25">
      <c r="A81" s="482" t="str">
        <f>HYPERLINK("#'S.26.06.{01,02,03,04,05,06}'!$A$6", "S.26.06.06")</f>
        <v>S.26.06.06</v>
      </c>
      <c r="B81" s="131"/>
      <c r="C81" s="131"/>
      <c r="D81" s="131" t="s">
        <v>2434</v>
      </c>
      <c r="E81" s="131"/>
    </row>
    <row r="82" spans="1:5" x14ac:dyDescent="0.25">
      <c r="A82" s="483" t="str">
        <f>HYPERLINK("#'S.27.01.{01,02,03,04,05,06}'!$A$1", "S.27.01.01")</f>
        <v>S.27.01.01</v>
      </c>
      <c r="B82" s="131" t="s">
        <v>2434</v>
      </c>
      <c r="C82" s="131"/>
      <c r="D82" s="131"/>
      <c r="E82" s="131"/>
    </row>
    <row r="83" spans="1:5" x14ac:dyDescent="0.25">
      <c r="A83" s="483" t="str">
        <f>HYPERLINK("#'S.27.01.{01,02,03,04,05,06}'!$A$2", "S.27.01.02")</f>
        <v>S.27.01.02</v>
      </c>
      <c r="B83" s="131"/>
      <c r="C83" s="131"/>
      <c r="D83" s="131" t="s">
        <v>2434</v>
      </c>
      <c r="E83" s="131"/>
    </row>
    <row r="84" spans="1:5" x14ac:dyDescent="0.25">
      <c r="A84" s="483" t="str">
        <f>HYPERLINK("#'S.27.01.{01,02,03,04,05,06}'!$A$3", "S.27.01.03")</f>
        <v>S.27.01.03</v>
      </c>
      <c r="B84" s="131" t="s">
        <v>2434</v>
      </c>
      <c r="C84" s="131"/>
      <c r="D84" s="131"/>
      <c r="E84" s="131"/>
    </row>
    <row r="85" spans="1:5" x14ac:dyDescent="0.25">
      <c r="A85" s="483" t="str">
        <f>HYPERLINK("#'S.27.01.{01,02,03,04,05,06}'!$A$4", "S.27.01.04")</f>
        <v>S.27.01.04</v>
      </c>
      <c r="B85" s="131"/>
      <c r="C85" s="131"/>
      <c r="D85" s="131" t="s">
        <v>2434</v>
      </c>
      <c r="E85" s="131"/>
    </row>
    <row r="86" spans="1:5" x14ac:dyDescent="0.25">
      <c r="A86" s="483" t="str">
        <f>HYPERLINK("#'S.27.01.{01,02,03,04,05,06}'!$A$5", "S.27.01.05")</f>
        <v>S.27.01.05</v>
      </c>
      <c r="B86" s="131" t="s">
        <v>2434</v>
      </c>
      <c r="C86" s="131"/>
      <c r="D86" s="131"/>
      <c r="E86" s="131"/>
    </row>
    <row r="87" spans="1:5" x14ac:dyDescent="0.25">
      <c r="A87" s="483" t="str">
        <f>HYPERLINK("#'S.27.01.{01,02,03,04,05,06}'!$A$6", "S.27.01.06")</f>
        <v>S.27.01.06</v>
      </c>
      <c r="B87" s="131"/>
      <c r="C87" s="131"/>
      <c r="D87" s="131" t="s">
        <v>2434</v>
      </c>
      <c r="E87" s="131"/>
    </row>
    <row r="88" spans="1:5" x14ac:dyDescent="0.25">
      <c r="A88" s="482" t="str">
        <f>HYPERLINK("#S.28.01.01!$A$1", "S.28.01.01")</f>
        <v>S.28.01.01</v>
      </c>
      <c r="B88" s="131" t="s">
        <v>2434</v>
      </c>
      <c r="C88" s="131" t="s">
        <v>2434</v>
      </c>
      <c r="D88" s="131"/>
      <c r="E88" s="131"/>
    </row>
    <row r="89" spans="1:5" x14ac:dyDescent="0.25">
      <c r="A89" s="483" t="str">
        <f>HYPERLINK("#S.28.02.01!$A$1", "S.28.02.01")</f>
        <v>S.28.02.01</v>
      </c>
      <c r="B89" s="131" t="s">
        <v>2434</v>
      </c>
      <c r="C89" s="131" t="s">
        <v>2434</v>
      </c>
      <c r="D89" s="131"/>
      <c r="E89" s="131"/>
    </row>
    <row r="90" spans="1:5" x14ac:dyDescent="0.25">
      <c r="A90" s="482" t="str">
        <f>HYPERLINK("#S.32.01.02!$A$1", "S.32.01.02")</f>
        <v>S.32.01.02</v>
      </c>
      <c r="B90" s="131"/>
      <c r="C90" s="131"/>
      <c r="D90" s="131" t="s">
        <v>2434</v>
      </c>
      <c r="E90" s="131"/>
    </row>
    <row r="91" spans="1:5" x14ac:dyDescent="0.25">
      <c r="A91" s="483" t="str">
        <f>HYPERLINK("#S.33.01.01!$A$1", "S.33.01.01")</f>
        <v>S.33.01.01</v>
      </c>
      <c r="B91" s="131"/>
      <c r="C91" s="131"/>
      <c r="D91" s="131" t="s">
        <v>2434</v>
      </c>
      <c r="E91" s="131"/>
    </row>
    <row r="92" spans="1:5" x14ac:dyDescent="0.25">
      <c r="A92" s="482" t="str">
        <f>HYPERLINK("#S.34.01.01!$A$1", "S.34.01.01")</f>
        <v>S.34.01.01</v>
      </c>
      <c r="B92" s="131"/>
      <c r="C92" s="131"/>
      <c r="D92" s="131" t="s">
        <v>2434</v>
      </c>
      <c r="E92" s="131"/>
    </row>
    <row r="93" spans="1:5" x14ac:dyDescent="0.25">
      <c r="A93" s="483" t="str">
        <f>HYPERLINK("#S.35.01.01!$A$1", "S.35.01.01")</f>
        <v>S.35.01.01</v>
      </c>
      <c r="B93" s="131"/>
      <c r="C93" s="131"/>
      <c r="D93" s="131" t="s">
        <v>2434</v>
      </c>
      <c r="E93" s="131"/>
    </row>
  </sheetData>
  <mergeCells count="4">
    <mergeCell ref="A1:A4"/>
    <mergeCell ref="B1:E1"/>
    <mergeCell ref="B2:C2"/>
    <mergeCell ref="D2:E2"/>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0"/>
  <sheetViews>
    <sheetView zoomScale="85" zoomScaleNormal="85" workbookViewId="0"/>
  </sheetViews>
  <sheetFormatPr defaultColWidth="9.140625" defaultRowHeight="12.75" x14ac:dyDescent="0.2"/>
  <cols>
    <col min="1" max="6" width="30.140625" style="10" customWidth="1"/>
    <col min="7" max="7" width="12.5703125" style="10" customWidth="1"/>
    <col min="8" max="8" width="13.28515625" style="10" customWidth="1"/>
    <col min="9" max="9" width="9.140625" style="10"/>
    <col min="10" max="10" width="15" style="10" customWidth="1"/>
    <col min="11" max="11" width="19.140625" style="10" customWidth="1"/>
    <col min="12" max="12" width="18" style="10" customWidth="1"/>
    <col min="13" max="13" width="17.140625" style="10" customWidth="1"/>
    <col min="14" max="17" width="25.42578125" style="10" customWidth="1"/>
    <col min="18" max="16384" width="9.140625" style="10"/>
  </cols>
  <sheetData>
    <row r="1" spans="1:29" x14ac:dyDescent="0.2">
      <c r="A1" s="17" t="s">
        <v>3302</v>
      </c>
      <c r="B1" s="487" t="str">
        <f>HYPERLINK("#List!$A$1", "Preparatory")</f>
        <v>Preparatory</v>
      </c>
    </row>
    <row r="2" spans="1:29" x14ac:dyDescent="0.2">
      <c r="A2" s="17" t="s">
        <v>5937</v>
      </c>
      <c r="B2" s="487" t="str">
        <f>HYPERLINK("#List!$A$1", "Preparatory")</f>
        <v>Preparatory</v>
      </c>
    </row>
    <row r="3" spans="1:29" x14ac:dyDescent="0.2">
      <c r="A3" s="17" t="s">
        <v>5938</v>
      </c>
      <c r="B3" s="487" t="str">
        <f>HYPERLINK("#List!$A$1", "Preparatory")</f>
        <v>Preparatory</v>
      </c>
    </row>
    <row r="4" spans="1:29" x14ac:dyDescent="0.2">
      <c r="A4" s="17"/>
      <c r="B4" s="16"/>
    </row>
    <row r="5" spans="1:29" x14ac:dyDescent="0.2">
      <c r="A5" s="83" t="s">
        <v>437</v>
      </c>
      <c r="B5" s="209"/>
      <c r="C5" s="209"/>
      <c r="D5" s="16"/>
      <c r="E5" s="16"/>
      <c r="F5" s="16"/>
      <c r="G5" s="16"/>
      <c r="J5" s="33"/>
      <c r="K5" s="267"/>
      <c r="L5" s="33"/>
      <c r="M5" s="33"/>
      <c r="N5" s="33"/>
      <c r="O5" s="33"/>
      <c r="P5" s="33"/>
      <c r="Q5" s="33"/>
      <c r="R5" s="33"/>
      <c r="S5" s="33"/>
      <c r="T5" s="33"/>
      <c r="U5" s="33"/>
      <c r="V5" s="33"/>
      <c r="W5" s="33"/>
      <c r="X5" s="33"/>
      <c r="Y5" s="33"/>
      <c r="Z5" s="33"/>
      <c r="AA5" s="33"/>
      <c r="AB5" s="33"/>
      <c r="AC5" s="33"/>
    </row>
    <row r="6" spans="1:29" x14ac:dyDescent="0.2">
      <c r="A6" s="83" t="s">
        <v>436</v>
      </c>
      <c r="B6" s="16"/>
      <c r="C6" s="16"/>
      <c r="D6" s="16"/>
      <c r="E6" s="16"/>
      <c r="F6" s="16"/>
      <c r="G6" s="16"/>
    </row>
    <row r="7" spans="1:29" x14ac:dyDescent="0.2">
      <c r="A7" s="83"/>
      <c r="B7" s="16"/>
      <c r="C7" s="16"/>
      <c r="D7" s="16"/>
      <c r="E7" s="16"/>
      <c r="F7" s="16"/>
      <c r="G7" s="16"/>
    </row>
    <row r="8" spans="1:29" x14ac:dyDescent="0.2">
      <c r="A8" s="17" t="s">
        <v>4794</v>
      </c>
      <c r="B8" s="16"/>
      <c r="C8" s="16"/>
      <c r="D8" s="16"/>
      <c r="E8" s="16"/>
      <c r="F8" s="16"/>
      <c r="G8" s="16"/>
    </row>
    <row r="9" spans="1:29" x14ac:dyDescent="0.2">
      <c r="A9" s="10" t="s">
        <v>48</v>
      </c>
      <c r="B9" s="16"/>
      <c r="C9" s="16"/>
      <c r="D9" s="16"/>
      <c r="E9" s="16"/>
      <c r="F9" s="16"/>
      <c r="G9" s="16"/>
    </row>
    <row r="10" spans="1:29" x14ac:dyDescent="0.2">
      <c r="A10" s="14" t="s">
        <v>4711</v>
      </c>
      <c r="B10" s="16"/>
      <c r="C10" s="16"/>
      <c r="D10" s="3"/>
      <c r="E10" s="3"/>
      <c r="F10" s="3"/>
      <c r="G10" s="3"/>
    </row>
    <row r="11" spans="1:29" x14ac:dyDescent="0.2">
      <c r="A11" s="10" t="s">
        <v>2890</v>
      </c>
      <c r="D11" s="274"/>
    </row>
    <row r="12" spans="1:29" x14ac:dyDescent="0.2">
      <c r="D12" s="274"/>
    </row>
    <row r="13" spans="1:29" x14ac:dyDescent="0.2">
      <c r="A13" s="17" t="s">
        <v>5871</v>
      </c>
      <c r="D13" s="274"/>
    </row>
    <row r="14" spans="1:29" x14ac:dyDescent="0.2">
      <c r="A14" s="10" t="s">
        <v>48</v>
      </c>
      <c r="D14" s="274"/>
    </row>
    <row r="15" spans="1:29" x14ac:dyDescent="0.2">
      <c r="A15" s="14" t="s">
        <v>4711</v>
      </c>
      <c r="D15" s="274"/>
    </row>
    <row r="16" spans="1:29" x14ac:dyDescent="0.2">
      <c r="A16" s="10" t="s">
        <v>2890</v>
      </c>
      <c r="D16" s="274"/>
    </row>
    <row r="17" spans="1:6" x14ac:dyDescent="0.2">
      <c r="A17" s="115" t="s">
        <v>2881</v>
      </c>
      <c r="B17" s="16"/>
      <c r="C17" s="16"/>
      <c r="D17" s="3"/>
    </row>
    <row r="18" spans="1:6" x14ac:dyDescent="0.2">
      <c r="A18" s="115" t="s">
        <v>5190</v>
      </c>
      <c r="B18" s="116" t="s">
        <v>4668</v>
      </c>
      <c r="C18" s="117" t="s">
        <v>5270</v>
      </c>
      <c r="D18" s="116" t="s">
        <v>5147</v>
      </c>
    </row>
    <row r="19" spans="1:6" x14ac:dyDescent="0.2">
      <c r="D19" s="274"/>
    </row>
    <row r="20" spans="1:6" x14ac:dyDescent="0.2">
      <c r="A20" s="17" t="s">
        <v>5872</v>
      </c>
      <c r="D20" s="274"/>
    </row>
    <row r="21" spans="1:6" x14ac:dyDescent="0.2">
      <c r="A21" s="10" t="s">
        <v>48</v>
      </c>
      <c r="D21" s="274"/>
    </row>
    <row r="22" spans="1:6" x14ac:dyDescent="0.2">
      <c r="A22" s="14" t="s">
        <v>4711</v>
      </c>
      <c r="D22" s="274"/>
    </row>
    <row r="23" spans="1:6" x14ac:dyDescent="0.2">
      <c r="A23" s="10" t="s">
        <v>2890</v>
      </c>
      <c r="D23" s="274"/>
    </row>
    <row r="24" spans="1:6" x14ac:dyDescent="0.2">
      <c r="A24" s="115" t="s">
        <v>2882</v>
      </c>
      <c r="D24" s="274"/>
    </row>
    <row r="25" spans="1:6" x14ac:dyDescent="0.2">
      <c r="D25" s="274"/>
    </row>
    <row r="26" spans="1:6" ht="63.75" x14ac:dyDescent="0.2">
      <c r="A26" s="153" t="s">
        <v>424</v>
      </c>
      <c r="B26" s="153" t="s">
        <v>4609</v>
      </c>
      <c r="C26" s="153" t="s">
        <v>2443</v>
      </c>
      <c r="D26" s="153" t="s">
        <v>2444</v>
      </c>
      <c r="E26" s="153" t="s">
        <v>394</v>
      </c>
      <c r="F26" s="153" t="s">
        <v>421</v>
      </c>
    </row>
    <row r="27" spans="1:6" x14ac:dyDescent="0.2">
      <c r="A27" s="156" t="s">
        <v>5276</v>
      </c>
      <c r="B27" s="156" t="s">
        <v>5300</v>
      </c>
      <c r="C27" s="156" t="s">
        <v>5747</v>
      </c>
      <c r="D27" s="156" t="s">
        <v>5757</v>
      </c>
      <c r="E27" s="156" t="s">
        <v>5302</v>
      </c>
      <c r="F27" s="156" t="s">
        <v>5758</v>
      </c>
    </row>
    <row r="28" spans="1:6" x14ac:dyDescent="0.2">
      <c r="A28" s="453" t="s">
        <v>265</v>
      </c>
      <c r="B28" s="443" t="s">
        <v>23</v>
      </c>
      <c r="C28" s="443" t="s">
        <v>3360</v>
      </c>
      <c r="D28" s="443" t="s">
        <v>3361</v>
      </c>
      <c r="E28" s="443" t="s">
        <v>225</v>
      </c>
      <c r="F28" s="443" t="s">
        <v>207</v>
      </c>
    </row>
    <row r="29" spans="1:6" ht="25.5" x14ac:dyDescent="0.2">
      <c r="A29" s="70" t="s">
        <v>5000</v>
      </c>
      <c r="B29" s="68" t="s">
        <v>2059</v>
      </c>
      <c r="C29" s="68" t="s">
        <v>5105</v>
      </c>
      <c r="D29" s="68" t="s">
        <v>5103</v>
      </c>
      <c r="E29" s="68" t="s">
        <v>2058</v>
      </c>
      <c r="F29" s="68" t="s">
        <v>2058</v>
      </c>
    </row>
    <row r="30" spans="1:6" x14ac:dyDescent="0.2">
      <c r="A30" s="71" t="s">
        <v>5204</v>
      </c>
      <c r="B30" s="68" t="s">
        <v>3188</v>
      </c>
      <c r="C30" s="71"/>
      <c r="D30" s="71"/>
      <c r="E30" s="68" t="s">
        <v>3188</v>
      </c>
      <c r="F30" s="68" t="s">
        <v>3188</v>
      </c>
    </row>
    <row r="31" spans="1:6" ht="25.5" x14ac:dyDescent="0.2">
      <c r="A31" s="71"/>
      <c r="B31" s="71"/>
      <c r="C31" s="71"/>
      <c r="D31" s="71"/>
      <c r="E31" s="64" t="s">
        <v>2716</v>
      </c>
      <c r="F31" s="64" t="s">
        <v>2716</v>
      </c>
    </row>
    <row r="32" spans="1:6" x14ac:dyDescent="0.2">
      <c r="A32" s="71"/>
      <c r="B32" s="68" t="s">
        <v>3069</v>
      </c>
      <c r="C32" s="71"/>
      <c r="D32" s="71"/>
      <c r="E32" s="68" t="s">
        <v>3069</v>
      </c>
      <c r="F32" s="68" t="s">
        <v>3069</v>
      </c>
    </row>
    <row r="33" spans="1:15" x14ac:dyDescent="0.2">
      <c r="A33" s="71"/>
      <c r="B33" s="68" t="s">
        <v>3057</v>
      </c>
      <c r="C33" s="71"/>
      <c r="D33" s="71"/>
      <c r="E33" s="68" t="s">
        <v>3057</v>
      </c>
      <c r="F33" s="68" t="s">
        <v>3057</v>
      </c>
    </row>
    <row r="34" spans="1:15" ht="25.5" x14ac:dyDescent="0.2">
      <c r="A34" s="71"/>
      <c r="B34" s="68" t="s">
        <v>3018</v>
      </c>
      <c r="C34" s="71"/>
      <c r="D34" s="71"/>
      <c r="E34" s="64" t="s">
        <v>2863</v>
      </c>
      <c r="F34" s="64" t="s">
        <v>2863</v>
      </c>
    </row>
    <row r="35" spans="1:15" ht="38.25" x14ac:dyDescent="0.2">
      <c r="A35" s="71"/>
      <c r="B35" s="68"/>
      <c r="C35" s="71"/>
      <c r="D35" s="71"/>
      <c r="E35" s="68" t="s">
        <v>2856</v>
      </c>
      <c r="F35" s="68" t="s">
        <v>2853</v>
      </c>
    </row>
    <row r="37" spans="1:15" x14ac:dyDescent="0.2">
      <c r="A37" s="17" t="s">
        <v>4795</v>
      </c>
    </row>
    <row r="38" spans="1:15" x14ac:dyDescent="0.2">
      <c r="A38" s="10" t="s">
        <v>48</v>
      </c>
    </row>
    <row r="39" spans="1:15" x14ac:dyDescent="0.2">
      <c r="A39" s="14" t="s">
        <v>4711</v>
      </c>
      <c r="N39" s="13"/>
      <c r="O39" s="13"/>
    </row>
    <row r="40" spans="1:15" x14ac:dyDescent="0.2">
      <c r="A40" s="10" t="s">
        <v>2890</v>
      </c>
      <c r="N40" s="13"/>
      <c r="O40" s="13"/>
    </row>
    <row r="41" spans="1:15" x14ac:dyDescent="0.2">
      <c r="D41" s="274"/>
    </row>
    <row r="42" spans="1:15" x14ac:dyDescent="0.2">
      <c r="A42" s="17" t="s">
        <v>5873</v>
      </c>
      <c r="D42" s="274"/>
    </row>
    <row r="43" spans="1:15" x14ac:dyDescent="0.2">
      <c r="A43" s="10" t="s">
        <v>48</v>
      </c>
      <c r="D43" s="274"/>
    </row>
    <row r="44" spans="1:15" x14ac:dyDescent="0.2">
      <c r="A44" s="14" t="s">
        <v>4711</v>
      </c>
      <c r="D44" s="274"/>
    </row>
    <row r="45" spans="1:15" x14ac:dyDescent="0.2">
      <c r="A45" s="10" t="s">
        <v>2890</v>
      </c>
      <c r="D45" s="274"/>
    </row>
    <row r="46" spans="1:15" x14ac:dyDescent="0.2">
      <c r="A46" s="115" t="s">
        <v>2881</v>
      </c>
      <c r="B46" s="16"/>
      <c r="C46" s="16"/>
      <c r="D46" s="3"/>
    </row>
    <row r="47" spans="1:15" x14ac:dyDescent="0.2">
      <c r="A47" s="115" t="s">
        <v>5190</v>
      </c>
      <c r="B47" s="116" t="s">
        <v>4668</v>
      </c>
      <c r="C47" s="117" t="s">
        <v>5270</v>
      </c>
      <c r="D47" s="116" t="s">
        <v>5147</v>
      </c>
    </row>
    <row r="48" spans="1:15" x14ac:dyDescent="0.2">
      <c r="D48" s="274"/>
    </row>
    <row r="49" spans="1:13" x14ac:dyDescent="0.2">
      <c r="A49" s="17" t="s">
        <v>5874</v>
      </c>
      <c r="D49" s="274"/>
    </row>
    <row r="50" spans="1:13" x14ac:dyDescent="0.2">
      <c r="A50" s="10" t="s">
        <v>48</v>
      </c>
      <c r="D50" s="274"/>
    </row>
    <row r="51" spans="1:13" x14ac:dyDescent="0.2">
      <c r="A51" s="14" t="s">
        <v>4711</v>
      </c>
      <c r="D51" s="274"/>
    </row>
    <row r="52" spans="1:13" x14ac:dyDescent="0.2">
      <c r="A52" s="10" t="s">
        <v>2890</v>
      </c>
      <c r="D52" s="274"/>
    </row>
    <row r="53" spans="1:13" x14ac:dyDescent="0.2">
      <c r="A53" s="115" t="s">
        <v>2882</v>
      </c>
      <c r="D53" s="274"/>
    </row>
    <row r="55" spans="1:13" ht="63.75" x14ac:dyDescent="0.2">
      <c r="C55" s="320" t="s">
        <v>394</v>
      </c>
      <c r="D55" s="319" t="s">
        <v>396</v>
      </c>
      <c r="E55" s="319" t="s">
        <v>419</v>
      </c>
      <c r="F55" s="320" t="s">
        <v>421</v>
      </c>
    </row>
    <row r="56" spans="1:13" x14ac:dyDescent="0.2">
      <c r="C56" s="156" t="s">
        <v>5328</v>
      </c>
      <c r="D56" s="156" t="s">
        <v>5759</v>
      </c>
      <c r="E56" s="156" t="s">
        <v>5751</v>
      </c>
      <c r="F56" s="154" t="s">
        <v>5766</v>
      </c>
    </row>
    <row r="57" spans="1:13" x14ac:dyDescent="0.2">
      <c r="A57" s="75" t="s">
        <v>423</v>
      </c>
      <c r="B57" s="233" t="s">
        <v>5278</v>
      </c>
      <c r="C57" s="432" t="s">
        <v>269</v>
      </c>
      <c r="D57" s="442"/>
      <c r="E57" s="442"/>
      <c r="F57" s="432" t="s">
        <v>237</v>
      </c>
      <c r="G57" s="16" t="s">
        <v>3066</v>
      </c>
      <c r="H57" s="13" t="s">
        <v>2058</v>
      </c>
      <c r="I57" s="13" t="s">
        <v>3188</v>
      </c>
      <c r="J57" s="232" t="s">
        <v>2716</v>
      </c>
      <c r="K57" s="13" t="s">
        <v>3069</v>
      </c>
      <c r="L57" s="13" t="s">
        <v>3057</v>
      </c>
      <c r="M57" s="49" t="s">
        <v>2863</v>
      </c>
    </row>
    <row r="58" spans="1:13" x14ac:dyDescent="0.2">
      <c r="A58" s="75" t="s">
        <v>422</v>
      </c>
      <c r="B58" s="233" t="s">
        <v>5318</v>
      </c>
      <c r="C58" s="432" t="s">
        <v>410</v>
      </c>
      <c r="D58" s="442"/>
      <c r="E58" s="442"/>
      <c r="F58" s="432" t="s">
        <v>236</v>
      </c>
      <c r="G58" s="16" t="s">
        <v>3063</v>
      </c>
      <c r="H58" s="13" t="s">
        <v>2058</v>
      </c>
      <c r="I58" s="13" t="s">
        <v>3188</v>
      </c>
      <c r="J58" s="232" t="s">
        <v>2716</v>
      </c>
      <c r="K58" s="13" t="s">
        <v>3069</v>
      </c>
      <c r="L58" s="13" t="s">
        <v>3057</v>
      </c>
      <c r="M58" s="49" t="s">
        <v>2863</v>
      </c>
    </row>
    <row r="59" spans="1:13" x14ac:dyDescent="0.2">
      <c r="A59" s="335" t="s">
        <v>2047</v>
      </c>
      <c r="B59" s="233" t="s">
        <v>5767</v>
      </c>
      <c r="C59" s="432" t="s">
        <v>539</v>
      </c>
      <c r="D59" s="444" t="s">
        <v>381</v>
      </c>
      <c r="E59" s="444" t="s">
        <v>380</v>
      </c>
      <c r="F59" s="432" t="s">
        <v>235</v>
      </c>
      <c r="G59" s="13" t="s">
        <v>2058</v>
      </c>
      <c r="H59" s="13" t="s">
        <v>3188</v>
      </c>
      <c r="I59" s="232" t="s">
        <v>2716</v>
      </c>
      <c r="J59" s="13" t="s">
        <v>3069</v>
      </c>
      <c r="K59" s="13" t="s">
        <v>3057</v>
      </c>
      <c r="L59" s="49" t="s">
        <v>2863</v>
      </c>
    </row>
    <row r="60" spans="1:13" x14ac:dyDescent="0.2">
      <c r="A60" s="335" t="s">
        <v>2048</v>
      </c>
      <c r="B60" s="233" t="s">
        <v>5791</v>
      </c>
      <c r="C60" s="442"/>
      <c r="D60" s="444" t="s">
        <v>420</v>
      </c>
      <c r="E60" s="444" t="s">
        <v>406</v>
      </c>
      <c r="F60" s="442"/>
      <c r="G60" s="13" t="s">
        <v>2058</v>
      </c>
      <c r="H60" s="13" t="s">
        <v>3188</v>
      </c>
      <c r="I60" s="232" t="s">
        <v>2716</v>
      </c>
      <c r="J60" s="13" t="s">
        <v>3070</v>
      </c>
      <c r="K60" s="13" t="s">
        <v>3057</v>
      </c>
      <c r="L60" s="49" t="s">
        <v>2863</v>
      </c>
    </row>
    <row r="61" spans="1:13" x14ac:dyDescent="0.2">
      <c r="A61" s="335" t="s">
        <v>226</v>
      </c>
      <c r="B61" s="233" t="s">
        <v>5792</v>
      </c>
      <c r="C61" s="442"/>
      <c r="D61" s="442"/>
      <c r="E61" s="442"/>
      <c r="F61" s="442"/>
      <c r="G61" s="13" t="s">
        <v>2058</v>
      </c>
      <c r="H61" s="13" t="s">
        <v>3188</v>
      </c>
      <c r="I61" s="232" t="s">
        <v>2716</v>
      </c>
      <c r="J61" s="13"/>
      <c r="K61" s="13"/>
      <c r="L61" s="49"/>
    </row>
    <row r="62" spans="1:13" ht="38.25" x14ac:dyDescent="0.2">
      <c r="C62" s="70" t="s">
        <v>2856</v>
      </c>
      <c r="D62" s="70" t="s">
        <v>2854</v>
      </c>
      <c r="E62" s="70" t="s">
        <v>2855</v>
      </c>
      <c r="F62" s="70" t="s">
        <v>2853</v>
      </c>
    </row>
    <row r="64" spans="1:13" x14ac:dyDescent="0.2">
      <c r="A64" s="17" t="s">
        <v>4796</v>
      </c>
      <c r="B64" s="17"/>
    </row>
    <row r="65" spans="1:17" x14ac:dyDescent="0.2">
      <c r="A65" s="10" t="s">
        <v>48</v>
      </c>
    </row>
    <row r="66" spans="1:17" x14ac:dyDescent="0.2">
      <c r="A66" s="14" t="s">
        <v>4711</v>
      </c>
      <c r="B66" s="14"/>
    </row>
    <row r="67" spans="1:17" x14ac:dyDescent="0.2">
      <c r="P67" s="267"/>
    </row>
    <row r="68" spans="1:17" x14ac:dyDescent="0.2">
      <c r="A68" s="48" t="s">
        <v>418</v>
      </c>
      <c r="B68" s="48"/>
      <c r="P68" s="9"/>
      <c r="Q68" s="9"/>
    </row>
    <row r="69" spans="1:17" x14ac:dyDescent="0.2">
      <c r="P69" s="9"/>
      <c r="Q69" s="9"/>
    </row>
    <row r="70" spans="1:17" x14ac:dyDescent="0.2">
      <c r="C70" s="215" t="s">
        <v>2343</v>
      </c>
      <c r="P70" s="9"/>
      <c r="Q70" s="9"/>
    </row>
    <row r="71" spans="1:17" x14ac:dyDescent="0.2">
      <c r="C71" s="214" t="s">
        <v>5329</v>
      </c>
    </row>
    <row r="72" spans="1:17" x14ac:dyDescent="0.2">
      <c r="A72" s="250" t="s">
        <v>435</v>
      </c>
      <c r="B72" s="182" t="s">
        <v>5754</v>
      </c>
      <c r="C72" s="443" t="s">
        <v>478</v>
      </c>
      <c r="D72" s="16"/>
      <c r="E72" s="16"/>
      <c r="F72" s="12" t="s">
        <v>3264</v>
      </c>
      <c r="G72" s="12" t="s">
        <v>2856</v>
      </c>
      <c r="H72" s="9" t="s">
        <v>2058</v>
      </c>
      <c r="I72" s="9" t="s">
        <v>3188</v>
      </c>
      <c r="J72" s="9"/>
      <c r="K72" s="8" t="s">
        <v>2716</v>
      </c>
      <c r="L72" s="9" t="s">
        <v>2883</v>
      </c>
      <c r="M72" s="9" t="s">
        <v>3057</v>
      </c>
    </row>
    <row r="73" spans="1:17" x14ac:dyDescent="0.2">
      <c r="A73" s="172" t="s">
        <v>390</v>
      </c>
      <c r="B73" s="182" t="s">
        <v>5779</v>
      </c>
      <c r="C73" s="443" t="s">
        <v>434</v>
      </c>
      <c r="D73" s="16"/>
      <c r="E73" s="16"/>
      <c r="F73" s="12" t="s">
        <v>2891</v>
      </c>
      <c r="G73" s="12" t="s">
        <v>2856</v>
      </c>
      <c r="H73" s="9" t="s">
        <v>2058</v>
      </c>
      <c r="I73" s="9" t="s">
        <v>3188</v>
      </c>
      <c r="J73" s="9"/>
      <c r="K73" s="8" t="s">
        <v>2716</v>
      </c>
      <c r="L73" s="9" t="s">
        <v>2883</v>
      </c>
      <c r="M73" s="9" t="s">
        <v>3057</v>
      </c>
    </row>
    <row r="74" spans="1:17" x14ac:dyDescent="0.2">
      <c r="A74" s="172" t="s">
        <v>389</v>
      </c>
      <c r="B74" s="182" t="s">
        <v>5780</v>
      </c>
      <c r="C74" s="443" t="s">
        <v>433</v>
      </c>
      <c r="D74" s="16"/>
      <c r="E74" s="16"/>
      <c r="F74" s="12" t="s">
        <v>2892</v>
      </c>
      <c r="G74" s="12" t="s">
        <v>2856</v>
      </c>
      <c r="H74" s="9" t="s">
        <v>2058</v>
      </c>
      <c r="I74" s="9" t="s">
        <v>3188</v>
      </c>
      <c r="J74" s="9"/>
      <c r="K74" s="8" t="s">
        <v>2716</v>
      </c>
      <c r="L74" s="9" t="s">
        <v>2883</v>
      </c>
      <c r="M74" s="9" t="s">
        <v>3057</v>
      </c>
    </row>
    <row r="75" spans="1:17" x14ac:dyDescent="0.2">
      <c r="A75" s="172" t="s">
        <v>3265</v>
      </c>
      <c r="B75" s="182" t="s">
        <v>5781</v>
      </c>
      <c r="C75" s="443" t="s">
        <v>432</v>
      </c>
      <c r="D75" s="16"/>
      <c r="E75" s="16"/>
      <c r="F75" s="12" t="s">
        <v>3263</v>
      </c>
      <c r="G75" s="12" t="s">
        <v>2856</v>
      </c>
      <c r="H75" s="9" t="s">
        <v>2058</v>
      </c>
      <c r="I75" s="9" t="s">
        <v>3188</v>
      </c>
      <c r="J75" s="9"/>
      <c r="K75" s="8" t="s">
        <v>2716</v>
      </c>
      <c r="L75" s="9" t="s">
        <v>2883</v>
      </c>
      <c r="M75" s="9" t="s">
        <v>3057</v>
      </c>
    </row>
    <row r="76" spans="1:17" x14ac:dyDescent="0.2">
      <c r="A76" s="172" t="s">
        <v>431</v>
      </c>
      <c r="B76" s="182" t="s">
        <v>5782</v>
      </c>
      <c r="C76" s="443" t="s">
        <v>430</v>
      </c>
      <c r="D76" s="16"/>
      <c r="E76" s="16"/>
      <c r="F76" s="12" t="s">
        <v>3264</v>
      </c>
      <c r="G76" s="12" t="s">
        <v>2856</v>
      </c>
      <c r="H76" s="9" t="s">
        <v>2058</v>
      </c>
      <c r="I76" s="9" t="s">
        <v>3188</v>
      </c>
      <c r="J76" s="9"/>
      <c r="K76" s="8" t="s">
        <v>2716</v>
      </c>
      <c r="L76" s="9" t="s">
        <v>2884</v>
      </c>
      <c r="M76" s="9" t="s">
        <v>3057</v>
      </c>
    </row>
    <row r="77" spans="1:17" x14ac:dyDescent="0.2">
      <c r="A77" s="522" t="s">
        <v>385</v>
      </c>
      <c r="B77" s="182" t="s">
        <v>5770</v>
      </c>
      <c r="C77" s="453" t="s">
        <v>402</v>
      </c>
      <c r="E77" s="10" t="s">
        <v>2857</v>
      </c>
      <c r="H77" s="9" t="s">
        <v>2058</v>
      </c>
      <c r="I77" s="9" t="s">
        <v>3188</v>
      </c>
      <c r="J77" s="9"/>
      <c r="K77" s="9" t="s">
        <v>2716</v>
      </c>
      <c r="L77" s="9"/>
      <c r="M77" s="9" t="s">
        <v>3057</v>
      </c>
    </row>
    <row r="78" spans="1:17" x14ac:dyDescent="0.2">
      <c r="A78" s="250" t="s">
        <v>384</v>
      </c>
      <c r="B78" s="182" t="s">
        <v>5771</v>
      </c>
      <c r="C78" s="453" t="s">
        <v>474</v>
      </c>
      <c r="D78" s="16"/>
      <c r="E78" s="12" t="s">
        <v>2858</v>
      </c>
      <c r="H78" s="8" t="s">
        <v>2058</v>
      </c>
      <c r="I78" s="9" t="s">
        <v>3188</v>
      </c>
      <c r="J78" s="9"/>
      <c r="K78" s="8" t="s">
        <v>2716</v>
      </c>
      <c r="L78" s="9"/>
      <c r="M78" s="9" t="s">
        <v>3057</v>
      </c>
    </row>
    <row r="79" spans="1:17" x14ac:dyDescent="0.2">
      <c r="A79" s="250" t="s">
        <v>4610</v>
      </c>
      <c r="B79" s="182" t="s">
        <v>5772</v>
      </c>
      <c r="C79" s="494" t="s">
        <v>429</v>
      </c>
      <c r="D79" s="16"/>
      <c r="E79" s="12" t="s">
        <v>2859</v>
      </c>
      <c r="H79" s="8" t="s">
        <v>2058</v>
      </c>
      <c r="I79" s="9" t="s">
        <v>3188</v>
      </c>
      <c r="J79" s="9"/>
      <c r="K79" s="8" t="s">
        <v>2716</v>
      </c>
      <c r="L79" s="9"/>
      <c r="M79" s="9" t="s">
        <v>3057</v>
      </c>
    </row>
    <row r="80" spans="1:17" x14ac:dyDescent="0.2">
      <c r="A80" s="250" t="s">
        <v>2448</v>
      </c>
      <c r="B80" s="182" t="s">
        <v>5773</v>
      </c>
      <c r="C80" s="453" t="s">
        <v>470</v>
      </c>
      <c r="E80" s="16"/>
      <c r="F80" s="12"/>
      <c r="H80" s="8" t="s">
        <v>2058</v>
      </c>
      <c r="I80" s="9" t="s">
        <v>3188</v>
      </c>
      <c r="J80" s="9"/>
      <c r="K80" s="8" t="s">
        <v>2716</v>
      </c>
      <c r="L80" s="9"/>
      <c r="M80" s="9"/>
    </row>
    <row r="81" spans="1:14" x14ac:dyDescent="0.2">
      <c r="A81" s="250" t="s">
        <v>382</v>
      </c>
      <c r="B81" s="182" t="s">
        <v>5358</v>
      </c>
      <c r="C81" s="453" t="s">
        <v>268</v>
      </c>
      <c r="D81" s="16"/>
      <c r="E81" s="72" t="s">
        <v>2817</v>
      </c>
      <c r="F81" s="16"/>
      <c r="G81" s="72"/>
      <c r="H81" s="9" t="s">
        <v>2058</v>
      </c>
      <c r="I81" s="9" t="s">
        <v>3188</v>
      </c>
      <c r="J81" s="9"/>
      <c r="K81" s="8" t="s">
        <v>2716</v>
      </c>
      <c r="M81" s="9"/>
    </row>
    <row r="82" spans="1:14" x14ac:dyDescent="0.2">
      <c r="A82" s="250" t="s">
        <v>4712</v>
      </c>
      <c r="B82" s="182" t="s">
        <v>5292</v>
      </c>
      <c r="C82" s="453" t="s">
        <v>211</v>
      </c>
      <c r="D82" s="12" t="s">
        <v>3066</v>
      </c>
      <c r="E82" s="12" t="s">
        <v>2852</v>
      </c>
      <c r="F82" s="12" t="s">
        <v>2808</v>
      </c>
      <c r="H82" s="9" t="s">
        <v>2058</v>
      </c>
      <c r="I82" s="9" t="s">
        <v>3188</v>
      </c>
      <c r="J82" s="9"/>
      <c r="K82" s="8" t="s">
        <v>2716</v>
      </c>
      <c r="L82" s="9" t="s">
        <v>2881</v>
      </c>
      <c r="M82" s="9" t="s">
        <v>3057</v>
      </c>
    </row>
    <row r="83" spans="1:14" x14ac:dyDescent="0.2">
      <c r="A83" s="250" t="s">
        <v>2445</v>
      </c>
      <c r="B83" s="182" t="s">
        <v>5291</v>
      </c>
      <c r="C83" s="453" t="s">
        <v>2447</v>
      </c>
      <c r="D83" s="12" t="s">
        <v>3066</v>
      </c>
      <c r="E83" s="12" t="s">
        <v>2852</v>
      </c>
      <c r="F83" s="12" t="s">
        <v>2808</v>
      </c>
      <c r="H83" s="9" t="s">
        <v>2058</v>
      </c>
      <c r="I83" s="9" t="s">
        <v>3188</v>
      </c>
      <c r="J83" s="9"/>
      <c r="K83" s="8" t="s">
        <v>2716</v>
      </c>
      <c r="L83" s="9" t="s">
        <v>2882</v>
      </c>
      <c r="M83" s="9" t="s">
        <v>3057</v>
      </c>
    </row>
    <row r="84" spans="1:14" x14ac:dyDescent="0.2">
      <c r="A84" s="250" t="s">
        <v>391</v>
      </c>
      <c r="B84" s="523" t="s">
        <v>5783</v>
      </c>
      <c r="C84" s="453" t="s">
        <v>428</v>
      </c>
      <c r="D84" s="12" t="s">
        <v>3063</v>
      </c>
      <c r="E84" s="12" t="s">
        <v>2852</v>
      </c>
      <c r="F84" s="12" t="s">
        <v>2808</v>
      </c>
      <c r="H84" s="9" t="s">
        <v>2058</v>
      </c>
      <c r="I84" s="9" t="s">
        <v>3188</v>
      </c>
      <c r="J84" s="9"/>
      <c r="K84" s="8" t="s">
        <v>2716</v>
      </c>
      <c r="L84" s="9"/>
      <c r="M84" s="9" t="s">
        <v>3068</v>
      </c>
    </row>
    <row r="85" spans="1:14" x14ac:dyDescent="0.2">
      <c r="A85" s="250" t="s">
        <v>400</v>
      </c>
      <c r="B85" s="523" t="s">
        <v>5798</v>
      </c>
      <c r="C85" s="443" t="s">
        <v>399</v>
      </c>
      <c r="D85" s="16"/>
      <c r="E85" s="16"/>
      <c r="F85" s="12"/>
      <c r="G85" s="12" t="s">
        <v>2843</v>
      </c>
      <c r="H85" s="9" t="s">
        <v>2058</v>
      </c>
      <c r="I85" s="9" t="s">
        <v>3188</v>
      </c>
      <c r="J85" s="9" t="s">
        <v>2822</v>
      </c>
      <c r="K85" s="9" t="s">
        <v>2823</v>
      </c>
      <c r="L85" s="9" t="s">
        <v>2709</v>
      </c>
      <c r="M85" s="9" t="s">
        <v>2752</v>
      </c>
    </row>
    <row r="86" spans="1:14" x14ac:dyDescent="0.2">
      <c r="A86" s="250" t="s">
        <v>398</v>
      </c>
      <c r="B86" s="182" t="s">
        <v>5357</v>
      </c>
      <c r="C86" s="443" t="s">
        <v>397</v>
      </c>
      <c r="D86" s="16"/>
      <c r="E86" s="16"/>
      <c r="F86" s="12"/>
      <c r="G86" s="12" t="s">
        <v>2843</v>
      </c>
      <c r="H86" s="9" t="s">
        <v>2058</v>
      </c>
      <c r="I86" s="9" t="s">
        <v>3188</v>
      </c>
      <c r="J86" s="9" t="s">
        <v>2822</v>
      </c>
      <c r="K86" s="9" t="s">
        <v>2823</v>
      </c>
      <c r="L86" s="9" t="s">
        <v>2709</v>
      </c>
      <c r="M86" s="9" t="s">
        <v>2752</v>
      </c>
      <c r="N86" s="9" t="s">
        <v>2863</v>
      </c>
    </row>
    <row r="87" spans="1:14" x14ac:dyDescent="0.2">
      <c r="A87" s="175" t="s">
        <v>427</v>
      </c>
      <c r="B87" s="523" t="s">
        <v>5799</v>
      </c>
      <c r="C87" s="508" t="s">
        <v>267</v>
      </c>
      <c r="D87" s="16"/>
      <c r="E87" s="16"/>
      <c r="F87" s="16"/>
      <c r="H87" s="9" t="s">
        <v>2060</v>
      </c>
      <c r="I87" s="9" t="s">
        <v>3188</v>
      </c>
      <c r="J87" s="9" t="s">
        <v>2704</v>
      </c>
      <c r="K87" s="9"/>
      <c r="L87" s="9"/>
      <c r="M87" s="9"/>
    </row>
    <row r="95" spans="1:14" ht="15" x14ac:dyDescent="0.2">
      <c r="A95" s="524"/>
    </row>
    <row r="96" spans="1:14" ht="15" x14ac:dyDescent="0.25">
      <c r="A96" s="525"/>
    </row>
    <row r="97" spans="1:1" ht="15" x14ac:dyDescent="0.25">
      <c r="A97" s="525"/>
    </row>
    <row r="98" spans="1:1" ht="15" x14ac:dyDescent="0.25">
      <c r="A98" s="525"/>
    </row>
    <row r="99" spans="1:1" ht="15" x14ac:dyDescent="0.25">
      <c r="A99" s="525"/>
    </row>
    <row r="100" spans="1:1" ht="15" x14ac:dyDescent="0.25">
      <c r="A100" s="526"/>
    </row>
    <row r="101" spans="1:1" ht="15" x14ac:dyDescent="0.2">
      <c r="A101" s="527"/>
    </row>
    <row r="102" spans="1:1" ht="15" x14ac:dyDescent="0.2">
      <c r="A102" s="528"/>
    </row>
    <row r="103" spans="1:1" ht="15" x14ac:dyDescent="0.2">
      <c r="A103" s="528"/>
    </row>
    <row r="104" spans="1:1" ht="15" x14ac:dyDescent="0.2">
      <c r="A104" s="524"/>
    </row>
    <row r="105" spans="1:1" ht="15" x14ac:dyDescent="0.2">
      <c r="A105" s="524"/>
    </row>
    <row r="106" spans="1:1" ht="15" x14ac:dyDescent="0.2">
      <c r="A106" s="524"/>
    </row>
    <row r="107" spans="1:1" ht="15" x14ac:dyDescent="0.2">
      <c r="A107" s="524"/>
    </row>
    <row r="108" spans="1:1" x14ac:dyDescent="0.2">
      <c r="A108" s="529"/>
    </row>
    <row r="109" spans="1:1" x14ac:dyDescent="0.2">
      <c r="A109" s="530"/>
    </row>
    <row r="110" spans="1:1" ht="15" x14ac:dyDescent="0.25">
      <c r="A110" s="531"/>
    </row>
  </sheetData>
  <pageMargins left="0.78740157499999996" right="0.78740157499999996" top="0.984251969" bottom="0.984251969" header="0.5" footer="0.5"/>
  <pageSetup paperSize="9" scale="2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47"/>
  <dimension ref="A1:Z212"/>
  <sheetViews>
    <sheetView zoomScale="85" zoomScaleNormal="85" workbookViewId="0"/>
  </sheetViews>
  <sheetFormatPr defaultColWidth="9.140625" defaultRowHeight="12.75" x14ac:dyDescent="0.2"/>
  <cols>
    <col min="1" max="1" width="47.140625" style="228" customWidth="1"/>
    <col min="2" max="2" width="17.7109375" style="36" customWidth="1"/>
    <col min="3" max="7" width="17.7109375" style="10" customWidth="1"/>
    <col min="8" max="16" width="11.28515625" style="10" customWidth="1"/>
    <col min="17" max="17" width="9.140625" style="10" customWidth="1"/>
    <col min="18" max="257" width="9.140625" style="10"/>
    <col min="258" max="258" width="46.5703125" style="10" customWidth="1"/>
    <col min="259" max="259" width="18.28515625" style="10" customWidth="1"/>
    <col min="260" max="260" width="12.7109375" style="10" customWidth="1"/>
    <col min="261" max="261" width="18.42578125" style="10" customWidth="1"/>
    <col min="262" max="262" width="15.28515625" style="10" customWidth="1"/>
    <col min="263" max="263" width="28.85546875" style="10" customWidth="1"/>
    <col min="264" max="264" width="16.5703125" style="10" customWidth="1"/>
    <col min="265" max="265" width="28" style="10" customWidth="1"/>
    <col min="266" max="266" width="28.140625" style="10" customWidth="1"/>
    <col min="267" max="267" width="9.140625" style="10"/>
    <col min="268" max="268" width="34.140625" style="10" customWidth="1"/>
    <col min="269" max="513" width="9.140625" style="10"/>
    <col min="514" max="514" width="46.5703125" style="10" customWidth="1"/>
    <col min="515" max="515" width="18.28515625" style="10" customWidth="1"/>
    <col min="516" max="516" width="12.7109375" style="10" customWidth="1"/>
    <col min="517" max="517" width="18.42578125" style="10" customWidth="1"/>
    <col min="518" max="518" width="15.28515625" style="10" customWidth="1"/>
    <col min="519" max="519" width="28.85546875" style="10" customWidth="1"/>
    <col min="520" max="520" width="16.5703125" style="10" customWidth="1"/>
    <col min="521" max="521" width="28" style="10" customWidth="1"/>
    <col min="522" max="522" width="28.140625" style="10" customWidth="1"/>
    <col min="523" max="523" width="9.140625" style="10"/>
    <col min="524" max="524" width="34.140625" style="10" customWidth="1"/>
    <col min="525" max="769" width="9.140625" style="10"/>
    <col min="770" max="770" width="46.5703125" style="10" customWidth="1"/>
    <col min="771" max="771" width="18.28515625" style="10" customWidth="1"/>
    <col min="772" max="772" width="12.7109375" style="10" customWidth="1"/>
    <col min="773" max="773" width="18.42578125" style="10" customWidth="1"/>
    <col min="774" max="774" width="15.28515625" style="10" customWidth="1"/>
    <col min="775" max="775" width="28.85546875" style="10" customWidth="1"/>
    <col min="776" max="776" width="16.5703125" style="10" customWidth="1"/>
    <col min="777" max="777" width="28" style="10" customWidth="1"/>
    <col min="778" max="778" width="28.140625" style="10" customWidth="1"/>
    <col min="779" max="779" width="9.140625" style="10"/>
    <col min="780" max="780" width="34.140625" style="10" customWidth="1"/>
    <col min="781" max="1025" width="9.140625" style="10"/>
    <col min="1026" max="1026" width="46.5703125" style="10" customWidth="1"/>
    <col min="1027" max="1027" width="18.28515625" style="10" customWidth="1"/>
    <col min="1028" max="1028" width="12.7109375" style="10" customWidth="1"/>
    <col min="1029" max="1029" width="18.42578125" style="10" customWidth="1"/>
    <col min="1030" max="1030" width="15.28515625" style="10" customWidth="1"/>
    <col min="1031" max="1031" width="28.85546875" style="10" customWidth="1"/>
    <col min="1032" max="1032" width="16.5703125" style="10" customWidth="1"/>
    <col min="1033" max="1033" width="28" style="10" customWidth="1"/>
    <col min="1034" max="1034" width="28.140625" style="10" customWidth="1"/>
    <col min="1035" max="1035" width="9.140625" style="10"/>
    <col min="1036" max="1036" width="34.140625" style="10" customWidth="1"/>
    <col min="1037" max="1281" width="9.140625" style="10"/>
    <col min="1282" max="1282" width="46.5703125" style="10" customWidth="1"/>
    <col min="1283" max="1283" width="18.28515625" style="10" customWidth="1"/>
    <col min="1284" max="1284" width="12.7109375" style="10" customWidth="1"/>
    <col min="1285" max="1285" width="18.42578125" style="10" customWidth="1"/>
    <col min="1286" max="1286" width="15.28515625" style="10" customWidth="1"/>
    <col min="1287" max="1287" width="28.85546875" style="10" customWidth="1"/>
    <col min="1288" max="1288" width="16.5703125" style="10" customWidth="1"/>
    <col min="1289" max="1289" width="28" style="10" customWidth="1"/>
    <col min="1290" max="1290" width="28.140625" style="10" customWidth="1"/>
    <col min="1291" max="1291" width="9.140625" style="10"/>
    <col min="1292" max="1292" width="34.140625" style="10" customWidth="1"/>
    <col min="1293" max="1537" width="9.140625" style="10"/>
    <col min="1538" max="1538" width="46.5703125" style="10" customWidth="1"/>
    <col min="1539" max="1539" width="18.28515625" style="10" customWidth="1"/>
    <col min="1540" max="1540" width="12.7109375" style="10" customWidth="1"/>
    <col min="1541" max="1541" width="18.42578125" style="10" customWidth="1"/>
    <col min="1542" max="1542" width="15.28515625" style="10" customWidth="1"/>
    <col min="1543" max="1543" width="28.85546875" style="10" customWidth="1"/>
    <col min="1544" max="1544" width="16.5703125" style="10" customWidth="1"/>
    <col min="1545" max="1545" width="28" style="10" customWidth="1"/>
    <col min="1546" max="1546" width="28.140625" style="10" customWidth="1"/>
    <col min="1547" max="1547" width="9.140625" style="10"/>
    <col min="1548" max="1548" width="34.140625" style="10" customWidth="1"/>
    <col min="1549" max="1793" width="9.140625" style="10"/>
    <col min="1794" max="1794" width="46.5703125" style="10" customWidth="1"/>
    <col min="1795" max="1795" width="18.28515625" style="10" customWidth="1"/>
    <col min="1796" max="1796" width="12.7109375" style="10" customWidth="1"/>
    <col min="1797" max="1797" width="18.42578125" style="10" customWidth="1"/>
    <col min="1798" max="1798" width="15.28515625" style="10" customWidth="1"/>
    <col min="1799" max="1799" width="28.85546875" style="10" customWidth="1"/>
    <col min="1800" max="1800" width="16.5703125" style="10" customWidth="1"/>
    <col min="1801" max="1801" width="28" style="10" customWidth="1"/>
    <col min="1802" max="1802" width="28.140625" style="10" customWidth="1"/>
    <col min="1803" max="1803" width="9.140625" style="10"/>
    <col min="1804" max="1804" width="34.140625" style="10" customWidth="1"/>
    <col min="1805" max="2049" width="9.140625" style="10"/>
    <col min="2050" max="2050" width="46.5703125" style="10" customWidth="1"/>
    <col min="2051" max="2051" width="18.28515625" style="10" customWidth="1"/>
    <col min="2052" max="2052" width="12.7109375" style="10" customWidth="1"/>
    <col min="2053" max="2053" width="18.42578125" style="10" customWidth="1"/>
    <col min="2054" max="2054" width="15.28515625" style="10" customWidth="1"/>
    <col min="2055" max="2055" width="28.85546875" style="10" customWidth="1"/>
    <col min="2056" max="2056" width="16.5703125" style="10" customWidth="1"/>
    <col min="2057" max="2057" width="28" style="10" customWidth="1"/>
    <col min="2058" max="2058" width="28.140625" style="10" customWidth="1"/>
    <col min="2059" max="2059" width="9.140625" style="10"/>
    <col min="2060" max="2060" width="34.140625" style="10" customWidth="1"/>
    <col min="2061" max="2305" width="9.140625" style="10"/>
    <col min="2306" max="2306" width="46.5703125" style="10" customWidth="1"/>
    <col min="2307" max="2307" width="18.28515625" style="10" customWidth="1"/>
    <col min="2308" max="2308" width="12.7109375" style="10" customWidth="1"/>
    <col min="2309" max="2309" width="18.42578125" style="10" customWidth="1"/>
    <col min="2310" max="2310" width="15.28515625" style="10" customWidth="1"/>
    <col min="2311" max="2311" width="28.85546875" style="10" customWidth="1"/>
    <col min="2312" max="2312" width="16.5703125" style="10" customWidth="1"/>
    <col min="2313" max="2313" width="28" style="10" customWidth="1"/>
    <col min="2314" max="2314" width="28.140625" style="10" customWidth="1"/>
    <col min="2315" max="2315" width="9.140625" style="10"/>
    <col min="2316" max="2316" width="34.140625" style="10" customWidth="1"/>
    <col min="2317" max="2561" width="9.140625" style="10"/>
    <col min="2562" max="2562" width="46.5703125" style="10" customWidth="1"/>
    <col min="2563" max="2563" width="18.28515625" style="10" customWidth="1"/>
    <col min="2564" max="2564" width="12.7109375" style="10" customWidth="1"/>
    <col min="2565" max="2565" width="18.42578125" style="10" customWidth="1"/>
    <col min="2566" max="2566" width="15.28515625" style="10" customWidth="1"/>
    <col min="2567" max="2567" width="28.85546875" style="10" customWidth="1"/>
    <col min="2568" max="2568" width="16.5703125" style="10" customWidth="1"/>
    <col min="2569" max="2569" width="28" style="10" customWidth="1"/>
    <col min="2570" max="2570" width="28.140625" style="10" customWidth="1"/>
    <col min="2571" max="2571" width="9.140625" style="10"/>
    <col min="2572" max="2572" width="34.140625" style="10" customWidth="1"/>
    <col min="2573" max="2817" width="9.140625" style="10"/>
    <col min="2818" max="2818" width="46.5703125" style="10" customWidth="1"/>
    <col min="2819" max="2819" width="18.28515625" style="10" customWidth="1"/>
    <col min="2820" max="2820" width="12.7109375" style="10" customWidth="1"/>
    <col min="2821" max="2821" width="18.42578125" style="10" customWidth="1"/>
    <col min="2822" max="2822" width="15.28515625" style="10" customWidth="1"/>
    <col min="2823" max="2823" width="28.85546875" style="10" customWidth="1"/>
    <col min="2824" max="2824" width="16.5703125" style="10" customWidth="1"/>
    <col min="2825" max="2825" width="28" style="10" customWidth="1"/>
    <col min="2826" max="2826" width="28.140625" style="10" customWidth="1"/>
    <col min="2827" max="2827" width="9.140625" style="10"/>
    <col min="2828" max="2828" width="34.140625" style="10" customWidth="1"/>
    <col min="2829" max="3073" width="9.140625" style="10"/>
    <col min="3074" max="3074" width="46.5703125" style="10" customWidth="1"/>
    <col min="3075" max="3075" width="18.28515625" style="10" customWidth="1"/>
    <col min="3076" max="3076" width="12.7109375" style="10" customWidth="1"/>
    <col min="3077" max="3077" width="18.42578125" style="10" customWidth="1"/>
    <col min="3078" max="3078" width="15.28515625" style="10" customWidth="1"/>
    <col min="3079" max="3079" width="28.85546875" style="10" customWidth="1"/>
    <col min="3080" max="3080" width="16.5703125" style="10" customWidth="1"/>
    <col min="3081" max="3081" width="28" style="10" customWidth="1"/>
    <col min="3082" max="3082" width="28.140625" style="10" customWidth="1"/>
    <col min="3083" max="3083" width="9.140625" style="10"/>
    <col min="3084" max="3084" width="34.140625" style="10" customWidth="1"/>
    <col min="3085" max="3329" width="9.140625" style="10"/>
    <col min="3330" max="3330" width="46.5703125" style="10" customWidth="1"/>
    <col min="3331" max="3331" width="18.28515625" style="10" customWidth="1"/>
    <col min="3332" max="3332" width="12.7109375" style="10" customWidth="1"/>
    <col min="3333" max="3333" width="18.42578125" style="10" customWidth="1"/>
    <col min="3334" max="3334" width="15.28515625" style="10" customWidth="1"/>
    <col min="3335" max="3335" width="28.85546875" style="10" customWidth="1"/>
    <col min="3336" max="3336" width="16.5703125" style="10" customWidth="1"/>
    <col min="3337" max="3337" width="28" style="10" customWidth="1"/>
    <col min="3338" max="3338" width="28.140625" style="10" customWidth="1"/>
    <col min="3339" max="3339" width="9.140625" style="10"/>
    <col min="3340" max="3340" width="34.140625" style="10" customWidth="1"/>
    <col min="3341" max="3585" width="9.140625" style="10"/>
    <col min="3586" max="3586" width="46.5703125" style="10" customWidth="1"/>
    <col min="3587" max="3587" width="18.28515625" style="10" customWidth="1"/>
    <col min="3588" max="3588" width="12.7109375" style="10" customWidth="1"/>
    <col min="3589" max="3589" width="18.42578125" style="10" customWidth="1"/>
    <col min="3590" max="3590" width="15.28515625" style="10" customWidth="1"/>
    <col min="3591" max="3591" width="28.85546875" style="10" customWidth="1"/>
    <col min="3592" max="3592" width="16.5703125" style="10" customWidth="1"/>
    <col min="3593" max="3593" width="28" style="10" customWidth="1"/>
    <col min="3594" max="3594" width="28.140625" style="10" customWidth="1"/>
    <col min="3595" max="3595" width="9.140625" style="10"/>
    <col min="3596" max="3596" width="34.140625" style="10" customWidth="1"/>
    <col min="3597" max="3841" width="9.140625" style="10"/>
    <col min="3842" max="3842" width="46.5703125" style="10" customWidth="1"/>
    <col min="3843" max="3843" width="18.28515625" style="10" customWidth="1"/>
    <col min="3844" max="3844" width="12.7109375" style="10" customWidth="1"/>
    <col min="3845" max="3845" width="18.42578125" style="10" customWidth="1"/>
    <col min="3846" max="3846" width="15.28515625" style="10" customWidth="1"/>
    <col min="3847" max="3847" width="28.85546875" style="10" customWidth="1"/>
    <col min="3848" max="3848" width="16.5703125" style="10" customWidth="1"/>
    <col min="3849" max="3849" width="28" style="10" customWidth="1"/>
    <col min="3850" max="3850" width="28.140625" style="10" customWidth="1"/>
    <col min="3851" max="3851" width="9.140625" style="10"/>
    <col min="3852" max="3852" width="34.140625" style="10" customWidth="1"/>
    <col min="3853" max="4097" width="9.140625" style="10"/>
    <col min="4098" max="4098" width="46.5703125" style="10" customWidth="1"/>
    <col min="4099" max="4099" width="18.28515625" style="10" customWidth="1"/>
    <col min="4100" max="4100" width="12.7109375" style="10" customWidth="1"/>
    <col min="4101" max="4101" width="18.42578125" style="10" customWidth="1"/>
    <col min="4102" max="4102" width="15.28515625" style="10" customWidth="1"/>
    <col min="4103" max="4103" width="28.85546875" style="10" customWidth="1"/>
    <col min="4104" max="4104" width="16.5703125" style="10" customWidth="1"/>
    <col min="4105" max="4105" width="28" style="10" customWidth="1"/>
    <col min="4106" max="4106" width="28.140625" style="10" customWidth="1"/>
    <col min="4107" max="4107" width="9.140625" style="10"/>
    <col min="4108" max="4108" width="34.140625" style="10" customWidth="1"/>
    <col min="4109" max="4353" width="9.140625" style="10"/>
    <col min="4354" max="4354" width="46.5703125" style="10" customWidth="1"/>
    <col min="4355" max="4355" width="18.28515625" style="10" customWidth="1"/>
    <col min="4356" max="4356" width="12.7109375" style="10" customWidth="1"/>
    <col min="4357" max="4357" width="18.42578125" style="10" customWidth="1"/>
    <col min="4358" max="4358" width="15.28515625" style="10" customWidth="1"/>
    <col min="4359" max="4359" width="28.85546875" style="10" customWidth="1"/>
    <col min="4360" max="4360" width="16.5703125" style="10" customWidth="1"/>
    <col min="4361" max="4361" width="28" style="10" customWidth="1"/>
    <col min="4362" max="4362" width="28.140625" style="10" customWidth="1"/>
    <col min="4363" max="4363" width="9.140625" style="10"/>
    <col min="4364" max="4364" width="34.140625" style="10" customWidth="1"/>
    <col min="4365" max="4609" width="9.140625" style="10"/>
    <col min="4610" max="4610" width="46.5703125" style="10" customWidth="1"/>
    <col min="4611" max="4611" width="18.28515625" style="10" customWidth="1"/>
    <col min="4612" max="4612" width="12.7109375" style="10" customWidth="1"/>
    <col min="4613" max="4613" width="18.42578125" style="10" customWidth="1"/>
    <col min="4614" max="4614" width="15.28515625" style="10" customWidth="1"/>
    <col min="4615" max="4615" width="28.85546875" style="10" customWidth="1"/>
    <col min="4616" max="4616" width="16.5703125" style="10" customWidth="1"/>
    <col min="4617" max="4617" width="28" style="10" customWidth="1"/>
    <col min="4618" max="4618" width="28.140625" style="10" customWidth="1"/>
    <col min="4619" max="4619" width="9.140625" style="10"/>
    <col min="4620" max="4620" width="34.140625" style="10" customWidth="1"/>
    <col min="4621" max="4865" width="9.140625" style="10"/>
    <col min="4866" max="4866" width="46.5703125" style="10" customWidth="1"/>
    <col min="4867" max="4867" width="18.28515625" style="10" customWidth="1"/>
    <col min="4868" max="4868" width="12.7109375" style="10" customWidth="1"/>
    <col min="4869" max="4869" width="18.42578125" style="10" customWidth="1"/>
    <col min="4870" max="4870" width="15.28515625" style="10" customWidth="1"/>
    <col min="4871" max="4871" width="28.85546875" style="10" customWidth="1"/>
    <col min="4872" max="4872" width="16.5703125" style="10" customWidth="1"/>
    <col min="4873" max="4873" width="28" style="10" customWidth="1"/>
    <col min="4874" max="4874" width="28.140625" style="10" customWidth="1"/>
    <col min="4875" max="4875" width="9.140625" style="10"/>
    <col min="4876" max="4876" width="34.140625" style="10" customWidth="1"/>
    <col min="4877" max="5121" width="9.140625" style="10"/>
    <col min="5122" max="5122" width="46.5703125" style="10" customWidth="1"/>
    <col min="5123" max="5123" width="18.28515625" style="10" customWidth="1"/>
    <col min="5124" max="5124" width="12.7109375" style="10" customWidth="1"/>
    <col min="5125" max="5125" width="18.42578125" style="10" customWidth="1"/>
    <col min="5126" max="5126" width="15.28515625" style="10" customWidth="1"/>
    <col min="5127" max="5127" width="28.85546875" style="10" customWidth="1"/>
    <col min="5128" max="5128" width="16.5703125" style="10" customWidth="1"/>
    <col min="5129" max="5129" width="28" style="10" customWidth="1"/>
    <col min="5130" max="5130" width="28.140625" style="10" customWidth="1"/>
    <col min="5131" max="5131" width="9.140625" style="10"/>
    <col min="5132" max="5132" width="34.140625" style="10" customWidth="1"/>
    <col min="5133" max="5377" width="9.140625" style="10"/>
    <col min="5378" max="5378" width="46.5703125" style="10" customWidth="1"/>
    <col min="5379" max="5379" width="18.28515625" style="10" customWidth="1"/>
    <col min="5380" max="5380" width="12.7109375" style="10" customWidth="1"/>
    <col min="5381" max="5381" width="18.42578125" style="10" customWidth="1"/>
    <col min="5382" max="5382" width="15.28515625" style="10" customWidth="1"/>
    <col min="5383" max="5383" width="28.85546875" style="10" customWidth="1"/>
    <col min="5384" max="5384" width="16.5703125" style="10" customWidth="1"/>
    <col min="5385" max="5385" width="28" style="10" customWidth="1"/>
    <col min="5386" max="5386" width="28.140625" style="10" customWidth="1"/>
    <col min="5387" max="5387" width="9.140625" style="10"/>
    <col min="5388" max="5388" width="34.140625" style="10" customWidth="1"/>
    <col min="5389" max="5633" width="9.140625" style="10"/>
    <col min="5634" max="5634" width="46.5703125" style="10" customWidth="1"/>
    <col min="5635" max="5635" width="18.28515625" style="10" customWidth="1"/>
    <col min="5636" max="5636" width="12.7109375" style="10" customWidth="1"/>
    <col min="5637" max="5637" width="18.42578125" style="10" customWidth="1"/>
    <col min="5638" max="5638" width="15.28515625" style="10" customWidth="1"/>
    <col min="5639" max="5639" width="28.85546875" style="10" customWidth="1"/>
    <col min="5640" max="5640" width="16.5703125" style="10" customWidth="1"/>
    <col min="5641" max="5641" width="28" style="10" customWidth="1"/>
    <col min="5642" max="5642" width="28.140625" style="10" customWidth="1"/>
    <col min="5643" max="5643" width="9.140625" style="10"/>
    <col min="5644" max="5644" width="34.140625" style="10" customWidth="1"/>
    <col min="5645" max="5889" width="9.140625" style="10"/>
    <col min="5890" max="5890" width="46.5703125" style="10" customWidth="1"/>
    <col min="5891" max="5891" width="18.28515625" style="10" customWidth="1"/>
    <col min="5892" max="5892" width="12.7109375" style="10" customWidth="1"/>
    <col min="5893" max="5893" width="18.42578125" style="10" customWidth="1"/>
    <col min="5894" max="5894" width="15.28515625" style="10" customWidth="1"/>
    <col min="5895" max="5895" width="28.85546875" style="10" customWidth="1"/>
    <col min="5896" max="5896" width="16.5703125" style="10" customWidth="1"/>
    <col min="5897" max="5897" width="28" style="10" customWidth="1"/>
    <col min="5898" max="5898" width="28.140625" style="10" customWidth="1"/>
    <col min="5899" max="5899" width="9.140625" style="10"/>
    <col min="5900" max="5900" width="34.140625" style="10" customWidth="1"/>
    <col min="5901" max="6145" width="9.140625" style="10"/>
    <col min="6146" max="6146" width="46.5703125" style="10" customWidth="1"/>
    <col min="6147" max="6147" width="18.28515625" style="10" customWidth="1"/>
    <col min="6148" max="6148" width="12.7109375" style="10" customWidth="1"/>
    <col min="6149" max="6149" width="18.42578125" style="10" customWidth="1"/>
    <col min="6150" max="6150" width="15.28515625" style="10" customWidth="1"/>
    <col min="6151" max="6151" width="28.85546875" style="10" customWidth="1"/>
    <col min="6152" max="6152" width="16.5703125" style="10" customWidth="1"/>
    <col min="6153" max="6153" width="28" style="10" customWidth="1"/>
    <col min="6154" max="6154" width="28.140625" style="10" customWidth="1"/>
    <col min="6155" max="6155" width="9.140625" style="10"/>
    <col min="6156" max="6156" width="34.140625" style="10" customWidth="1"/>
    <col min="6157" max="6401" width="9.140625" style="10"/>
    <col min="6402" max="6402" width="46.5703125" style="10" customWidth="1"/>
    <col min="6403" max="6403" width="18.28515625" style="10" customWidth="1"/>
    <col min="6404" max="6404" width="12.7109375" style="10" customWidth="1"/>
    <col min="6405" max="6405" width="18.42578125" style="10" customWidth="1"/>
    <col min="6406" max="6406" width="15.28515625" style="10" customWidth="1"/>
    <col min="6407" max="6407" width="28.85546875" style="10" customWidth="1"/>
    <col min="6408" max="6408" width="16.5703125" style="10" customWidth="1"/>
    <col min="6409" max="6409" width="28" style="10" customWidth="1"/>
    <col min="6410" max="6410" width="28.140625" style="10" customWidth="1"/>
    <col min="6411" max="6411" width="9.140625" style="10"/>
    <col min="6412" max="6412" width="34.140625" style="10" customWidth="1"/>
    <col min="6413" max="6657" width="9.140625" style="10"/>
    <col min="6658" max="6658" width="46.5703125" style="10" customWidth="1"/>
    <col min="6659" max="6659" width="18.28515625" style="10" customWidth="1"/>
    <col min="6660" max="6660" width="12.7109375" style="10" customWidth="1"/>
    <col min="6661" max="6661" width="18.42578125" style="10" customWidth="1"/>
    <col min="6662" max="6662" width="15.28515625" style="10" customWidth="1"/>
    <col min="6663" max="6663" width="28.85546875" style="10" customWidth="1"/>
    <col min="6664" max="6664" width="16.5703125" style="10" customWidth="1"/>
    <col min="6665" max="6665" width="28" style="10" customWidth="1"/>
    <col min="6666" max="6666" width="28.140625" style="10" customWidth="1"/>
    <col min="6667" max="6667" width="9.140625" style="10"/>
    <col min="6668" max="6668" width="34.140625" style="10" customWidth="1"/>
    <col min="6669" max="6913" width="9.140625" style="10"/>
    <col min="6914" max="6914" width="46.5703125" style="10" customWidth="1"/>
    <col min="6915" max="6915" width="18.28515625" style="10" customWidth="1"/>
    <col min="6916" max="6916" width="12.7109375" style="10" customWidth="1"/>
    <col min="6917" max="6917" width="18.42578125" style="10" customWidth="1"/>
    <col min="6918" max="6918" width="15.28515625" style="10" customWidth="1"/>
    <col min="6919" max="6919" width="28.85546875" style="10" customWidth="1"/>
    <col min="6920" max="6920" width="16.5703125" style="10" customWidth="1"/>
    <col min="6921" max="6921" width="28" style="10" customWidth="1"/>
    <col min="6922" max="6922" width="28.140625" style="10" customWidth="1"/>
    <col min="6923" max="6923" width="9.140625" style="10"/>
    <col min="6924" max="6924" width="34.140625" style="10" customWidth="1"/>
    <col min="6925" max="7169" width="9.140625" style="10"/>
    <col min="7170" max="7170" width="46.5703125" style="10" customWidth="1"/>
    <col min="7171" max="7171" width="18.28515625" style="10" customWidth="1"/>
    <col min="7172" max="7172" width="12.7109375" style="10" customWidth="1"/>
    <col min="7173" max="7173" width="18.42578125" style="10" customWidth="1"/>
    <col min="7174" max="7174" width="15.28515625" style="10" customWidth="1"/>
    <col min="7175" max="7175" width="28.85546875" style="10" customWidth="1"/>
    <col min="7176" max="7176" width="16.5703125" style="10" customWidth="1"/>
    <col min="7177" max="7177" width="28" style="10" customWidth="1"/>
    <col min="7178" max="7178" width="28.140625" style="10" customWidth="1"/>
    <col min="7179" max="7179" width="9.140625" style="10"/>
    <col min="7180" max="7180" width="34.140625" style="10" customWidth="1"/>
    <col min="7181" max="7425" width="9.140625" style="10"/>
    <col min="7426" max="7426" width="46.5703125" style="10" customWidth="1"/>
    <col min="7427" max="7427" width="18.28515625" style="10" customWidth="1"/>
    <col min="7428" max="7428" width="12.7109375" style="10" customWidth="1"/>
    <col min="7429" max="7429" width="18.42578125" style="10" customWidth="1"/>
    <col min="7430" max="7430" width="15.28515625" style="10" customWidth="1"/>
    <col min="7431" max="7431" width="28.85546875" style="10" customWidth="1"/>
    <col min="7432" max="7432" width="16.5703125" style="10" customWidth="1"/>
    <col min="7433" max="7433" width="28" style="10" customWidth="1"/>
    <col min="7434" max="7434" width="28.140625" style="10" customWidth="1"/>
    <col min="7435" max="7435" width="9.140625" style="10"/>
    <col min="7436" max="7436" width="34.140625" style="10" customWidth="1"/>
    <col min="7437" max="7681" width="9.140625" style="10"/>
    <col min="7682" max="7682" width="46.5703125" style="10" customWidth="1"/>
    <col min="7683" max="7683" width="18.28515625" style="10" customWidth="1"/>
    <col min="7684" max="7684" width="12.7109375" style="10" customWidth="1"/>
    <col min="7685" max="7685" width="18.42578125" style="10" customWidth="1"/>
    <col min="7686" max="7686" width="15.28515625" style="10" customWidth="1"/>
    <col min="7687" max="7687" width="28.85546875" style="10" customWidth="1"/>
    <col min="7688" max="7688" width="16.5703125" style="10" customWidth="1"/>
    <col min="7689" max="7689" width="28" style="10" customWidth="1"/>
    <col min="7690" max="7690" width="28.140625" style="10" customWidth="1"/>
    <col min="7691" max="7691" width="9.140625" style="10"/>
    <col min="7692" max="7692" width="34.140625" style="10" customWidth="1"/>
    <col min="7693" max="7937" width="9.140625" style="10"/>
    <col min="7938" max="7938" width="46.5703125" style="10" customWidth="1"/>
    <col min="7939" max="7939" width="18.28515625" style="10" customWidth="1"/>
    <col min="7940" max="7940" width="12.7109375" style="10" customWidth="1"/>
    <col min="7941" max="7941" width="18.42578125" style="10" customWidth="1"/>
    <col min="7942" max="7942" width="15.28515625" style="10" customWidth="1"/>
    <col min="7943" max="7943" width="28.85546875" style="10" customWidth="1"/>
    <col min="7944" max="7944" width="16.5703125" style="10" customWidth="1"/>
    <col min="7945" max="7945" width="28" style="10" customWidth="1"/>
    <col min="7946" max="7946" width="28.140625" style="10" customWidth="1"/>
    <col min="7947" max="7947" width="9.140625" style="10"/>
    <col min="7948" max="7948" width="34.140625" style="10" customWidth="1"/>
    <col min="7949" max="8193" width="9.140625" style="10"/>
    <col min="8194" max="8194" width="46.5703125" style="10" customWidth="1"/>
    <col min="8195" max="8195" width="18.28515625" style="10" customWidth="1"/>
    <col min="8196" max="8196" width="12.7109375" style="10" customWidth="1"/>
    <col min="8197" max="8197" width="18.42578125" style="10" customWidth="1"/>
    <col min="8198" max="8198" width="15.28515625" style="10" customWidth="1"/>
    <col min="8199" max="8199" width="28.85546875" style="10" customWidth="1"/>
    <col min="8200" max="8200" width="16.5703125" style="10" customWidth="1"/>
    <col min="8201" max="8201" width="28" style="10" customWidth="1"/>
    <col min="8202" max="8202" width="28.140625" style="10" customWidth="1"/>
    <col min="8203" max="8203" width="9.140625" style="10"/>
    <col min="8204" max="8204" width="34.140625" style="10" customWidth="1"/>
    <col min="8205" max="8449" width="9.140625" style="10"/>
    <col min="8450" max="8450" width="46.5703125" style="10" customWidth="1"/>
    <col min="8451" max="8451" width="18.28515625" style="10" customWidth="1"/>
    <col min="8452" max="8452" width="12.7109375" style="10" customWidth="1"/>
    <col min="8453" max="8453" width="18.42578125" style="10" customWidth="1"/>
    <col min="8454" max="8454" width="15.28515625" style="10" customWidth="1"/>
    <col min="8455" max="8455" width="28.85546875" style="10" customWidth="1"/>
    <col min="8456" max="8456" width="16.5703125" style="10" customWidth="1"/>
    <col min="8457" max="8457" width="28" style="10" customWidth="1"/>
    <col min="8458" max="8458" width="28.140625" style="10" customWidth="1"/>
    <col min="8459" max="8459" width="9.140625" style="10"/>
    <col min="8460" max="8460" width="34.140625" style="10" customWidth="1"/>
    <col min="8461" max="8705" width="9.140625" style="10"/>
    <col min="8706" max="8706" width="46.5703125" style="10" customWidth="1"/>
    <col min="8707" max="8707" width="18.28515625" style="10" customWidth="1"/>
    <col min="8708" max="8708" width="12.7109375" style="10" customWidth="1"/>
    <col min="8709" max="8709" width="18.42578125" style="10" customWidth="1"/>
    <col min="8710" max="8710" width="15.28515625" style="10" customWidth="1"/>
    <col min="8711" max="8711" width="28.85546875" style="10" customWidth="1"/>
    <col min="8712" max="8712" width="16.5703125" style="10" customWidth="1"/>
    <col min="8713" max="8713" width="28" style="10" customWidth="1"/>
    <col min="8714" max="8714" width="28.140625" style="10" customWidth="1"/>
    <col min="8715" max="8715" width="9.140625" style="10"/>
    <col min="8716" max="8716" width="34.140625" style="10" customWidth="1"/>
    <col min="8717" max="8961" width="9.140625" style="10"/>
    <col min="8962" max="8962" width="46.5703125" style="10" customWidth="1"/>
    <col min="8963" max="8963" width="18.28515625" style="10" customWidth="1"/>
    <col min="8964" max="8964" width="12.7109375" style="10" customWidth="1"/>
    <col min="8965" max="8965" width="18.42578125" style="10" customWidth="1"/>
    <col min="8966" max="8966" width="15.28515625" style="10" customWidth="1"/>
    <col min="8967" max="8967" width="28.85546875" style="10" customWidth="1"/>
    <col min="8968" max="8968" width="16.5703125" style="10" customWidth="1"/>
    <col min="8969" max="8969" width="28" style="10" customWidth="1"/>
    <col min="8970" max="8970" width="28.140625" style="10" customWidth="1"/>
    <col min="8971" max="8971" width="9.140625" style="10"/>
    <col min="8972" max="8972" width="34.140625" style="10" customWidth="1"/>
    <col min="8973" max="9217" width="9.140625" style="10"/>
    <col min="9218" max="9218" width="46.5703125" style="10" customWidth="1"/>
    <col min="9219" max="9219" width="18.28515625" style="10" customWidth="1"/>
    <col min="9220" max="9220" width="12.7109375" style="10" customWidth="1"/>
    <col min="9221" max="9221" width="18.42578125" style="10" customWidth="1"/>
    <col min="9222" max="9222" width="15.28515625" style="10" customWidth="1"/>
    <col min="9223" max="9223" width="28.85546875" style="10" customWidth="1"/>
    <col min="9224" max="9224" width="16.5703125" style="10" customWidth="1"/>
    <col min="9225" max="9225" width="28" style="10" customWidth="1"/>
    <col min="9226" max="9226" width="28.140625" style="10" customWidth="1"/>
    <col min="9227" max="9227" width="9.140625" style="10"/>
    <col min="9228" max="9228" width="34.140625" style="10" customWidth="1"/>
    <col min="9229" max="9473" width="9.140625" style="10"/>
    <col min="9474" max="9474" width="46.5703125" style="10" customWidth="1"/>
    <col min="9475" max="9475" width="18.28515625" style="10" customWidth="1"/>
    <col min="9476" max="9476" width="12.7109375" style="10" customWidth="1"/>
    <col min="9477" max="9477" width="18.42578125" style="10" customWidth="1"/>
    <col min="9478" max="9478" width="15.28515625" style="10" customWidth="1"/>
    <col min="9479" max="9479" width="28.85546875" style="10" customWidth="1"/>
    <col min="9480" max="9480" width="16.5703125" style="10" customWidth="1"/>
    <col min="9481" max="9481" width="28" style="10" customWidth="1"/>
    <col min="9482" max="9482" width="28.140625" style="10" customWidth="1"/>
    <col min="9483" max="9483" width="9.140625" style="10"/>
    <col min="9484" max="9484" width="34.140625" style="10" customWidth="1"/>
    <col min="9485" max="9729" width="9.140625" style="10"/>
    <col min="9730" max="9730" width="46.5703125" style="10" customWidth="1"/>
    <col min="9731" max="9731" width="18.28515625" style="10" customWidth="1"/>
    <col min="9732" max="9732" width="12.7109375" style="10" customWidth="1"/>
    <col min="9733" max="9733" width="18.42578125" style="10" customWidth="1"/>
    <col min="9734" max="9734" width="15.28515625" style="10" customWidth="1"/>
    <col min="9735" max="9735" width="28.85546875" style="10" customWidth="1"/>
    <col min="9736" max="9736" width="16.5703125" style="10" customWidth="1"/>
    <col min="9737" max="9737" width="28" style="10" customWidth="1"/>
    <col min="9738" max="9738" width="28.140625" style="10" customWidth="1"/>
    <col min="9739" max="9739" width="9.140625" style="10"/>
    <col min="9740" max="9740" width="34.140625" style="10" customWidth="1"/>
    <col min="9741" max="9985" width="9.140625" style="10"/>
    <col min="9986" max="9986" width="46.5703125" style="10" customWidth="1"/>
    <col min="9987" max="9987" width="18.28515625" style="10" customWidth="1"/>
    <col min="9988" max="9988" width="12.7109375" style="10" customWidth="1"/>
    <col min="9989" max="9989" width="18.42578125" style="10" customWidth="1"/>
    <col min="9990" max="9990" width="15.28515625" style="10" customWidth="1"/>
    <col min="9991" max="9991" width="28.85546875" style="10" customWidth="1"/>
    <col min="9992" max="9992" width="16.5703125" style="10" customWidth="1"/>
    <col min="9993" max="9993" width="28" style="10" customWidth="1"/>
    <col min="9994" max="9994" width="28.140625" style="10" customWidth="1"/>
    <col min="9995" max="9995" width="9.140625" style="10"/>
    <col min="9996" max="9996" width="34.140625" style="10" customWidth="1"/>
    <col min="9997" max="10241" width="9.140625" style="10"/>
    <col min="10242" max="10242" width="46.5703125" style="10" customWidth="1"/>
    <col min="10243" max="10243" width="18.28515625" style="10" customWidth="1"/>
    <col min="10244" max="10244" width="12.7109375" style="10" customWidth="1"/>
    <col min="10245" max="10245" width="18.42578125" style="10" customWidth="1"/>
    <col min="10246" max="10246" width="15.28515625" style="10" customWidth="1"/>
    <col min="10247" max="10247" width="28.85546875" style="10" customWidth="1"/>
    <col min="10248" max="10248" width="16.5703125" style="10" customWidth="1"/>
    <col min="10249" max="10249" width="28" style="10" customWidth="1"/>
    <col min="10250" max="10250" width="28.140625" style="10" customWidth="1"/>
    <col min="10251" max="10251" width="9.140625" style="10"/>
    <col min="10252" max="10252" width="34.140625" style="10" customWidth="1"/>
    <col min="10253" max="10497" width="9.140625" style="10"/>
    <col min="10498" max="10498" width="46.5703125" style="10" customWidth="1"/>
    <col min="10499" max="10499" width="18.28515625" style="10" customWidth="1"/>
    <col min="10500" max="10500" width="12.7109375" style="10" customWidth="1"/>
    <col min="10501" max="10501" width="18.42578125" style="10" customWidth="1"/>
    <col min="10502" max="10502" width="15.28515625" style="10" customWidth="1"/>
    <col min="10503" max="10503" width="28.85546875" style="10" customWidth="1"/>
    <col min="10504" max="10504" width="16.5703125" style="10" customWidth="1"/>
    <col min="10505" max="10505" width="28" style="10" customWidth="1"/>
    <col min="10506" max="10506" width="28.140625" style="10" customWidth="1"/>
    <col min="10507" max="10507" width="9.140625" style="10"/>
    <col min="10508" max="10508" width="34.140625" style="10" customWidth="1"/>
    <col min="10509" max="10753" width="9.140625" style="10"/>
    <col min="10754" max="10754" width="46.5703125" style="10" customWidth="1"/>
    <col min="10755" max="10755" width="18.28515625" style="10" customWidth="1"/>
    <col min="10756" max="10756" width="12.7109375" style="10" customWidth="1"/>
    <col min="10757" max="10757" width="18.42578125" style="10" customWidth="1"/>
    <col min="10758" max="10758" width="15.28515625" style="10" customWidth="1"/>
    <col min="10759" max="10759" width="28.85546875" style="10" customWidth="1"/>
    <col min="10760" max="10760" width="16.5703125" style="10" customWidth="1"/>
    <col min="10761" max="10761" width="28" style="10" customWidth="1"/>
    <col min="10762" max="10762" width="28.140625" style="10" customWidth="1"/>
    <col min="10763" max="10763" width="9.140625" style="10"/>
    <col min="10764" max="10764" width="34.140625" style="10" customWidth="1"/>
    <col min="10765" max="11009" width="9.140625" style="10"/>
    <col min="11010" max="11010" width="46.5703125" style="10" customWidth="1"/>
    <col min="11011" max="11011" width="18.28515625" style="10" customWidth="1"/>
    <col min="11012" max="11012" width="12.7109375" style="10" customWidth="1"/>
    <col min="11013" max="11013" width="18.42578125" style="10" customWidth="1"/>
    <col min="11014" max="11014" width="15.28515625" style="10" customWidth="1"/>
    <col min="11015" max="11015" width="28.85546875" style="10" customWidth="1"/>
    <col min="11016" max="11016" width="16.5703125" style="10" customWidth="1"/>
    <col min="11017" max="11017" width="28" style="10" customWidth="1"/>
    <col min="11018" max="11018" width="28.140625" style="10" customWidth="1"/>
    <col min="11019" max="11019" width="9.140625" style="10"/>
    <col min="11020" max="11020" width="34.140625" style="10" customWidth="1"/>
    <col min="11021" max="11265" width="9.140625" style="10"/>
    <col min="11266" max="11266" width="46.5703125" style="10" customWidth="1"/>
    <col min="11267" max="11267" width="18.28515625" style="10" customWidth="1"/>
    <col min="11268" max="11268" width="12.7109375" style="10" customWidth="1"/>
    <col min="11269" max="11269" width="18.42578125" style="10" customWidth="1"/>
    <col min="11270" max="11270" width="15.28515625" style="10" customWidth="1"/>
    <col min="11271" max="11271" width="28.85546875" style="10" customWidth="1"/>
    <col min="11272" max="11272" width="16.5703125" style="10" customWidth="1"/>
    <col min="11273" max="11273" width="28" style="10" customWidth="1"/>
    <col min="11274" max="11274" width="28.140625" style="10" customWidth="1"/>
    <col min="11275" max="11275" width="9.140625" style="10"/>
    <col min="11276" max="11276" width="34.140625" style="10" customWidth="1"/>
    <col min="11277" max="11521" width="9.140625" style="10"/>
    <col min="11522" max="11522" width="46.5703125" style="10" customWidth="1"/>
    <col min="11523" max="11523" width="18.28515625" style="10" customWidth="1"/>
    <col min="11524" max="11524" width="12.7109375" style="10" customWidth="1"/>
    <col min="11525" max="11525" width="18.42578125" style="10" customWidth="1"/>
    <col min="11526" max="11526" width="15.28515625" style="10" customWidth="1"/>
    <col min="11527" max="11527" width="28.85546875" style="10" customWidth="1"/>
    <col min="11528" max="11528" width="16.5703125" style="10" customWidth="1"/>
    <col min="11529" max="11529" width="28" style="10" customWidth="1"/>
    <col min="11530" max="11530" width="28.140625" style="10" customWidth="1"/>
    <col min="11531" max="11531" width="9.140625" style="10"/>
    <col min="11532" max="11532" width="34.140625" style="10" customWidth="1"/>
    <col min="11533" max="11777" width="9.140625" style="10"/>
    <col min="11778" max="11778" width="46.5703125" style="10" customWidth="1"/>
    <col min="11779" max="11779" width="18.28515625" style="10" customWidth="1"/>
    <col min="11780" max="11780" width="12.7109375" style="10" customWidth="1"/>
    <col min="11781" max="11781" width="18.42578125" style="10" customWidth="1"/>
    <col min="11782" max="11782" width="15.28515625" style="10" customWidth="1"/>
    <col min="11783" max="11783" width="28.85546875" style="10" customWidth="1"/>
    <col min="11784" max="11784" width="16.5703125" style="10" customWidth="1"/>
    <col min="11785" max="11785" width="28" style="10" customWidth="1"/>
    <col min="11786" max="11786" width="28.140625" style="10" customWidth="1"/>
    <col min="11787" max="11787" width="9.140625" style="10"/>
    <col min="11788" max="11788" width="34.140625" style="10" customWidth="1"/>
    <col min="11789" max="12033" width="9.140625" style="10"/>
    <col min="12034" max="12034" width="46.5703125" style="10" customWidth="1"/>
    <col min="12035" max="12035" width="18.28515625" style="10" customWidth="1"/>
    <col min="12036" max="12036" width="12.7109375" style="10" customWidth="1"/>
    <col min="12037" max="12037" width="18.42578125" style="10" customWidth="1"/>
    <col min="12038" max="12038" width="15.28515625" style="10" customWidth="1"/>
    <col min="12039" max="12039" width="28.85546875" style="10" customWidth="1"/>
    <col min="12040" max="12040" width="16.5703125" style="10" customWidth="1"/>
    <col min="12041" max="12041" width="28" style="10" customWidth="1"/>
    <col min="12042" max="12042" width="28.140625" style="10" customWidth="1"/>
    <col min="12043" max="12043" width="9.140625" style="10"/>
    <col min="12044" max="12044" width="34.140625" style="10" customWidth="1"/>
    <col min="12045" max="12289" width="9.140625" style="10"/>
    <col min="12290" max="12290" width="46.5703125" style="10" customWidth="1"/>
    <col min="12291" max="12291" width="18.28515625" style="10" customWidth="1"/>
    <col min="12292" max="12292" width="12.7109375" style="10" customWidth="1"/>
    <col min="12293" max="12293" width="18.42578125" style="10" customWidth="1"/>
    <col min="12294" max="12294" width="15.28515625" style="10" customWidth="1"/>
    <col min="12295" max="12295" width="28.85546875" style="10" customWidth="1"/>
    <col min="12296" max="12296" width="16.5703125" style="10" customWidth="1"/>
    <col min="12297" max="12297" width="28" style="10" customWidth="1"/>
    <col min="12298" max="12298" width="28.140625" style="10" customWidth="1"/>
    <col min="12299" max="12299" width="9.140625" style="10"/>
    <col min="12300" max="12300" width="34.140625" style="10" customWidth="1"/>
    <col min="12301" max="12545" width="9.140625" style="10"/>
    <col min="12546" max="12546" width="46.5703125" style="10" customWidth="1"/>
    <col min="12547" max="12547" width="18.28515625" style="10" customWidth="1"/>
    <col min="12548" max="12548" width="12.7109375" style="10" customWidth="1"/>
    <col min="12549" max="12549" width="18.42578125" style="10" customWidth="1"/>
    <col min="12550" max="12550" width="15.28515625" style="10" customWidth="1"/>
    <col min="12551" max="12551" width="28.85546875" style="10" customWidth="1"/>
    <col min="12552" max="12552" width="16.5703125" style="10" customWidth="1"/>
    <col min="12553" max="12553" width="28" style="10" customWidth="1"/>
    <col min="12554" max="12554" width="28.140625" style="10" customWidth="1"/>
    <col min="12555" max="12555" width="9.140625" style="10"/>
    <col min="12556" max="12556" width="34.140625" style="10" customWidth="1"/>
    <col min="12557" max="12801" width="9.140625" style="10"/>
    <col min="12802" max="12802" width="46.5703125" style="10" customWidth="1"/>
    <col min="12803" max="12803" width="18.28515625" style="10" customWidth="1"/>
    <col min="12804" max="12804" width="12.7109375" style="10" customWidth="1"/>
    <col min="12805" max="12805" width="18.42578125" style="10" customWidth="1"/>
    <col min="12806" max="12806" width="15.28515625" style="10" customWidth="1"/>
    <col min="12807" max="12807" width="28.85546875" style="10" customWidth="1"/>
    <col min="12808" max="12808" width="16.5703125" style="10" customWidth="1"/>
    <col min="12809" max="12809" width="28" style="10" customWidth="1"/>
    <col min="12810" max="12810" width="28.140625" style="10" customWidth="1"/>
    <col min="12811" max="12811" width="9.140625" style="10"/>
    <col min="12812" max="12812" width="34.140625" style="10" customWidth="1"/>
    <col min="12813" max="13057" width="9.140625" style="10"/>
    <col min="13058" max="13058" width="46.5703125" style="10" customWidth="1"/>
    <col min="13059" max="13059" width="18.28515625" style="10" customWidth="1"/>
    <col min="13060" max="13060" width="12.7109375" style="10" customWidth="1"/>
    <col min="13061" max="13061" width="18.42578125" style="10" customWidth="1"/>
    <col min="13062" max="13062" width="15.28515625" style="10" customWidth="1"/>
    <col min="13063" max="13063" width="28.85546875" style="10" customWidth="1"/>
    <col min="13064" max="13064" width="16.5703125" style="10" customWidth="1"/>
    <col min="13065" max="13065" width="28" style="10" customWidth="1"/>
    <col min="13066" max="13066" width="28.140625" style="10" customWidth="1"/>
    <col min="13067" max="13067" width="9.140625" style="10"/>
    <col min="13068" max="13068" width="34.140625" style="10" customWidth="1"/>
    <col min="13069" max="13313" width="9.140625" style="10"/>
    <col min="13314" max="13314" width="46.5703125" style="10" customWidth="1"/>
    <col min="13315" max="13315" width="18.28515625" style="10" customWidth="1"/>
    <col min="13316" max="13316" width="12.7109375" style="10" customWidth="1"/>
    <col min="13317" max="13317" width="18.42578125" style="10" customWidth="1"/>
    <col min="13318" max="13318" width="15.28515625" style="10" customWidth="1"/>
    <col min="13319" max="13319" width="28.85546875" style="10" customWidth="1"/>
    <col min="13320" max="13320" width="16.5703125" style="10" customWidth="1"/>
    <col min="13321" max="13321" width="28" style="10" customWidth="1"/>
    <col min="13322" max="13322" width="28.140625" style="10" customWidth="1"/>
    <col min="13323" max="13323" width="9.140625" style="10"/>
    <col min="13324" max="13324" width="34.140625" style="10" customWidth="1"/>
    <col min="13325" max="13569" width="9.140625" style="10"/>
    <col min="13570" max="13570" width="46.5703125" style="10" customWidth="1"/>
    <col min="13571" max="13571" width="18.28515625" style="10" customWidth="1"/>
    <col min="13572" max="13572" width="12.7109375" style="10" customWidth="1"/>
    <col min="13573" max="13573" width="18.42578125" style="10" customWidth="1"/>
    <col min="13574" max="13574" width="15.28515625" style="10" customWidth="1"/>
    <col min="13575" max="13575" width="28.85546875" style="10" customWidth="1"/>
    <col min="13576" max="13576" width="16.5703125" style="10" customWidth="1"/>
    <col min="13577" max="13577" width="28" style="10" customWidth="1"/>
    <col min="13578" max="13578" width="28.140625" style="10" customWidth="1"/>
    <col min="13579" max="13579" width="9.140625" style="10"/>
    <col min="13580" max="13580" width="34.140625" style="10" customWidth="1"/>
    <col min="13581" max="13825" width="9.140625" style="10"/>
    <col min="13826" max="13826" width="46.5703125" style="10" customWidth="1"/>
    <col min="13827" max="13827" width="18.28515625" style="10" customWidth="1"/>
    <col min="13828" max="13828" width="12.7109375" style="10" customWidth="1"/>
    <col min="13829" max="13829" width="18.42578125" style="10" customWidth="1"/>
    <col min="13830" max="13830" width="15.28515625" style="10" customWidth="1"/>
    <col min="13831" max="13831" width="28.85546875" style="10" customWidth="1"/>
    <col min="13832" max="13832" width="16.5703125" style="10" customWidth="1"/>
    <col min="13833" max="13833" width="28" style="10" customWidth="1"/>
    <col min="13834" max="13834" width="28.140625" style="10" customWidth="1"/>
    <col min="13835" max="13835" width="9.140625" style="10"/>
    <col min="13836" max="13836" width="34.140625" style="10" customWidth="1"/>
    <col min="13837" max="14081" width="9.140625" style="10"/>
    <col min="14082" max="14082" width="46.5703125" style="10" customWidth="1"/>
    <col min="14083" max="14083" width="18.28515625" style="10" customWidth="1"/>
    <col min="14084" max="14084" width="12.7109375" style="10" customWidth="1"/>
    <col min="14085" max="14085" width="18.42578125" style="10" customWidth="1"/>
    <col min="14086" max="14086" width="15.28515625" style="10" customWidth="1"/>
    <col min="14087" max="14087" width="28.85546875" style="10" customWidth="1"/>
    <col min="14088" max="14088" width="16.5703125" style="10" customWidth="1"/>
    <col min="14089" max="14089" width="28" style="10" customWidth="1"/>
    <col min="14090" max="14090" width="28.140625" style="10" customWidth="1"/>
    <col min="14091" max="14091" width="9.140625" style="10"/>
    <col min="14092" max="14092" width="34.140625" style="10" customWidth="1"/>
    <col min="14093" max="14337" width="9.140625" style="10"/>
    <col min="14338" max="14338" width="46.5703125" style="10" customWidth="1"/>
    <col min="14339" max="14339" width="18.28515625" style="10" customWidth="1"/>
    <col min="14340" max="14340" width="12.7109375" style="10" customWidth="1"/>
    <col min="14341" max="14341" width="18.42578125" style="10" customWidth="1"/>
    <col min="14342" max="14342" width="15.28515625" style="10" customWidth="1"/>
    <col min="14343" max="14343" width="28.85546875" style="10" customWidth="1"/>
    <col min="14344" max="14344" width="16.5703125" style="10" customWidth="1"/>
    <col min="14345" max="14345" width="28" style="10" customWidth="1"/>
    <col min="14346" max="14346" width="28.140625" style="10" customWidth="1"/>
    <col min="14347" max="14347" width="9.140625" style="10"/>
    <col min="14348" max="14348" width="34.140625" style="10" customWidth="1"/>
    <col min="14349" max="14593" width="9.140625" style="10"/>
    <col min="14594" max="14594" width="46.5703125" style="10" customWidth="1"/>
    <col min="14595" max="14595" width="18.28515625" style="10" customWidth="1"/>
    <col min="14596" max="14596" width="12.7109375" style="10" customWidth="1"/>
    <col min="14597" max="14597" width="18.42578125" style="10" customWidth="1"/>
    <col min="14598" max="14598" width="15.28515625" style="10" customWidth="1"/>
    <col min="14599" max="14599" width="28.85546875" style="10" customWidth="1"/>
    <col min="14600" max="14600" width="16.5703125" style="10" customWidth="1"/>
    <col min="14601" max="14601" width="28" style="10" customWidth="1"/>
    <col min="14602" max="14602" width="28.140625" style="10" customWidth="1"/>
    <col min="14603" max="14603" width="9.140625" style="10"/>
    <col min="14604" max="14604" width="34.140625" style="10" customWidth="1"/>
    <col min="14605" max="14849" width="9.140625" style="10"/>
    <col min="14850" max="14850" width="46.5703125" style="10" customWidth="1"/>
    <col min="14851" max="14851" width="18.28515625" style="10" customWidth="1"/>
    <col min="14852" max="14852" width="12.7109375" style="10" customWidth="1"/>
    <col min="14853" max="14853" width="18.42578125" style="10" customWidth="1"/>
    <col min="14854" max="14854" width="15.28515625" style="10" customWidth="1"/>
    <col min="14855" max="14855" width="28.85546875" style="10" customWidth="1"/>
    <col min="14856" max="14856" width="16.5703125" style="10" customWidth="1"/>
    <col min="14857" max="14857" width="28" style="10" customWidth="1"/>
    <col min="14858" max="14858" width="28.140625" style="10" customWidth="1"/>
    <col min="14859" max="14859" width="9.140625" style="10"/>
    <col min="14860" max="14860" width="34.140625" style="10" customWidth="1"/>
    <col min="14861" max="15105" width="9.140625" style="10"/>
    <col min="15106" max="15106" width="46.5703125" style="10" customWidth="1"/>
    <col min="15107" max="15107" width="18.28515625" style="10" customWidth="1"/>
    <col min="15108" max="15108" width="12.7109375" style="10" customWidth="1"/>
    <col min="15109" max="15109" width="18.42578125" style="10" customWidth="1"/>
    <col min="15110" max="15110" width="15.28515625" style="10" customWidth="1"/>
    <col min="15111" max="15111" width="28.85546875" style="10" customWidth="1"/>
    <col min="15112" max="15112" width="16.5703125" style="10" customWidth="1"/>
    <col min="15113" max="15113" width="28" style="10" customWidth="1"/>
    <col min="15114" max="15114" width="28.140625" style="10" customWidth="1"/>
    <col min="15115" max="15115" width="9.140625" style="10"/>
    <col min="15116" max="15116" width="34.140625" style="10" customWidth="1"/>
    <col min="15117" max="15361" width="9.140625" style="10"/>
    <col min="15362" max="15362" width="46.5703125" style="10" customWidth="1"/>
    <col min="15363" max="15363" width="18.28515625" style="10" customWidth="1"/>
    <col min="15364" max="15364" width="12.7109375" style="10" customWidth="1"/>
    <col min="15365" max="15365" width="18.42578125" style="10" customWidth="1"/>
    <col min="15366" max="15366" width="15.28515625" style="10" customWidth="1"/>
    <col min="15367" max="15367" width="28.85546875" style="10" customWidth="1"/>
    <col min="15368" max="15368" width="16.5703125" style="10" customWidth="1"/>
    <col min="15369" max="15369" width="28" style="10" customWidth="1"/>
    <col min="15370" max="15370" width="28.140625" style="10" customWidth="1"/>
    <col min="15371" max="15371" width="9.140625" style="10"/>
    <col min="15372" max="15372" width="34.140625" style="10" customWidth="1"/>
    <col min="15373" max="15617" width="9.140625" style="10"/>
    <col min="15618" max="15618" width="46.5703125" style="10" customWidth="1"/>
    <col min="15619" max="15619" width="18.28515625" style="10" customWidth="1"/>
    <col min="15620" max="15620" width="12.7109375" style="10" customWidth="1"/>
    <col min="15621" max="15621" width="18.42578125" style="10" customWidth="1"/>
    <col min="15622" max="15622" width="15.28515625" style="10" customWidth="1"/>
    <col min="15623" max="15623" width="28.85546875" style="10" customWidth="1"/>
    <col min="15624" max="15624" width="16.5703125" style="10" customWidth="1"/>
    <col min="15625" max="15625" width="28" style="10" customWidth="1"/>
    <col min="15626" max="15626" width="28.140625" style="10" customWidth="1"/>
    <col min="15627" max="15627" width="9.140625" style="10"/>
    <col min="15628" max="15628" width="34.140625" style="10" customWidth="1"/>
    <col min="15629" max="15873" width="9.140625" style="10"/>
    <col min="15874" max="15874" width="46.5703125" style="10" customWidth="1"/>
    <col min="15875" max="15875" width="18.28515625" style="10" customWidth="1"/>
    <col min="15876" max="15876" width="12.7109375" style="10" customWidth="1"/>
    <col min="15877" max="15877" width="18.42578125" style="10" customWidth="1"/>
    <col min="15878" max="15878" width="15.28515625" style="10" customWidth="1"/>
    <col min="15879" max="15879" width="28.85546875" style="10" customWidth="1"/>
    <col min="15880" max="15880" width="16.5703125" style="10" customWidth="1"/>
    <col min="15881" max="15881" width="28" style="10" customWidth="1"/>
    <col min="15882" max="15882" width="28.140625" style="10" customWidth="1"/>
    <col min="15883" max="15883" width="9.140625" style="10"/>
    <col min="15884" max="15884" width="34.140625" style="10" customWidth="1"/>
    <col min="15885" max="16129" width="9.140625" style="10"/>
    <col min="16130" max="16130" width="46.5703125" style="10" customWidth="1"/>
    <col min="16131" max="16131" width="18.28515625" style="10" customWidth="1"/>
    <col min="16132" max="16132" width="12.7109375" style="10" customWidth="1"/>
    <col min="16133" max="16133" width="18.42578125" style="10" customWidth="1"/>
    <col min="16134" max="16134" width="15.28515625" style="10" customWidth="1"/>
    <col min="16135" max="16135" width="28.85546875" style="10" customWidth="1"/>
    <col min="16136" max="16136" width="16.5703125" style="10" customWidth="1"/>
    <col min="16137" max="16137" width="28" style="10" customWidth="1"/>
    <col min="16138" max="16138" width="28.140625" style="10" customWidth="1"/>
    <col min="16139" max="16139" width="9.140625" style="10"/>
    <col min="16140" max="16140" width="34.140625" style="10" customWidth="1"/>
    <col min="16141" max="16384" width="9.140625" style="10"/>
  </cols>
  <sheetData>
    <row r="1" spans="1:9" x14ac:dyDescent="0.2">
      <c r="A1" s="344" t="s">
        <v>3303</v>
      </c>
      <c r="B1" s="487" t="str">
        <f t="shared" ref="B1:B6" si="0">HYPERLINK("#List!$A$1", "Preparatory")</f>
        <v>Preparatory</v>
      </c>
    </row>
    <row r="2" spans="1:9" x14ac:dyDescent="0.2">
      <c r="A2" s="344" t="s">
        <v>3304</v>
      </c>
      <c r="B2" s="487" t="str">
        <f t="shared" si="0"/>
        <v>Preparatory</v>
      </c>
    </row>
    <row r="3" spans="1:9" x14ac:dyDescent="0.2">
      <c r="A3" s="344" t="s">
        <v>4611</v>
      </c>
      <c r="B3" s="487" t="str">
        <f t="shared" si="0"/>
        <v>Preparatory</v>
      </c>
    </row>
    <row r="4" spans="1:9" x14ac:dyDescent="0.2">
      <c r="A4" s="344" t="s">
        <v>4612</v>
      </c>
      <c r="B4" s="487" t="str">
        <f t="shared" si="0"/>
        <v>Preparatory</v>
      </c>
    </row>
    <row r="5" spans="1:9" x14ac:dyDescent="0.2">
      <c r="A5" s="344" t="s">
        <v>4671</v>
      </c>
      <c r="B5" s="487" t="str">
        <f t="shared" si="0"/>
        <v>Preparatory</v>
      </c>
    </row>
    <row r="6" spans="1:9" x14ac:dyDescent="0.2">
      <c r="A6" s="344" t="s">
        <v>4672</v>
      </c>
      <c r="B6" s="487" t="str">
        <f t="shared" si="0"/>
        <v>Preparatory</v>
      </c>
    </row>
    <row r="7" spans="1:9" x14ac:dyDescent="0.2">
      <c r="A7" s="344"/>
    </row>
    <row r="8" spans="1:9" x14ac:dyDescent="0.2">
      <c r="A8" s="92" t="s">
        <v>502</v>
      </c>
      <c r="E8" s="348"/>
      <c r="F8" s="348"/>
      <c r="G8" s="348"/>
      <c r="H8" s="36"/>
      <c r="I8" s="36"/>
    </row>
    <row r="9" spans="1:9" x14ac:dyDescent="0.2">
      <c r="A9" s="92" t="s">
        <v>501</v>
      </c>
      <c r="D9" s="63"/>
      <c r="E9" s="63"/>
      <c r="F9" s="63"/>
      <c r="G9" s="63"/>
      <c r="H9" s="36"/>
      <c r="I9" s="36"/>
    </row>
    <row r="10" spans="1:9" x14ac:dyDescent="0.2">
      <c r="A10" s="92"/>
      <c r="D10" s="63"/>
      <c r="E10" s="63"/>
      <c r="F10" s="63"/>
      <c r="G10" s="63"/>
      <c r="H10" s="36"/>
      <c r="I10" s="36"/>
    </row>
    <row r="11" spans="1:9" x14ac:dyDescent="0.2">
      <c r="A11" s="344" t="s">
        <v>4797</v>
      </c>
      <c r="G11" s="36"/>
      <c r="H11" s="36"/>
    </row>
    <row r="12" spans="1:9" x14ac:dyDescent="0.2">
      <c r="A12" s="228" t="s">
        <v>48</v>
      </c>
    </row>
    <row r="13" spans="1:9" x14ac:dyDescent="0.2">
      <c r="A13" s="228" t="s">
        <v>2954</v>
      </c>
    </row>
    <row r="14" spans="1:9" x14ac:dyDescent="0.2">
      <c r="A14" s="14" t="s">
        <v>4665</v>
      </c>
      <c r="B14" s="185" t="s">
        <v>5253</v>
      </c>
      <c r="C14" s="182" t="s">
        <v>5270</v>
      </c>
      <c r="D14" s="166" t="s">
        <v>5184</v>
      </c>
    </row>
    <row r="15" spans="1:9" x14ac:dyDescent="0.2">
      <c r="B15" s="92"/>
    </row>
    <row r="16" spans="1:9" x14ac:dyDescent="0.2">
      <c r="A16" s="344" t="s">
        <v>4798</v>
      </c>
      <c r="B16" s="92"/>
    </row>
    <row r="17" spans="1:4" x14ac:dyDescent="0.2">
      <c r="A17" s="228" t="s">
        <v>48</v>
      </c>
      <c r="B17" s="92"/>
    </row>
    <row r="18" spans="1:4" x14ac:dyDescent="0.2">
      <c r="A18" s="349" t="s">
        <v>2890</v>
      </c>
      <c r="B18" s="92"/>
    </row>
    <row r="19" spans="1:4" x14ac:dyDescent="0.2">
      <c r="A19" s="14" t="s">
        <v>4711</v>
      </c>
      <c r="B19" s="92"/>
    </row>
    <row r="20" spans="1:4" x14ac:dyDescent="0.2">
      <c r="A20" s="14" t="s">
        <v>4665</v>
      </c>
      <c r="B20" s="185" t="s">
        <v>5253</v>
      </c>
      <c r="C20" s="182" t="s">
        <v>5270</v>
      </c>
      <c r="D20" s="166" t="s">
        <v>5184</v>
      </c>
    </row>
    <row r="21" spans="1:4" x14ac:dyDescent="0.2">
      <c r="A21" s="14"/>
      <c r="B21" s="92"/>
    </row>
    <row r="22" spans="1:4" x14ac:dyDescent="0.2">
      <c r="A22" s="17" t="s">
        <v>4803</v>
      </c>
      <c r="B22" s="92"/>
    </row>
    <row r="23" spans="1:4" x14ac:dyDescent="0.2">
      <c r="A23" s="228" t="s">
        <v>48</v>
      </c>
      <c r="B23" s="92"/>
    </row>
    <row r="24" spans="1:4" x14ac:dyDescent="0.2">
      <c r="A24" s="10" t="s">
        <v>2954</v>
      </c>
      <c r="B24" s="92"/>
    </row>
    <row r="25" spans="1:4" x14ac:dyDescent="0.2">
      <c r="A25" s="115" t="s">
        <v>2881</v>
      </c>
      <c r="B25" s="92"/>
    </row>
    <row r="26" spans="1:4" x14ac:dyDescent="0.2">
      <c r="A26" s="115" t="s">
        <v>4665</v>
      </c>
      <c r="B26" s="185" t="s">
        <v>5253</v>
      </c>
      <c r="C26" s="182" t="s">
        <v>5270</v>
      </c>
      <c r="D26" s="166" t="s">
        <v>5184</v>
      </c>
    </row>
    <row r="27" spans="1:4" x14ac:dyDescent="0.2">
      <c r="A27" s="115" t="s">
        <v>5190</v>
      </c>
      <c r="B27" s="152" t="s">
        <v>4668</v>
      </c>
      <c r="C27" s="117" t="s">
        <v>5271</v>
      </c>
      <c r="D27" s="116" t="s">
        <v>5147</v>
      </c>
    </row>
    <row r="28" spans="1:4" x14ac:dyDescent="0.2">
      <c r="A28" s="10"/>
      <c r="B28" s="92"/>
    </row>
    <row r="29" spans="1:4" x14ac:dyDescent="0.2">
      <c r="A29" s="17" t="s">
        <v>4804</v>
      </c>
      <c r="B29" s="92"/>
    </row>
    <row r="30" spans="1:4" x14ac:dyDescent="0.2">
      <c r="A30" s="228" t="s">
        <v>48</v>
      </c>
      <c r="B30" s="92"/>
    </row>
    <row r="31" spans="1:4" x14ac:dyDescent="0.2">
      <c r="A31" s="350" t="s">
        <v>2890</v>
      </c>
      <c r="B31" s="92"/>
    </row>
    <row r="32" spans="1:4" x14ac:dyDescent="0.2">
      <c r="A32" s="14" t="s">
        <v>4711</v>
      </c>
      <c r="B32" s="92"/>
    </row>
    <row r="33" spans="1:4" x14ac:dyDescent="0.2">
      <c r="A33" s="115" t="s">
        <v>2881</v>
      </c>
      <c r="B33" s="92"/>
    </row>
    <row r="34" spans="1:4" x14ac:dyDescent="0.2">
      <c r="A34" s="115" t="s">
        <v>4665</v>
      </c>
      <c r="B34" s="185" t="s">
        <v>5253</v>
      </c>
      <c r="C34" s="182" t="s">
        <v>5270</v>
      </c>
      <c r="D34" s="166" t="s">
        <v>5184</v>
      </c>
    </row>
    <row r="35" spans="1:4" x14ac:dyDescent="0.2">
      <c r="A35" s="115" t="s">
        <v>5190</v>
      </c>
      <c r="B35" s="152" t="s">
        <v>4668</v>
      </c>
      <c r="C35" s="117" t="s">
        <v>5271</v>
      </c>
      <c r="D35" s="69" t="s">
        <v>5147</v>
      </c>
    </row>
    <row r="36" spans="1:4" x14ac:dyDescent="0.2">
      <c r="A36" s="115"/>
      <c r="B36" s="92"/>
    </row>
    <row r="37" spans="1:4" x14ac:dyDescent="0.2">
      <c r="A37" s="17" t="s">
        <v>4809</v>
      </c>
      <c r="B37" s="92"/>
    </row>
    <row r="38" spans="1:4" x14ac:dyDescent="0.2">
      <c r="A38" s="228" t="s">
        <v>48</v>
      </c>
      <c r="B38" s="92"/>
    </row>
    <row r="39" spans="1:4" x14ac:dyDescent="0.2">
      <c r="A39" s="10" t="s">
        <v>2954</v>
      </c>
      <c r="B39" s="92"/>
    </row>
    <row r="40" spans="1:4" x14ac:dyDescent="0.2">
      <c r="A40" s="115" t="s">
        <v>2882</v>
      </c>
      <c r="B40" s="92"/>
    </row>
    <row r="41" spans="1:4" x14ac:dyDescent="0.2">
      <c r="A41" s="115" t="s">
        <v>4665</v>
      </c>
      <c r="B41" s="185" t="s">
        <v>5253</v>
      </c>
      <c r="C41" s="182" t="s">
        <v>5270</v>
      </c>
      <c r="D41" s="166" t="s">
        <v>5184</v>
      </c>
    </row>
    <row r="42" spans="1:4" x14ac:dyDescent="0.2">
      <c r="A42" s="10"/>
      <c r="B42" s="92"/>
    </row>
    <row r="43" spans="1:4" x14ac:dyDescent="0.2">
      <c r="A43" s="17" t="s">
        <v>4810</v>
      </c>
      <c r="B43" s="92"/>
    </row>
    <row r="44" spans="1:4" x14ac:dyDescent="0.2">
      <c r="A44" s="228" t="s">
        <v>48</v>
      </c>
      <c r="B44" s="92"/>
    </row>
    <row r="45" spans="1:4" x14ac:dyDescent="0.2">
      <c r="A45" s="350" t="s">
        <v>2890</v>
      </c>
      <c r="B45" s="92"/>
    </row>
    <row r="46" spans="1:4" x14ac:dyDescent="0.2">
      <c r="A46" s="14" t="s">
        <v>4711</v>
      </c>
      <c r="B46" s="92"/>
    </row>
    <row r="47" spans="1:4" x14ac:dyDescent="0.2">
      <c r="A47" s="115" t="s">
        <v>2882</v>
      </c>
      <c r="B47" s="92"/>
    </row>
    <row r="48" spans="1:4" x14ac:dyDescent="0.2">
      <c r="A48" s="115" t="s">
        <v>4665</v>
      </c>
      <c r="B48" s="185" t="s">
        <v>5253</v>
      </c>
      <c r="C48" s="182" t="s">
        <v>5270</v>
      </c>
      <c r="D48" s="166" t="s">
        <v>5184</v>
      </c>
    </row>
    <row r="50" spans="1:9" x14ac:dyDescent="0.2">
      <c r="A50" s="10"/>
      <c r="C50" s="215" t="s">
        <v>3257</v>
      </c>
    </row>
    <row r="51" spans="1:9" x14ac:dyDescent="0.2">
      <c r="A51" s="10"/>
      <c r="C51" s="214" t="s">
        <v>5276</v>
      </c>
    </row>
    <row r="52" spans="1:9" x14ac:dyDescent="0.2">
      <c r="A52" s="250" t="s">
        <v>2366</v>
      </c>
      <c r="B52" s="167" t="s">
        <v>5272</v>
      </c>
      <c r="C52" s="449" t="s">
        <v>2367</v>
      </c>
      <c r="D52" s="13" t="s">
        <v>2062</v>
      </c>
      <c r="E52" s="13" t="s">
        <v>3197</v>
      </c>
      <c r="H52" s="9"/>
      <c r="I52" s="9"/>
    </row>
    <row r="53" spans="1:9" x14ac:dyDescent="0.2">
      <c r="A53" s="250" t="s">
        <v>2368</v>
      </c>
      <c r="B53" s="167" t="s">
        <v>5273</v>
      </c>
      <c r="C53" s="449" t="s">
        <v>2369</v>
      </c>
      <c r="D53" s="13" t="s">
        <v>2062</v>
      </c>
      <c r="E53" s="13" t="s">
        <v>3198</v>
      </c>
      <c r="H53" s="9"/>
      <c r="I53" s="9"/>
    </row>
    <row r="54" spans="1:9" x14ac:dyDescent="0.2">
      <c r="A54" s="250" t="s">
        <v>4721</v>
      </c>
      <c r="B54" s="167" t="s">
        <v>5274</v>
      </c>
      <c r="C54" s="449" t="s">
        <v>2370</v>
      </c>
      <c r="D54" s="13" t="s">
        <v>2062</v>
      </c>
      <c r="E54" s="13" t="s">
        <v>3199</v>
      </c>
      <c r="H54" s="9"/>
      <c r="I54" s="9"/>
    </row>
    <row r="55" spans="1:9" x14ac:dyDescent="0.2">
      <c r="A55" s="250" t="s">
        <v>2371</v>
      </c>
      <c r="B55" s="167" t="s">
        <v>5275</v>
      </c>
      <c r="C55" s="449" t="s">
        <v>2372</v>
      </c>
      <c r="D55" s="13" t="s">
        <v>2062</v>
      </c>
      <c r="E55" s="13" t="s">
        <v>3200</v>
      </c>
      <c r="H55" s="9"/>
      <c r="I55" s="9"/>
    </row>
    <row r="57" spans="1:9" x14ac:dyDescent="0.2">
      <c r="A57" s="17" t="s">
        <v>4799</v>
      </c>
      <c r="C57" s="341"/>
      <c r="D57" s="341"/>
      <c r="E57" s="341"/>
      <c r="F57" s="341"/>
      <c r="G57" s="341"/>
    </row>
    <row r="58" spans="1:9" x14ac:dyDescent="0.2">
      <c r="A58" s="228" t="s">
        <v>48</v>
      </c>
    </row>
    <row r="59" spans="1:9" x14ac:dyDescent="0.2">
      <c r="A59" s="10" t="s">
        <v>2808</v>
      </c>
      <c r="C59" s="342"/>
      <c r="D59" s="342"/>
      <c r="E59" s="342"/>
      <c r="F59" s="342"/>
    </row>
    <row r="60" spans="1:9" x14ac:dyDescent="0.2">
      <c r="A60" s="10" t="s">
        <v>2954</v>
      </c>
      <c r="C60" s="342"/>
      <c r="D60" s="342"/>
      <c r="E60" s="342"/>
      <c r="F60" s="342"/>
    </row>
    <row r="61" spans="1:9" x14ac:dyDescent="0.2">
      <c r="A61" s="115" t="s">
        <v>4665</v>
      </c>
      <c r="B61" s="185" t="s">
        <v>5253</v>
      </c>
      <c r="C61" s="182" t="s">
        <v>5270</v>
      </c>
      <c r="D61" s="166" t="s">
        <v>5184</v>
      </c>
      <c r="E61" s="342"/>
      <c r="F61" s="342"/>
    </row>
    <row r="62" spans="1:9" x14ac:dyDescent="0.2">
      <c r="A62" s="10"/>
      <c r="B62" s="92"/>
    </row>
    <row r="63" spans="1:9" x14ac:dyDescent="0.2">
      <c r="A63" s="17" t="s">
        <v>4800</v>
      </c>
      <c r="B63" s="92"/>
    </row>
    <row r="64" spans="1:9" x14ac:dyDescent="0.2">
      <c r="A64" s="228" t="s">
        <v>48</v>
      </c>
      <c r="B64" s="92"/>
    </row>
    <row r="65" spans="1:4" x14ac:dyDescent="0.2">
      <c r="A65" s="10" t="s">
        <v>2808</v>
      </c>
      <c r="B65" s="92"/>
    </row>
    <row r="66" spans="1:4" x14ac:dyDescent="0.2">
      <c r="A66" s="350" t="s">
        <v>2890</v>
      </c>
      <c r="B66" s="92"/>
    </row>
    <row r="67" spans="1:4" x14ac:dyDescent="0.2">
      <c r="A67" s="14" t="s">
        <v>4711</v>
      </c>
      <c r="B67" s="92"/>
    </row>
    <row r="68" spans="1:4" x14ac:dyDescent="0.2">
      <c r="A68" s="115" t="s">
        <v>4665</v>
      </c>
      <c r="B68" s="185" t="s">
        <v>5253</v>
      </c>
      <c r="C68" s="182" t="s">
        <v>5270</v>
      </c>
      <c r="D68" s="166" t="s">
        <v>5184</v>
      </c>
    </row>
    <row r="69" spans="1:4" x14ac:dyDescent="0.2">
      <c r="A69" s="115"/>
      <c r="B69" s="92"/>
    </row>
    <row r="70" spans="1:4" x14ac:dyDescent="0.2">
      <c r="A70" s="17" t="s">
        <v>4805</v>
      </c>
      <c r="B70" s="92"/>
    </row>
    <row r="71" spans="1:4" x14ac:dyDescent="0.2">
      <c r="A71" s="228" t="s">
        <v>48</v>
      </c>
      <c r="B71" s="92"/>
    </row>
    <row r="72" spans="1:4" x14ac:dyDescent="0.2">
      <c r="A72" s="10" t="s">
        <v>2808</v>
      </c>
      <c r="B72" s="92"/>
    </row>
    <row r="73" spans="1:4" x14ac:dyDescent="0.2">
      <c r="A73" s="10" t="s">
        <v>2954</v>
      </c>
      <c r="B73" s="92"/>
    </row>
    <row r="74" spans="1:4" x14ac:dyDescent="0.2">
      <c r="A74" s="115" t="s">
        <v>2881</v>
      </c>
      <c r="B74" s="92"/>
    </row>
    <row r="75" spans="1:4" x14ac:dyDescent="0.2">
      <c r="A75" s="115" t="s">
        <v>4665</v>
      </c>
      <c r="B75" s="185" t="s">
        <v>5253</v>
      </c>
      <c r="C75" s="182" t="s">
        <v>5270</v>
      </c>
      <c r="D75" s="166" t="s">
        <v>5184</v>
      </c>
    </row>
    <row r="76" spans="1:4" x14ac:dyDescent="0.2">
      <c r="A76" s="115" t="s">
        <v>5190</v>
      </c>
      <c r="B76" s="152" t="s">
        <v>4668</v>
      </c>
      <c r="C76" s="117" t="s">
        <v>5271</v>
      </c>
      <c r="D76" s="116" t="s">
        <v>5147</v>
      </c>
    </row>
    <row r="77" spans="1:4" x14ac:dyDescent="0.2">
      <c r="A77" s="10"/>
      <c r="B77" s="92"/>
    </row>
    <row r="78" spans="1:4" x14ac:dyDescent="0.2">
      <c r="A78" s="17" t="s">
        <v>4806</v>
      </c>
      <c r="B78" s="92"/>
    </row>
    <row r="79" spans="1:4" x14ac:dyDescent="0.2">
      <c r="A79" s="228" t="s">
        <v>48</v>
      </c>
      <c r="B79" s="92"/>
    </row>
    <row r="80" spans="1:4" x14ac:dyDescent="0.2">
      <c r="A80" s="10" t="s">
        <v>2808</v>
      </c>
      <c r="B80" s="92"/>
    </row>
    <row r="81" spans="1:4" x14ac:dyDescent="0.2">
      <c r="A81" s="350" t="s">
        <v>2890</v>
      </c>
      <c r="B81" s="92"/>
    </row>
    <row r="82" spans="1:4" x14ac:dyDescent="0.2">
      <c r="A82" s="14" t="s">
        <v>4711</v>
      </c>
      <c r="B82" s="92"/>
    </row>
    <row r="83" spans="1:4" x14ac:dyDescent="0.2">
      <c r="A83" s="115" t="s">
        <v>2881</v>
      </c>
      <c r="B83" s="92"/>
    </row>
    <row r="84" spans="1:4" x14ac:dyDescent="0.2">
      <c r="A84" s="115" t="s">
        <v>4665</v>
      </c>
      <c r="B84" s="185" t="s">
        <v>5253</v>
      </c>
      <c r="C84" s="182" t="s">
        <v>5270</v>
      </c>
      <c r="D84" s="166" t="s">
        <v>5184</v>
      </c>
    </row>
    <row r="85" spans="1:4" x14ac:dyDescent="0.2">
      <c r="A85" s="115" t="s">
        <v>5190</v>
      </c>
      <c r="B85" s="152" t="s">
        <v>4668</v>
      </c>
      <c r="C85" s="117" t="s">
        <v>5271</v>
      </c>
      <c r="D85" s="116" t="s">
        <v>5147</v>
      </c>
    </row>
    <row r="86" spans="1:4" x14ac:dyDescent="0.2">
      <c r="A86" s="115"/>
      <c r="B86" s="92"/>
    </row>
    <row r="87" spans="1:4" x14ac:dyDescent="0.2">
      <c r="A87" s="17" t="s">
        <v>4811</v>
      </c>
      <c r="B87" s="92"/>
    </row>
    <row r="88" spans="1:4" x14ac:dyDescent="0.2">
      <c r="A88" s="228" t="s">
        <v>48</v>
      </c>
      <c r="B88" s="92"/>
    </row>
    <row r="89" spans="1:4" x14ac:dyDescent="0.2">
      <c r="A89" s="10" t="s">
        <v>2808</v>
      </c>
      <c r="B89" s="92"/>
    </row>
    <row r="90" spans="1:4" x14ac:dyDescent="0.2">
      <c r="A90" s="10" t="s">
        <v>2954</v>
      </c>
      <c r="B90" s="92"/>
    </row>
    <row r="91" spans="1:4" x14ac:dyDescent="0.2">
      <c r="A91" s="115" t="s">
        <v>2882</v>
      </c>
      <c r="B91" s="92"/>
    </row>
    <row r="92" spans="1:4" x14ac:dyDescent="0.2">
      <c r="A92" s="115" t="s">
        <v>4665</v>
      </c>
      <c r="B92" s="185" t="s">
        <v>5253</v>
      </c>
      <c r="C92" s="182" t="s">
        <v>5270</v>
      </c>
      <c r="D92" s="166" t="s">
        <v>5184</v>
      </c>
    </row>
    <row r="93" spans="1:4" x14ac:dyDescent="0.2">
      <c r="A93" s="10"/>
      <c r="B93" s="92"/>
    </row>
    <row r="94" spans="1:4" x14ac:dyDescent="0.2">
      <c r="A94" s="17" t="s">
        <v>4812</v>
      </c>
      <c r="B94" s="92"/>
    </row>
    <row r="95" spans="1:4" x14ac:dyDescent="0.2">
      <c r="A95" s="228" t="s">
        <v>48</v>
      </c>
      <c r="B95" s="92"/>
    </row>
    <row r="96" spans="1:4" x14ac:dyDescent="0.2">
      <c r="A96" s="10" t="s">
        <v>2808</v>
      </c>
      <c r="B96" s="92"/>
    </row>
    <row r="97" spans="1:26" x14ac:dyDescent="0.2">
      <c r="A97" s="350" t="s">
        <v>2890</v>
      </c>
      <c r="B97" s="92"/>
    </row>
    <row r="98" spans="1:26" x14ac:dyDescent="0.2">
      <c r="A98" s="14" t="s">
        <v>4711</v>
      </c>
      <c r="B98" s="92"/>
    </row>
    <row r="99" spans="1:26" x14ac:dyDescent="0.2">
      <c r="A99" s="115" t="s">
        <v>2882</v>
      </c>
      <c r="B99" s="92"/>
    </row>
    <row r="100" spans="1:26" x14ac:dyDescent="0.2">
      <c r="A100" s="115" t="s">
        <v>4665</v>
      </c>
      <c r="B100" s="185" t="s">
        <v>5253</v>
      </c>
      <c r="C100" s="182" t="s">
        <v>5270</v>
      </c>
      <c r="D100" s="166" t="s">
        <v>5184</v>
      </c>
    </row>
    <row r="102" spans="1:26" x14ac:dyDescent="0.2">
      <c r="A102" s="178" t="s">
        <v>500</v>
      </c>
    </row>
    <row r="104" spans="1:26" x14ac:dyDescent="0.2">
      <c r="A104" s="351"/>
      <c r="C104" s="578" t="s">
        <v>499</v>
      </c>
      <c r="D104" s="579"/>
      <c r="E104" s="578" t="s">
        <v>498</v>
      </c>
      <c r="F104" s="579"/>
      <c r="G104" s="580"/>
      <c r="H104" s="36"/>
      <c r="I104" s="36"/>
      <c r="J104" s="178"/>
    </row>
    <row r="105" spans="1:26" ht="51" x14ac:dyDescent="0.2">
      <c r="A105" s="351"/>
      <c r="B105" s="186"/>
      <c r="C105" s="157" t="s">
        <v>80</v>
      </c>
      <c r="D105" s="157" t="s">
        <v>55</v>
      </c>
      <c r="E105" s="157" t="s">
        <v>80</v>
      </c>
      <c r="F105" s="157" t="s">
        <v>495</v>
      </c>
      <c r="G105" s="157" t="s">
        <v>493</v>
      </c>
      <c r="H105" s="178"/>
      <c r="M105" s="8"/>
    </row>
    <row r="106" spans="1:26" x14ac:dyDescent="0.2">
      <c r="A106" s="351"/>
      <c r="B106" s="186"/>
      <c r="C106" s="154" t="s">
        <v>5300</v>
      </c>
      <c r="D106" s="154" t="s">
        <v>5301</v>
      </c>
      <c r="E106" s="154" t="s">
        <v>5302</v>
      </c>
      <c r="F106" s="154" t="s">
        <v>5303</v>
      </c>
      <c r="G106" s="154" t="s">
        <v>5305</v>
      </c>
      <c r="H106" s="178"/>
      <c r="M106" s="8"/>
    </row>
    <row r="107" spans="1:26" x14ac:dyDescent="0.2">
      <c r="A107" s="235" t="s">
        <v>492</v>
      </c>
      <c r="B107" s="205" t="s">
        <v>5277</v>
      </c>
      <c r="C107" s="442"/>
      <c r="D107" s="442"/>
      <c r="E107" s="442"/>
      <c r="F107" s="442"/>
      <c r="G107" s="442"/>
      <c r="H107" s="12" t="s">
        <v>3071</v>
      </c>
      <c r="I107" s="12"/>
      <c r="J107" s="9" t="s">
        <v>2058</v>
      </c>
      <c r="K107" s="8" t="s">
        <v>4666</v>
      </c>
      <c r="L107" s="9" t="s">
        <v>2720</v>
      </c>
      <c r="M107" s="9"/>
      <c r="N107" s="9"/>
      <c r="O107" s="9"/>
      <c r="P107" s="9" t="s">
        <v>2863</v>
      </c>
      <c r="Q107" s="9"/>
      <c r="R107" s="12"/>
      <c r="S107" s="12"/>
      <c r="T107" s="9"/>
      <c r="U107" s="8"/>
      <c r="V107" s="9"/>
      <c r="W107" s="9"/>
      <c r="X107" s="9"/>
      <c r="Y107" s="9"/>
      <c r="Z107" s="9"/>
    </row>
    <row r="108" spans="1:26" x14ac:dyDescent="0.2">
      <c r="A108" s="345" t="s">
        <v>491</v>
      </c>
      <c r="B108" s="205" t="s">
        <v>5278</v>
      </c>
      <c r="C108" s="460" t="s">
        <v>23</v>
      </c>
      <c r="D108" s="460" t="s">
        <v>265</v>
      </c>
      <c r="E108" s="460" t="s">
        <v>225</v>
      </c>
      <c r="F108" s="461" t="s">
        <v>264</v>
      </c>
      <c r="G108" s="460" t="s">
        <v>490</v>
      </c>
      <c r="H108" s="12" t="s">
        <v>3072</v>
      </c>
      <c r="I108" s="12"/>
      <c r="J108" s="9" t="s">
        <v>2058</v>
      </c>
      <c r="K108" s="8" t="s">
        <v>4666</v>
      </c>
      <c r="L108" s="9" t="s">
        <v>2720</v>
      </c>
      <c r="M108" s="9"/>
      <c r="N108" s="9"/>
      <c r="O108" s="9"/>
      <c r="P108" s="9" t="s">
        <v>2863</v>
      </c>
      <c r="Q108" s="9"/>
      <c r="R108" s="12"/>
      <c r="S108" s="12"/>
      <c r="T108" s="9"/>
      <c r="U108" s="8"/>
      <c r="V108" s="9"/>
      <c r="W108" s="9"/>
      <c r="X108" s="9"/>
      <c r="Y108" s="9"/>
      <c r="Z108" s="9"/>
    </row>
    <row r="109" spans="1:26" x14ac:dyDescent="0.2">
      <c r="A109" s="345" t="s">
        <v>489</v>
      </c>
      <c r="B109" s="205" t="s">
        <v>5279</v>
      </c>
      <c r="C109" s="460" t="s">
        <v>24</v>
      </c>
      <c r="D109" s="460" t="s">
        <v>544</v>
      </c>
      <c r="E109" s="460" t="s">
        <v>269</v>
      </c>
      <c r="F109" s="460" t="s">
        <v>488</v>
      </c>
      <c r="G109" s="460" t="s">
        <v>487</v>
      </c>
      <c r="H109" s="12" t="s">
        <v>3073</v>
      </c>
      <c r="I109" s="12"/>
      <c r="J109" s="9" t="s">
        <v>2058</v>
      </c>
      <c r="K109" s="8" t="s">
        <v>4666</v>
      </c>
      <c r="L109" s="9" t="s">
        <v>2720</v>
      </c>
      <c r="M109" s="9"/>
      <c r="N109" s="9"/>
      <c r="O109" s="9"/>
      <c r="P109" s="9" t="s">
        <v>2863</v>
      </c>
      <c r="Q109" s="9"/>
      <c r="R109" s="12"/>
      <c r="S109" s="12"/>
      <c r="T109" s="9"/>
      <c r="U109" s="8"/>
      <c r="V109" s="9"/>
      <c r="W109" s="9"/>
      <c r="X109" s="9"/>
      <c r="Y109" s="9"/>
      <c r="Z109" s="9"/>
    </row>
    <row r="110" spans="1:26" x14ac:dyDescent="0.2">
      <c r="A110" s="235" t="s">
        <v>486</v>
      </c>
      <c r="B110" s="205" t="s">
        <v>5280</v>
      </c>
      <c r="C110" s="442"/>
      <c r="D110" s="442"/>
      <c r="E110" s="442"/>
      <c r="F110" s="442"/>
      <c r="G110" s="442"/>
      <c r="H110" s="12" t="s">
        <v>3074</v>
      </c>
      <c r="I110" s="12"/>
      <c r="J110" s="9" t="s">
        <v>2058</v>
      </c>
      <c r="K110" s="8" t="s">
        <v>4666</v>
      </c>
      <c r="L110" s="9" t="s">
        <v>2720</v>
      </c>
      <c r="M110" s="9"/>
      <c r="N110" s="9"/>
      <c r="O110" s="9"/>
      <c r="P110" s="9" t="s">
        <v>2863</v>
      </c>
      <c r="Q110" s="9"/>
      <c r="R110" s="12"/>
      <c r="S110" s="12"/>
      <c r="T110" s="9"/>
      <c r="U110" s="8"/>
      <c r="V110" s="9"/>
      <c r="W110" s="9"/>
      <c r="X110" s="9"/>
      <c r="Y110" s="9"/>
      <c r="Z110" s="9"/>
    </row>
    <row r="111" spans="1:26" x14ac:dyDescent="0.2">
      <c r="A111" s="345" t="s">
        <v>485</v>
      </c>
      <c r="B111" s="205" t="s">
        <v>5281</v>
      </c>
      <c r="C111" s="460" t="s">
        <v>26</v>
      </c>
      <c r="D111" s="460" t="s">
        <v>484</v>
      </c>
      <c r="E111" s="460" t="s">
        <v>539</v>
      </c>
      <c r="F111" s="460" t="s">
        <v>483</v>
      </c>
      <c r="G111" s="460" t="s">
        <v>482</v>
      </c>
      <c r="H111" s="12" t="s">
        <v>3074</v>
      </c>
      <c r="I111" s="12" t="s">
        <v>2952</v>
      </c>
      <c r="J111" s="9" t="s">
        <v>2058</v>
      </c>
      <c r="K111" s="8" t="s">
        <v>4666</v>
      </c>
      <c r="L111" s="9" t="s">
        <v>2720</v>
      </c>
      <c r="M111" s="9"/>
      <c r="N111" s="9"/>
      <c r="O111" s="9" t="s">
        <v>2880</v>
      </c>
      <c r="P111" s="9" t="s">
        <v>2863</v>
      </c>
      <c r="Q111" s="9"/>
      <c r="R111" s="12"/>
      <c r="S111" s="12"/>
      <c r="T111" s="9"/>
      <c r="U111" s="8"/>
      <c r="V111" s="9"/>
      <c r="W111" s="9"/>
      <c r="X111" s="9"/>
      <c r="Y111" s="9"/>
      <c r="Z111" s="9"/>
    </row>
    <row r="112" spans="1:26" x14ac:dyDescent="0.2">
      <c r="A112" s="346" t="s">
        <v>481</v>
      </c>
      <c r="B112" s="205" t="s">
        <v>5282</v>
      </c>
      <c r="C112" s="461" t="s">
        <v>27</v>
      </c>
      <c r="D112" s="442"/>
      <c r="E112" s="462" t="s">
        <v>420</v>
      </c>
      <c r="F112" s="442"/>
      <c r="G112" s="442"/>
      <c r="H112" s="12" t="s">
        <v>3075</v>
      </c>
      <c r="I112" s="12" t="s">
        <v>2952</v>
      </c>
      <c r="J112" s="9" t="s">
        <v>2058</v>
      </c>
      <c r="K112" s="8" t="s">
        <v>4666</v>
      </c>
      <c r="L112" s="9" t="s">
        <v>2720</v>
      </c>
      <c r="M112" s="9" t="s">
        <v>2797</v>
      </c>
      <c r="N112" s="9" t="s">
        <v>2885</v>
      </c>
      <c r="O112" s="9" t="s">
        <v>2880</v>
      </c>
      <c r="P112" s="9" t="s">
        <v>2863</v>
      </c>
      <c r="Q112" s="9"/>
      <c r="R112" s="12"/>
      <c r="S112" s="12"/>
      <c r="T112" s="9"/>
      <c r="U112" s="8"/>
      <c r="V112" s="9"/>
      <c r="W112" s="9"/>
      <c r="X112" s="9"/>
      <c r="Y112" s="9"/>
      <c r="Z112" s="9"/>
    </row>
    <row r="113" spans="1:26" x14ac:dyDescent="0.2">
      <c r="A113" s="346" t="s">
        <v>480</v>
      </c>
      <c r="B113" s="205" t="s">
        <v>5283</v>
      </c>
      <c r="C113" s="461" t="s">
        <v>28</v>
      </c>
      <c r="D113" s="442"/>
      <c r="E113" s="462" t="s">
        <v>406</v>
      </c>
      <c r="F113" s="442"/>
      <c r="G113" s="442"/>
      <c r="H113" s="12" t="s">
        <v>3075</v>
      </c>
      <c r="I113" s="12" t="s">
        <v>2952</v>
      </c>
      <c r="J113" s="9" t="s">
        <v>2058</v>
      </c>
      <c r="K113" s="8" t="s">
        <v>4666</v>
      </c>
      <c r="L113" s="9" t="s">
        <v>2720</v>
      </c>
      <c r="M113" s="9" t="s">
        <v>2797</v>
      </c>
      <c r="N113" s="9" t="s">
        <v>2879</v>
      </c>
      <c r="O113" s="9" t="s">
        <v>2880</v>
      </c>
      <c r="P113" s="9" t="s">
        <v>2863</v>
      </c>
      <c r="Q113" s="9"/>
      <c r="R113" s="12"/>
      <c r="S113" s="12"/>
      <c r="T113" s="9"/>
      <c r="U113" s="8"/>
      <c r="V113" s="9"/>
      <c r="W113" s="9"/>
      <c r="X113" s="9"/>
      <c r="Y113" s="9"/>
      <c r="Z113" s="9"/>
    </row>
    <row r="114" spans="1:26" x14ac:dyDescent="0.2">
      <c r="A114" s="346" t="s">
        <v>479</v>
      </c>
      <c r="B114" s="205" t="s">
        <v>5284</v>
      </c>
      <c r="C114" s="461" t="s">
        <v>29</v>
      </c>
      <c r="D114" s="442"/>
      <c r="E114" s="462" t="s">
        <v>478</v>
      </c>
      <c r="F114" s="442"/>
      <c r="G114" s="442"/>
      <c r="H114" s="12" t="s">
        <v>3076</v>
      </c>
      <c r="I114" s="12" t="s">
        <v>2952</v>
      </c>
      <c r="J114" s="9" t="s">
        <v>2058</v>
      </c>
      <c r="K114" s="8" t="s">
        <v>4666</v>
      </c>
      <c r="L114" s="9" t="s">
        <v>2720</v>
      </c>
      <c r="M114" s="9" t="s">
        <v>2797</v>
      </c>
      <c r="N114" s="9" t="s">
        <v>2885</v>
      </c>
      <c r="O114" s="9" t="s">
        <v>2880</v>
      </c>
      <c r="P114" s="9" t="s">
        <v>2863</v>
      </c>
      <c r="Q114" s="9"/>
      <c r="R114" s="12"/>
      <c r="S114" s="12"/>
      <c r="T114" s="9"/>
      <c r="U114" s="8"/>
      <c r="V114" s="9"/>
      <c r="W114" s="9"/>
      <c r="X114" s="9"/>
      <c r="Y114" s="9"/>
      <c r="Z114" s="9"/>
    </row>
    <row r="115" spans="1:26" x14ac:dyDescent="0.2">
      <c r="A115" s="345" t="s">
        <v>477</v>
      </c>
      <c r="B115" s="205" t="s">
        <v>5285</v>
      </c>
      <c r="C115" s="461" t="s">
        <v>30</v>
      </c>
      <c r="D115" s="460" t="s">
        <v>72</v>
      </c>
      <c r="E115" s="461" t="s">
        <v>404</v>
      </c>
      <c r="F115" s="460" t="s">
        <v>417</v>
      </c>
      <c r="G115" s="460" t="s">
        <v>476</v>
      </c>
      <c r="H115" s="12" t="s">
        <v>3074</v>
      </c>
      <c r="I115" s="12" t="s">
        <v>2953</v>
      </c>
      <c r="J115" s="9" t="s">
        <v>2058</v>
      </c>
      <c r="K115" s="8" t="s">
        <v>4666</v>
      </c>
      <c r="L115" s="9" t="s">
        <v>2720</v>
      </c>
      <c r="M115" s="9"/>
      <c r="N115" s="9"/>
      <c r="O115" s="9" t="s">
        <v>2880</v>
      </c>
      <c r="P115" s="9" t="s">
        <v>2863</v>
      </c>
      <c r="Q115" s="9"/>
      <c r="R115" s="12"/>
      <c r="S115" s="12"/>
      <c r="T115" s="9"/>
      <c r="U115" s="8"/>
      <c r="V115" s="9"/>
      <c r="W115" s="9"/>
      <c r="X115" s="9"/>
      <c r="Y115" s="9"/>
      <c r="Z115" s="9"/>
    </row>
    <row r="116" spans="1:26" x14ac:dyDescent="0.2">
      <c r="A116" s="346" t="s">
        <v>2341</v>
      </c>
      <c r="B116" s="205" t="s">
        <v>5286</v>
      </c>
      <c r="C116" s="460" t="s">
        <v>31</v>
      </c>
      <c r="D116" s="442"/>
      <c r="E116" s="460" t="s">
        <v>402</v>
      </c>
      <c r="F116" s="442"/>
      <c r="G116" s="442"/>
      <c r="H116" s="12" t="s">
        <v>3075</v>
      </c>
      <c r="I116" s="12" t="s">
        <v>2953</v>
      </c>
      <c r="J116" s="9" t="s">
        <v>2058</v>
      </c>
      <c r="K116" s="8" t="s">
        <v>4666</v>
      </c>
      <c r="L116" s="9" t="s">
        <v>2720</v>
      </c>
      <c r="M116" s="9" t="s">
        <v>2797</v>
      </c>
      <c r="N116" s="9" t="s">
        <v>2885</v>
      </c>
      <c r="O116" s="9" t="s">
        <v>2880</v>
      </c>
      <c r="P116" s="9" t="s">
        <v>2863</v>
      </c>
      <c r="Q116" s="9"/>
      <c r="R116" s="12"/>
      <c r="S116" s="12"/>
      <c r="T116" s="9"/>
      <c r="U116" s="8"/>
      <c r="V116" s="9"/>
      <c r="W116" s="9"/>
      <c r="X116" s="9"/>
      <c r="Y116" s="9"/>
      <c r="Z116" s="9"/>
    </row>
    <row r="117" spans="1:26" x14ac:dyDescent="0.2">
      <c r="A117" s="346" t="s">
        <v>475</v>
      </c>
      <c r="B117" s="205" t="s">
        <v>5287</v>
      </c>
      <c r="C117" s="460" t="s">
        <v>32</v>
      </c>
      <c r="D117" s="442"/>
      <c r="E117" s="460" t="s">
        <v>474</v>
      </c>
      <c r="F117" s="442"/>
      <c r="G117" s="442"/>
      <c r="H117" s="12" t="s">
        <v>3075</v>
      </c>
      <c r="I117" s="12" t="s">
        <v>2953</v>
      </c>
      <c r="J117" s="9" t="s">
        <v>2058</v>
      </c>
      <c r="K117" s="8" t="s">
        <v>4666</v>
      </c>
      <c r="L117" s="9" t="s">
        <v>2720</v>
      </c>
      <c r="M117" s="9" t="s">
        <v>2797</v>
      </c>
      <c r="N117" s="9" t="s">
        <v>2879</v>
      </c>
      <c r="O117" s="9" t="s">
        <v>2880</v>
      </c>
      <c r="P117" s="9" t="s">
        <v>2863</v>
      </c>
      <c r="Q117" s="9"/>
      <c r="R117" s="12"/>
      <c r="S117" s="12"/>
      <c r="T117" s="9"/>
      <c r="U117" s="8"/>
      <c r="V117" s="9"/>
      <c r="W117" s="9"/>
      <c r="X117" s="9"/>
      <c r="Y117" s="9"/>
      <c r="Z117" s="9"/>
    </row>
    <row r="118" spans="1:26" x14ac:dyDescent="0.2">
      <c r="A118" s="346" t="s">
        <v>473</v>
      </c>
      <c r="B118" s="205" t="s">
        <v>5288</v>
      </c>
      <c r="C118" s="460" t="s">
        <v>33</v>
      </c>
      <c r="D118" s="442"/>
      <c r="E118" s="460" t="s">
        <v>429</v>
      </c>
      <c r="F118" s="442"/>
      <c r="G118" s="442"/>
      <c r="H118" s="12" t="s">
        <v>3076</v>
      </c>
      <c r="I118" s="12" t="s">
        <v>2953</v>
      </c>
      <c r="J118" s="9" t="s">
        <v>2058</v>
      </c>
      <c r="K118" s="8" t="s">
        <v>4666</v>
      </c>
      <c r="L118" s="9" t="s">
        <v>2720</v>
      </c>
      <c r="M118" s="9" t="s">
        <v>2797</v>
      </c>
      <c r="N118" s="9" t="s">
        <v>2885</v>
      </c>
      <c r="O118" s="9" t="s">
        <v>2880</v>
      </c>
      <c r="P118" s="9" t="s">
        <v>2863</v>
      </c>
      <c r="Q118" s="9"/>
      <c r="R118" s="12"/>
      <c r="S118" s="12"/>
      <c r="T118" s="9"/>
      <c r="U118" s="8"/>
      <c r="V118" s="9"/>
      <c r="W118" s="9"/>
      <c r="X118" s="9"/>
      <c r="Y118" s="9"/>
      <c r="Z118" s="9"/>
    </row>
    <row r="119" spans="1:26" x14ac:dyDescent="0.2">
      <c r="A119" s="213" t="s">
        <v>472</v>
      </c>
      <c r="B119" s="205" t="s">
        <v>5289</v>
      </c>
      <c r="C119" s="460" t="s">
        <v>34</v>
      </c>
      <c r="D119" s="460" t="s">
        <v>471</v>
      </c>
      <c r="E119" s="460" t="s">
        <v>470</v>
      </c>
      <c r="F119" s="460" t="s">
        <v>469</v>
      </c>
      <c r="G119" s="460" t="s">
        <v>468</v>
      </c>
      <c r="H119" s="12" t="s">
        <v>3077</v>
      </c>
      <c r="I119" s="16"/>
      <c r="J119" s="9" t="s">
        <v>2058</v>
      </c>
      <c r="K119" s="8" t="s">
        <v>4666</v>
      </c>
      <c r="L119" s="9" t="s">
        <v>2720</v>
      </c>
      <c r="M119" s="9"/>
      <c r="N119" s="9"/>
      <c r="O119" s="9"/>
      <c r="P119" s="9" t="s">
        <v>2863</v>
      </c>
      <c r="Q119" s="9"/>
      <c r="R119" s="12"/>
      <c r="S119" s="16"/>
      <c r="T119" s="9"/>
      <c r="U119" s="8"/>
      <c r="V119" s="9"/>
      <c r="W119" s="9"/>
      <c r="X119" s="9"/>
      <c r="Y119" s="9"/>
      <c r="Z119" s="9"/>
    </row>
    <row r="120" spans="1:26" x14ac:dyDescent="0.2">
      <c r="A120" s="235" t="s">
        <v>467</v>
      </c>
      <c r="B120" s="205" t="s">
        <v>5290</v>
      </c>
      <c r="C120" s="442"/>
      <c r="D120" s="442"/>
      <c r="E120" s="442"/>
      <c r="F120" s="442"/>
      <c r="G120" s="442"/>
      <c r="H120" s="12" t="s">
        <v>3078</v>
      </c>
      <c r="I120" s="16"/>
      <c r="J120" s="9" t="s">
        <v>2058</v>
      </c>
      <c r="K120" s="8" t="s">
        <v>4666</v>
      </c>
      <c r="L120" s="9" t="s">
        <v>2720</v>
      </c>
      <c r="M120" s="9"/>
      <c r="N120" s="9"/>
      <c r="O120" s="9"/>
      <c r="P120" s="9" t="s">
        <v>2863</v>
      </c>
      <c r="Q120" s="9"/>
      <c r="R120" s="12"/>
      <c r="S120" s="16"/>
      <c r="T120" s="9"/>
      <c r="U120" s="8"/>
      <c r="V120" s="9"/>
      <c r="W120" s="9"/>
      <c r="X120" s="9"/>
      <c r="Y120" s="9"/>
      <c r="Z120" s="9"/>
    </row>
    <row r="121" spans="1:26" x14ac:dyDescent="0.2">
      <c r="A121" s="345" t="s">
        <v>466</v>
      </c>
      <c r="B121" s="205" t="s">
        <v>5291</v>
      </c>
      <c r="C121" s="460" t="s">
        <v>107</v>
      </c>
      <c r="D121" s="460" t="s">
        <v>192</v>
      </c>
      <c r="E121" s="460" t="s">
        <v>211</v>
      </c>
      <c r="F121" s="460" t="s">
        <v>428</v>
      </c>
      <c r="G121" s="460" t="s">
        <v>465</v>
      </c>
      <c r="H121" s="12" t="s">
        <v>3078</v>
      </c>
      <c r="I121" s="16"/>
      <c r="J121" s="9" t="s">
        <v>2058</v>
      </c>
      <c r="K121" s="8" t="s">
        <v>4666</v>
      </c>
      <c r="L121" s="9" t="s">
        <v>2720</v>
      </c>
      <c r="M121" s="9" t="s">
        <v>2798</v>
      </c>
      <c r="N121" s="9"/>
      <c r="O121" s="9"/>
      <c r="P121" s="9" t="s">
        <v>2863</v>
      </c>
      <c r="Q121" s="9"/>
      <c r="R121" s="12"/>
      <c r="S121" s="16"/>
      <c r="T121" s="9"/>
      <c r="U121" s="8"/>
      <c r="V121" s="9"/>
      <c r="W121" s="9"/>
      <c r="X121" s="9"/>
      <c r="Y121" s="9"/>
      <c r="Z121" s="9"/>
    </row>
    <row r="122" spans="1:26" x14ac:dyDescent="0.2">
      <c r="A122" s="345" t="s">
        <v>464</v>
      </c>
      <c r="B122" s="205" t="s">
        <v>5292</v>
      </c>
      <c r="C122" s="442"/>
      <c r="D122" s="442"/>
      <c r="E122" s="442"/>
      <c r="F122" s="442"/>
      <c r="G122" s="442"/>
      <c r="H122" s="12" t="s">
        <v>3078</v>
      </c>
      <c r="I122" s="16"/>
      <c r="J122" s="9" t="s">
        <v>2058</v>
      </c>
      <c r="K122" s="8" t="s">
        <v>4666</v>
      </c>
      <c r="L122" s="9" t="s">
        <v>2720</v>
      </c>
      <c r="M122" s="9" t="s">
        <v>2799</v>
      </c>
      <c r="N122" s="9"/>
      <c r="O122" s="9"/>
      <c r="P122" s="9" t="s">
        <v>2863</v>
      </c>
      <c r="Q122" s="9"/>
      <c r="R122" s="12"/>
      <c r="S122" s="16"/>
      <c r="T122" s="9"/>
      <c r="U122" s="8"/>
      <c r="V122" s="9"/>
      <c r="W122" s="9"/>
      <c r="X122" s="9"/>
      <c r="Y122" s="9"/>
      <c r="Z122" s="9"/>
    </row>
    <row r="123" spans="1:26" x14ac:dyDescent="0.2">
      <c r="A123" s="346" t="s">
        <v>463</v>
      </c>
      <c r="B123" s="205" t="s">
        <v>5293</v>
      </c>
      <c r="C123" s="460" t="s">
        <v>37</v>
      </c>
      <c r="D123" s="460" t="s">
        <v>462</v>
      </c>
      <c r="E123" s="460" t="s">
        <v>266</v>
      </c>
      <c r="F123" s="460" t="s">
        <v>461</v>
      </c>
      <c r="G123" s="460" t="s">
        <v>460</v>
      </c>
      <c r="H123" s="12" t="s">
        <v>3079</v>
      </c>
      <c r="I123" s="16"/>
      <c r="J123" s="9" t="s">
        <v>2058</v>
      </c>
      <c r="K123" s="8" t="s">
        <v>4666</v>
      </c>
      <c r="L123" s="9" t="s">
        <v>2720</v>
      </c>
      <c r="M123" s="9" t="s">
        <v>2799</v>
      </c>
      <c r="N123" s="9"/>
      <c r="O123" s="9"/>
      <c r="P123" s="9" t="s">
        <v>2863</v>
      </c>
      <c r="Q123" s="9"/>
      <c r="R123" s="12"/>
      <c r="S123" s="16"/>
      <c r="T123" s="9"/>
      <c r="U123" s="8"/>
      <c r="V123" s="9"/>
      <c r="W123" s="9"/>
      <c r="X123" s="9"/>
      <c r="Y123" s="9"/>
      <c r="Z123" s="9"/>
    </row>
    <row r="124" spans="1:26" x14ac:dyDescent="0.2">
      <c r="A124" s="346" t="s">
        <v>459</v>
      </c>
      <c r="B124" s="205" t="s">
        <v>5294</v>
      </c>
      <c r="C124" s="460" t="s">
        <v>38</v>
      </c>
      <c r="D124" s="460" t="s">
        <v>214</v>
      </c>
      <c r="E124" s="460" t="s">
        <v>209</v>
      </c>
      <c r="F124" s="460" t="s">
        <v>208</v>
      </c>
      <c r="G124" s="460" t="s">
        <v>458</v>
      </c>
      <c r="H124" s="12" t="s">
        <v>3080</v>
      </c>
      <c r="I124" s="16"/>
      <c r="J124" s="9" t="s">
        <v>2058</v>
      </c>
      <c r="K124" s="8" t="s">
        <v>4666</v>
      </c>
      <c r="L124" s="9" t="s">
        <v>2720</v>
      </c>
      <c r="M124" s="9" t="s">
        <v>2799</v>
      </c>
      <c r="N124" s="9"/>
      <c r="O124" s="9"/>
      <c r="P124" s="9" t="s">
        <v>2863</v>
      </c>
      <c r="Q124" s="9"/>
      <c r="R124" s="12"/>
      <c r="S124" s="16"/>
      <c r="T124" s="9"/>
      <c r="U124" s="8"/>
      <c r="V124" s="9"/>
      <c r="W124" s="9"/>
      <c r="X124" s="9"/>
      <c r="Y124" s="9"/>
      <c r="Z124" s="9"/>
    </row>
    <row r="125" spans="1:26" ht="25.5" x14ac:dyDescent="0.2">
      <c r="A125" s="347" t="s">
        <v>457</v>
      </c>
      <c r="B125" s="205" t="s">
        <v>5295</v>
      </c>
      <c r="C125" s="460" t="s">
        <v>39</v>
      </c>
      <c r="D125" s="460" t="s">
        <v>186</v>
      </c>
      <c r="E125" s="460" t="s">
        <v>456</v>
      </c>
      <c r="F125" s="460" t="s">
        <v>455</v>
      </c>
      <c r="G125" s="460" t="s">
        <v>454</v>
      </c>
      <c r="H125" s="12" t="s">
        <v>3078</v>
      </c>
      <c r="I125" s="16"/>
      <c r="J125" s="9" t="s">
        <v>2058</v>
      </c>
      <c r="K125" s="8" t="s">
        <v>4666</v>
      </c>
      <c r="L125" s="9" t="s">
        <v>2720</v>
      </c>
      <c r="M125" s="9" t="s">
        <v>2800</v>
      </c>
      <c r="N125" s="9"/>
      <c r="O125" s="9"/>
      <c r="P125" s="9" t="s">
        <v>2863</v>
      </c>
      <c r="Q125" s="9"/>
      <c r="R125" s="12"/>
      <c r="S125" s="16"/>
      <c r="T125" s="9"/>
      <c r="U125" s="8"/>
      <c r="V125" s="9"/>
      <c r="W125" s="9"/>
      <c r="X125" s="9"/>
      <c r="Y125" s="9"/>
      <c r="Z125" s="9"/>
    </row>
    <row r="126" spans="1:26" x14ac:dyDescent="0.2">
      <c r="A126" s="235" t="s">
        <v>2342</v>
      </c>
      <c r="B126" s="205" t="s">
        <v>5296</v>
      </c>
      <c r="C126" s="460" t="s">
        <v>92</v>
      </c>
      <c r="D126" s="442"/>
      <c r="E126" s="442"/>
      <c r="F126" s="442"/>
      <c r="G126" s="442"/>
      <c r="H126" s="12" t="s">
        <v>3252</v>
      </c>
      <c r="I126" s="12"/>
      <c r="J126" s="9" t="s">
        <v>2058</v>
      </c>
      <c r="K126" s="8" t="s">
        <v>4666</v>
      </c>
      <c r="L126" s="9" t="s">
        <v>2720</v>
      </c>
      <c r="M126" s="9"/>
      <c r="N126" s="9"/>
      <c r="O126" s="9"/>
      <c r="P126" s="9" t="s">
        <v>2863</v>
      </c>
      <c r="Q126" s="9"/>
      <c r="R126" s="12"/>
      <c r="S126" s="12"/>
      <c r="T126" s="9"/>
      <c r="U126" s="8"/>
      <c r="V126" s="9"/>
      <c r="W126" s="9"/>
      <c r="X126" s="9"/>
      <c r="Y126" s="9"/>
      <c r="Z126" s="9"/>
    </row>
    <row r="127" spans="1:26" x14ac:dyDescent="0.2">
      <c r="A127" s="235" t="s">
        <v>451</v>
      </c>
      <c r="B127" s="205" t="s">
        <v>5297</v>
      </c>
      <c r="C127" s="460" t="s">
        <v>40</v>
      </c>
      <c r="D127" s="460" t="s">
        <v>450</v>
      </c>
      <c r="E127" s="442"/>
      <c r="F127" s="442"/>
      <c r="G127" s="442"/>
      <c r="H127" s="12" t="s">
        <v>3081</v>
      </c>
      <c r="I127" s="12"/>
      <c r="J127" s="9" t="s">
        <v>2058</v>
      </c>
      <c r="K127" s="8" t="s">
        <v>4666</v>
      </c>
      <c r="L127" s="9" t="s">
        <v>2720</v>
      </c>
      <c r="M127" s="9"/>
      <c r="N127" s="9"/>
      <c r="O127" s="9"/>
      <c r="P127" s="9" t="s">
        <v>2863</v>
      </c>
      <c r="Q127" s="9"/>
      <c r="R127" s="12"/>
      <c r="S127" s="12"/>
      <c r="T127" s="9"/>
      <c r="U127" s="8"/>
      <c r="V127" s="9"/>
      <c r="W127" s="9"/>
      <c r="X127" s="9"/>
      <c r="Y127" s="9"/>
      <c r="Z127" s="9"/>
    </row>
    <row r="128" spans="1:26" x14ac:dyDescent="0.2">
      <c r="A128" s="235" t="s">
        <v>447</v>
      </c>
      <c r="B128" s="205" t="s">
        <v>5769</v>
      </c>
      <c r="C128" s="509" t="s">
        <v>81</v>
      </c>
      <c r="D128" s="509" t="s">
        <v>446</v>
      </c>
      <c r="E128" s="509" t="s">
        <v>445</v>
      </c>
      <c r="F128" s="509" t="s">
        <v>444</v>
      </c>
      <c r="G128" s="509" t="s">
        <v>443</v>
      </c>
      <c r="H128" s="12" t="s">
        <v>3082</v>
      </c>
      <c r="I128" s="12"/>
      <c r="J128" s="9" t="s">
        <v>2058</v>
      </c>
      <c r="K128" s="8" t="s">
        <v>4666</v>
      </c>
      <c r="L128" s="9" t="s">
        <v>2720</v>
      </c>
      <c r="M128" s="9"/>
      <c r="N128" s="9"/>
      <c r="O128" s="9"/>
      <c r="P128" s="9" t="s">
        <v>2863</v>
      </c>
      <c r="Q128" s="9"/>
      <c r="R128" s="12"/>
      <c r="S128" s="12"/>
      <c r="T128" s="9"/>
      <c r="U128" s="8"/>
      <c r="V128" s="9"/>
      <c r="W128" s="9"/>
      <c r="X128" s="9"/>
      <c r="Y128" s="9"/>
      <c r="Z128" s="9"/>
    </row>
    <row r="129" spans="1:26" x14ac:dyDescent="0.2">
      <c r="A129" s="235" t="s">
        <v>2415</v>
      </c>
      <c r="B129" s="205" t="s">
        <v>5298</v>
      </c>
      <c r="C129" s="442"/>
      <c r="D129" s="442"/>
      <c r="E129" s="442"/>
      <c r="F129" s="442"/>
      <c r="G129" s="442"/>
      <c r="H129" s="12" t="s">
        <v>3056</v>
      </c>
      <c r="I129" s="12" t="s">
        <v>3063</v>
      </c>
      <c r="J129" s="9" t="s">
        <v>2058</v>
      </c>
      <c r="K129" s="8" t="s">
        <v>4666</v>
      </c>
      <c r="L129" s="9" t="s">
        <v>2720</v>
      </c>
      <c r="M129" s="9"/>
      <c r="N129" s="9"/>
      <c r="O129" s="9"/>
      <c r="P129" s="9" t="s">
        <v>2863</v>
      </c>
      <c r="Q129" s="9"/>
      <c r="R129" s="12"/>
      <c r="S129" s="12"/>
      <c r="T129" s="9"/>
      <c r="U129" s="8"/>
      <c r="V129" s="9"/>
      <c r="W129" s="9"/>
      <c r="X129" s="9"/>
      <c r="Y129" s="9"/>
      <c r="Z129" s="9"/>
    </row>
    <row r="130" spans="1:26" x14ac:dyDescent="0.2">
      <c r="A130" s="235" t="s">
        <v>440</v>
      </c>
      <c r="B130" s="205" t="s">
        <v>5299</v>
      </c>
      <c r="C130" s="442"/>
      <c r="D130" s="442"/>
      <c r="E130" s="442"/>
      <c r="F130" s="442"/>
      <c r="G130" s="442"/>
      <c r="H130" s="12" t="s">
        <v>3056</v>
      </c>
      <c r="I130" s="12"/>
      <c r="J130" s="9" t="s">
        <v>2058</v>
      </c>
      <c r="K130" s="8" t="s">
        <v>4666</v>
      </c>
      <c r="L130" s="9" t="s">
        <v>2720</v>
      </c>
      <c r="M130" s="9"/>
      <c r="N130" s="9"/>
      <c r="O130" s="9"/>
      <c r="P130" s="9" t="s">
        <v>2863</v>
      </c>
      <c r="Q130" s="9"/>
      <c r="R130" s="12"/>
      <c r="S130" s="12"/>
      <c r="T130" s="9"/>
      <c r="U130" s="8"/>
      <c r="V130" s="9"/>
      <c r="W130" s="9"/>
      <c r="X130" s="9"/>
      <c r="Y130" s="9"/>
      <c r="Z130" s="9"/>
    </row>
    <row r="131" spans="1:26" ht="25.5" x14ac:dyDescent="0.2">
      <c r="A131" s="352"/>
      <c r="B131" s="353"/>
      <c r="C131" s="70" t="s">
        <v>3175</v>
      </c>
      <c r="D131" s="70" t="s">
        <v>3176</v>
      </c>
      <c r="E131" s="70" t="s">
        <v>3175</v>
      </c>
      <c r="F131" s="70" t="s">
        <v>3176</v>
      </c>
      <c r="G131" s="70" t="s">
        <v>3176</v>
      </c>
    </row>
    <row r="132" spans="1:26" ht="51" x14ac:dyDescent="0.2">
      <c r="A132" s="352"/>
      <c r="B132" s="353"/>
      <c r="C132" s="70"/>
      <c r="D132" s="70"/>
      <c r="E132" s="70"/>
      <c r="F132" s="70" t="s">
        <v>2852</v>
      </c>
      <c r="G132" s="70" t="s">
        <v>2853</v>
      </c>
    </row>
    <row r="133" spans="1:26" ht="25.5" x14ac:dyDescent="0.2">
      <c r="B133" s="353"/>
      <c r="C133" s="70" t="s">
        <v>2824</v>
      </c>
      <c r="D133" s="70" t="s">
        <v>2824</v>
      </c>
      <c r="E133" s="70" t="s">
        <v>2825</v>
      </c>
      <c r="F133" s="70" t="s">
        <v>2825</v>
      </c>
      <c r="G133" s="70" t="s">
        <v>2825</v>
      </c>
    </row>
    <row r="134" spans="1:26" x14ac:dyDescent="0.2">
      <c r="B134" s="353"/>
      <c r="C134" s="70"/>
      <c r="D134" s="70"/>
      <c r="E134" s="70"/>
      <c r="F134" s="70"/>
      <c r="G134" s="70"/>
    </row>
    <row r="135" spans="1:26" x14ac:dyDescent="0.2">
      <c r="A135" s="17" t="s">
        <v>4801</v>
      </c>
      <c r="C135" s="70"/>
      <c r="D135" s="70"/>
      <c r="E135" s="70"/>
      <c r="F135" s="70"/>
      <c r="G135" s="70"/>
    </row>
    <row r="136" spans="1:26" x14ac:dyDescent="0.2">
      <c r="A136" s="228" t="s">
        <v>48</v>
      </c>
      <c r="C136" s="343"/>
      <c r="D136" s="343"/>
    </row>
    <row r="137" spans="1:26" x14ac:dyDescent="0.2">
      <c r="A137" s="10" t="s">
        <v>2808</v>
      </c>
    </row>
    <row r="138" spans="1:26" x14ac:dyDescent="0.2">
      <c r="A138" s="10" t="s">
        <v>2954</v>
      </c>
      <c r="C138" s="342"/>
      <c r="D138" s="342"/>
    </row>
    <row r="139" spans="1:26" x14ac:dyDescent="0.2">
      <c r="A139" s="10" t="s">
        <v>3057</v>
      </c>
      <c r="C139" s="342"/>
      <c r="D139" s="342"/>
    </row>
    <row r="140" spans="1:26" x14ac:dyDescent="0.2">
      <c r="A140" s="115" t="s">
        <v>4665</v>
      </c>
      <c r="B140" s="185" t="s">
        <v>5253</v>
      </c>
      <c r="C140" s="182" t="s">
        <v>5270</v>
      </c>
      <c r="D140" s="166" t="s">
        <v>5184</v>
      </c>
    </row>
    <row r="141" spans="1:26" x14ac:dyDescent="0.2">
      <c r="A141" s="10"/>
      <c r="B141" s="92"/>
      <c r="C141" s="342"/>
      <c r="D141" s="342"/>
    </row>
    <row r="142" spans="1:26" x14ac:dyDescent="0.2">
      <c r="A142" s="17" t="s">
        <v>4802</v>
      </c>
      <c r="B142" s="92"/>
    </row>
    <row r="143" spans="1:26" x14ac:dyDescent="0.2">
      <c r="A143" s="228" t="s">
        <v>48</v>
      </c>
      <c r="B143" s="92"/>
    </row>
    <row r="144" spans="1:26" x14ac:dyDescent="0.2">
      <c r="A144" s="10" t="s">
        <v>2808</v>
      </c>
      <c r="B144" s="92"/>
    </row>
    <row r="145" spans="1:4" x14ac:dyDescent="0.2">
      <c r="A145" s="350" t="s">
        <v>2890</v>
      </c>
      <c r="B145" s="92"/>
    </row>
    <row r="146" spans="1:4" x14ac:dyDescent="0.2">
      <c r="A146" s="14" t="s">
        <v>4711</v>
      </c>
      <c r="B146" s="92"/>
    </row>
    <row r="147" spans="1:4" x14ac:dyDescent="0.2">
      <c r="A147" s="10" t="s">
        <v>3057</v>
      </c>
      <c r="B147" s="92"/>
    </row>
    <row r="148" spans="1:4" x14ac:dyDescent="0.2">
      <c r="A148" s="115" t="s">
        <v>4665</v>
      </c>
      <c r="B148" s="185" t="s">
        <v>5253</v>
      </c>
      <c r="C148" s="182" t="s">
        <v>5270</v>
      </c>
      <c r="D148" s="166" t="s">
        <v>5184</v>
      </c>
    </row>
    <row r="149" spans="1:4" x14ac:dyDescent="0.2">
      <c r="A149" s="10"/>
      <c r="B149" s="92"/>
    </row>
    <row r="150" spans="1:4" x14ac:dyDescent="0.2">
      <c r="A150" s="17" t="s">
        <v>4807</v>
      </c>
      <c r="B150" s="92"/>
    </row>
    <row r="151" spans="1:4" x14ac:dyDescent="0.2">
      <c r="A151" s="228" t="s">
        <v>48</v>
      </c>
      <c r="B151" s="92"/>
    </row>
    <row r="152" spans="1:4" x14ac:dyDescent="0.2">
      <c r="A152" s="10" t="s">
        <v>2808</v>
      </c>
      <c r="B152" s="92"/>
    </row>
    <row r="153" spans="1:4" x14ac:dyDescent="0.2">
      <c r="A153" s="10" t="s">
        <v>2954</v>
      </c>
      <c r="B153" s="92"/>
    </row>
    <row r="154" spans="1:4" x14ac:dyDescent="0.2">
      <c r="A154" s="115" t="s">
        <v>2881</v>
      </c>
      <c r="B154" s="92"/>
    </row>
    <row r="155" spans="1:4" x14ac:dyDescent="0.2">
      <c r="A155" s="115" t="s">
        <v>4665</v>
      </c>
      <c r="B155" s="185" t="s">
        <v>5253</v>
      </c>
      <c r="C155" s="182" t="s">
        <v>5270</v>
      </c>
      <c r="D155" s="166" t="s">
        <v>5184</v>
      </c>
    </row>
    <row r="156" spans="1:4" x14ac:dyDescent="0.2">
      <c r="A156" s="115" t="s">
        <v>5190</v>
      </c>
      <c r="B156" s="152" t="s">
        <v>4668</v>
      </c>
      <c r="C156" s="117" t="s">
        <v>5271</v>
      </c>
      <c r="D156" s="116" t="s">
        <v>5147</v>
      </c>
    </row>
    <row r="157" spans="1:4" x14ac:dyDescent="0.2">
      <c r="A157" s="10"/>
      <c r="B157" s="92"/>
    </row>
    <row r="158" spans="1:4" x14ac:dyDescent="0.2">
      <c r="A158" s="17" t="s">
        <v>4808</v>
      </c>
      <c r="B158" s="92"/>
    </row>
    <row r="159" spans="1:4" x14ac:dyDescent="0.2">
      <c r="A159" s="228" t="s">
        <v>48</v>
      </c>
      <c r="B159" s="92"/>
    </row>
    <row r="160" spans="1:4" x14ac:dyDescent="0.2">
      <c r="A160" s="10" t="s">
        <v>2808</v>
      </c>
      <c r="B160" s="92"/>
    </row>
    <row r="161" spans="1:4" x14ac:dyDescent="0.2">
      <c r="A161" s="350" t="s">
        <v>2890</v>
      </c>
      <c r="B161" s="92"/>
    </row>
    <row r="162" spans="1:4" x14ac:dyDescent="0.2">
      <c r="A162" s="14" t="s">
        <v>4711</v>
      </c>
      <c r="B162" s="92"/>
    </row>
    <row r="163" spans="1:4" x14ac:dyDescent="0.2">
      <c r="A163" s="115" t="s">
        <v>2881</v>
      </c>
      <c r="B163" s="92"/>
    </row>
    <row r="164" spans="1:4" x14ac:dyDescent="0.2">
      <c r="A164" s="115" t="s">
        <v>4665</v>
      </c>
      <c r="B164" s="185" t="s">
        <v>5253</v>
      </c>
      <c r="C164" s="182" t="s">
        <v>5270</v>
      </c>
      <c r="D164" s="166" t="s">
        <v>5184</v>
      </c>
    </row>
    <row r="165" spans="1:4" x14ac:dyDescent="0.2">
      <c r="A165" s="115" t="s">
        <v>5190</v>
      </c>
      <c r="B165" s="152" t="s">
        <v>4668</v>
      </c>
      <c r="C165" s="117" t="s">
        <v>5271</v>
      </c>
      <c r="D165" s="116" t="s">
        <v>5147</v>
      </c>
    </row>
    <row r="166" spans="1:4" x14ac:dyDescent="0.2">
      <c r="A166" s="115"/>
      <c r="B166" s="92"/>
    </row>
    <row r="167" spans="1:4" x14ac:dyDescent="0.2">
      <c r="A167" s="17" t="s">
        <v>4813</v>
      </c>
      <c r="B167" s="92"/>
    </row>
    <row r="168" spans="1:4" x14ac:dyDescent="0.2">
      <c r="A168" s="228" t="s">
        <v>48</v>
      </c>
      <c r="B168" s="92"/>
    </row>
    <row r="169" spans="1:4" x14ac:dyDescent="0.2">
      <c r="A169" s="10" t="s">
        <v>2808</v>
      </c>
      <c r="B169" s="92"/>
    </row>
    <row r="170" spans="1:4" x14ac:dyDescent="0.2">
      <c r="A170" s="10" t="s">
        <v>2954</v>
      </c>
      <c r="B170" s="92"/>
    </row>
    <row r="171" spans="1:4" x14ac:dyDescent="0.2">
      <c r="A171" s="115" t="s">
        <v>2882</v>
      </c>
      <c r="B171" s="92"/>
    </row>
    <row r="172" spans="1:4" x14ac:dyDescent="0.2">
      <c r="A172" s="115" t="s">
        <v>4665</v>
      </c>
      <c r="B172" s="185" t="s">
        <v>5253</v>
      </c>
      <c r="C172" s="182" t="s">
        <v>5270</v>
      </c>
      <c r="D172" s="166" t="s">
        <v>5184</v>
      </c>
    </row>
    <row r="173" spans="1:4" x14ac:dyDescent="0.2">
      <c r="A173" s="10"/>
      <c r="B173" s="92"/>
    </row>
    <row r="174" spans="1:4" x14ac:dyDescent="0.2">
      <c r="A174" s="17" t="s">
        <v>4814</v>
      </c>
      <c r="B174" s="92"/>
    </row>
    <row r="175" spans="1:4" x14ac:dyDescent="0.2">
      <c r="A175" s="228" t="s">
        <v>48</v>
      </c>
      <c r="B175" s="92"/>
    </row>
    <row r="176" spans="1:4" x14ac:dyDescent="0.2">
      <c r="A176" s="10" t="s">
        <v>2808</v>
      </c>
      <c r="B176" s="92"/>
    </row>
    <row r="177" spans="1:20" x14ac:dyDescent="0.2">
      <c r="A177" s="350" t="s">
        <v>2890</v>
      </c>
      <c r="B177" s="92"/>
    </row>
    <row r="178" spans="1:20" x14ac:dyDescent="0.2">
      <c r="A178" s="14" t="s">
        <v>4711</v>
      </c>
      <c r="B178" s="92"/>
    </row>
    <row r="179" spans="1:20" x14ac:dyDescent="0.2">
      <c r="A179" s="115" t="s">
        <v>2882</v>
      </c>
      <c r="B179" s="92"/>
    </row>
    <row r="180" spans="1:20" x14ac:dyDescent="0.2">
      <c r="A180" s="115" t="s">
        <v>4665</v>
      </c>
      <c r="B180" s="185" t="s">
        <v>5253</v>
      </c>
      <c r="C180" s="182" t="s">
        <v>5270</v>
      </c>
      <c r="D180" s="166" t="s">
        <v>5184</v>
      </c>
    </row>
    <row r="181" spans="1:20" x14ac:dyDescent="0.2">
      <c r="A181" s="10"/>
      <c r="B181" s="10"/>
    </row>
    <row r="182" spans="1:20" x14ac:dyDescent="0.2">
      <c r="A182" s="178" t="s">
        <v>500</v>
      </c>
    </row>
    <row r="183" spans="1:20" x14ac:dyDescent="0.2">
      <c r="A183" s="10"/>
    </row>
    <row r="184" spans="1:20" x14ac:dyDescent="0.2">
      <c r="C184" s="578" t="s">
        <v>498</v>
      </c>
      <c r="D184" s="580"/>
      <c r="H184" s="178"/>
    </row>
    <row r="185" spans="1:20" ht="76.5" x14ac:dyDescent="0.2">
      <c r="B185" s="186"/>
      <c r="C185" s="157" t="s">
        <v>494</v>
      </c>
      <c r="D185" s="157" t="s">
        <v>413</v>
      </c>
      <c r="E185" s="178"/>
    </row>
    <row r="186" spans="1:20" x14ac:dyDescent="0.2">
      <c r="B186" s="186"/>
      <c r="C186" s="154" t="s">
        <v>5304</v>
      </c>
      <c r="D186" s="154" t="s">
        <v>5306</v>
      </c>
      <c r="E186" s="178"/>
    </row>
    <row r="187" spans="1:20" x14ac:dyDescent="0.2">
      <c r="A187" s="235" t="s">
        <v>492</v>
      </c>
      <c r="B187" s="205" t="s">
        <v>5277</v>
      </c>
      <c r="C187" s="453" t="s">
        <v>517</v>
      </c>
      <c r="D187" s="453" t="s">
        <v>2098</v>
      </c>
      <c r="E187" s="12" t="s">
        <v>3071</v>
      </c>
      <c r="F187" s="12"/>
      <c r="G187" s="9" t="s">
        <v>2058</v>
      </c>
      <c r="H187" s="8" t="s">
        <v>4666</v>
      </c>
      <c r="I187" s="9" t="s">
        <v>2716</v>
      </c>
      <c r="J187" s="9"/>
      <c r="K187" s="9"/>
      <c r="L187" s="9"/>
      <c r="M187" s="9" t="s">
        <v>2863</v>
      </c>
      <c r="N187" s="9"/>
      <c r="O187" s="9"/>
      <c r="P187" s="9"/>
      <c r="Q187" s="9"/>
      <c r="R187" s="9"/>
      <c r="S187" s="9"/>
      <c r="T187" s="15"/>
    </row>
    <row r="188" spans="1:20" x14ac:dyDescent="0.2">
      <c r="A188" s="345" t="s">
        <v>491</v>
      </c>
      <c r="B188" s="205" t="s">
        <v>5278</v>
      </c>
      <c r="C188" s="463" t="s">
        <v>207</v>
      </c>
      <c r="D188" s="463" t="s">
        <v>0</v>
      </c>
      <c r="E188" s="12" t="s">
        <v>3072</v>
      </c>
      <c r="F188" s="12"/>
      <c r="G188" s="9" t="s">
        <v>2058</v>
      </c>
      <c r="H188" s="8" t="s">
        <v>4666</v>
      </c>
      <c r="I188" s="9" t="s">
        <v>2716</v>
      </c>
      <c r="J188" s="9"/>
      <c r="K188" s="9"/>
      <c r="L188" s="9"/>
      <c r="M188" s="9" t="s">
        <v>2863</v>
      </c>
      <c r="N188" s="9"/>
      <c r="O188" s="9"/>
      <c r="P188" s="9"/>
      <c r="Q188" s="9"/>
      <c r="R188" s="9"/>
      <c r="S188" s="9"/>
      <c r="T188" s="15"/>
    </row>
    <row r="189" spans="1:20" x14ac:dyDescent="0.2">
      <c r="A189" s="345" t="s">
        <v>489</v>
      </c>
      <c r="B189" s="205" t="s">
        <v>5279</v>
      </c>
      <c r="C189" s="453" t="s">
        <v>237</v>
      </c>
      <c r="D189" s="453" t="s">
        <v>375</v>
      </c>
      <c r="E189" s="12" t="s">
        <v>3073</v>
      </c>
      <c r="F189" s="12"/>
      <c r="G189" s="9" t="s">
        <v>2058</v>
      </c>
      <c r="H189" s="8" t="s">
        <v>4666</v>
      </c>
      <c r="I189" s="9" t="s">
        <v>2716</v>
      </c>
      <c r="J189" s="9"/>
      <c r="K189" s="9"/>
      <c r="L189" s="9"/>
      <c r="M189" s="9" t="s">
        <v>2863</v>
      </c>
      <c r="N189" s="9"/>
      <c r="O189" s="9"/>
      <c r="P189" s="9"/>
      <c r="Q189" s="9"/>
      <c r="R189" s="9"/>
      <c r="S189" s="9"/>
      <c r="T189" s="15"/>
    </row>
    <row r="190" spans="1:20" x14ac:dyDescent="0.2">
      <c r="A190" s="235" t="s">
        <v>486</v>
      </c>
      <c r="B190" s="205" t="s">
        <v>5280</v>
      </c>
      <c r="C190" s="453" t="s">
        <v>236</v>
      </c>
      <c r="D190" s="453" t="s">
        <v>115</v>
      </c>
      <c r="E190" s="12" t="s">
        <v>3074</v>
      </c>
      <c r="F190" s="12"/>
      <c r="G190" s="9" t="s">
        <v>2058</v>
      </c>
      <c r="H190" s="8" t="s">
        <v>4666</v>
      </c>
      <c r="I190" s="9" t="s">
        <v>2716</v>
      </c>
      <c r="J190" s="9"/>
      <c r="K190" s="9"/>
      <c r="L190" s="9"/>
      <c r="M190" s="9" t="s">
        <v>2863</v>
      </c>
      <c r="N190" s="9"/>
      <c r="O190" s="9"/>
      <c r="P190" s="9"/>
      <c r="Q190" s="9"/>
      <c r="R190" s="9"/>
      <c r="S190" s="9"/>
      <c r="T190" s="15"/>
    </row>
    <row r="191" spans="1:20" x14ac:dyDescent="0.2">
      <c r="A191" s="345" t="s">
        <v>485</v>
      </c>
      <c r="B191" s="205" t="s">
        <v>5281</v>
      </c>
      <c r="C191" s="464" t="s">
        <v>235</v>
      </c>
      <c r="D191" s="464" t="s">
        <v>116</v>
      </c>
      <c r="E191" s="12" t="s">
        <v>3074</v>
      </c>
      <c r="F191" s="12" t="s">
        <v>2952</v>
      </c>
      <c r="G191" s="9" t="s">
        <v>2058</v>
      </c>
      <c r="H191" s="8" t="s">
        <v>4666</v>
      </c>
      <c r="I191" s="9" t="s">
        <v>2716</v>
      </c>
      <c r="J191" s="9"/>
      <c r="K191" s="9"/>
      <c r="L191" s="9" t="s">
        <v>2880</v>
      </c>
      <c r="M191" s="9" t="s">
        <v>2863</v>
      </c>
      <c r="N191" s="9"/>
      <c r="O191" s="9"/>
      <c r="P191" s="9"/>
      <c r="Q191" s="9"/>
      <c r="R191" s="9"/>
      <c r="S191" s="9"/>
      <c r="T191" s="15"/>
    </row>
    <row r="192" spans="1:20" x14ac:dyDescent="0.2">
      <c r="A192" s="346" t="s">
        <v>481</v>
      </c>
      <c r="B192" s="205" t="s">
        <v>5282</v>
      </c>
      <c r="C192" s="442"/>
      <c r="D192" s="442"/>
      <c r="E192" s="12" t="s">
        <v>3075</v>
      </c>
      <c r="F192" s="12" t="s">
        <v>2952</v>
      </c>
      <c r="G192" s="9" t="s">
        <v>2058</v>
      </c>
      <c r="H192" s="8" t="s">
        <v>4666</v>
      </c>
      <c r="I192" s="9" t="s">
        <v>2716</v>
      </c>
      <c r="J192" s="9" t="s">
        <v>2797</v>
      </c>
      <c r="K192" s="9" t="s">
        <v>2885</v>
      </c>
      <c r="L192" s="9" t="s">
        <v>2880</v>
      </c>
      <c r="M192" s="9" t="s">
        <v>2863</v>
      </c>
      <c r="N192" s="9"/>
      <c r="O192" s="9"/>
      <c r="P192" s="9"/>
      <c r="Q192" s="9"/>
      <c r="R192" s="9"/>
      <c r="S192" s="9"/>
      <c r="T192" s="15"/>
    </row>
    <row r="193" spans="1:20" x14ac:dyDescent="0.2">
      <c r="A193" s="346" t="s">
        <v>480</v>
      </c>
      <c r="B193" s="205" t="s">
        <v>5283</v>
      </c>
      <c r="C193" s="442"/>
      <c r="D193" s="442"/>
      <c r="E193" s="12" t="s">
        <v>3075</v>
      </c>
      <c r="F193" s="12" t="s">
        <v>2952</v>
      </c>
      <c r="G193" s="9" t="s">
        <v>2058</v>
      </c>
      <c r="H193" s="8" t="s">
        <v>4666</v>
      </c>
      <c r="I193" s="9" t="s">
        <v>2716</v>
      </c>
      <c r="J193" s="9" t="s">
        <v>2797</v>
      </c>
      <c r="K193" s="9" t="s">
        <v>2879</v>
      </c>
      <c r="L193" s="9" t="s">
        <v>2880</v>
      </c>
      <c r="M193" s="9" t="s">
        <v>2863</v>
      </c>
      <c r="N193" s="9"/>
      <c r="O193" s="9"/>
      <c r="P193" s="9"/>
      <c r="Q193" s="9"/>
      <c r="R193" s="9"/>
      <c r="S193" s="9"/>
      <c r="T193" s="15"/>
    </row>
    <row r="194" spans="1:20" x14ac:dyDescent="0.2">
      <c r="A194" s="346" t="s">
        <v>479</v>
      </c>
      <c r="B194" s="205" t="s">
        <v>5284</v>
      </c>
      <c r="C194" s="442"/>
      <c r="D194" s="442"/>
      <c r="E194" s="12" t="s">
        <v>3076</v>
      </c>
      <c r="F194" s="12" t="s">
        <v>2952</v>
      </c>
      <c r="G194" s="9" t="s">
        <v>2058</v>
      </c>
      <c r="H194" s="8" t="s">
        <v>4666</v>
      </c>
      <c r="I194" s="9" t="s">
        <v>2716</v>
      </c>
      <c r="J194" s="9" t="s">
        <v>2797</v>
      </c>
      <c r="K194" s="9" t="s">
        <v>2885</v>
      </c>
      <c r="L194" s="9" t="s">
        <v>2880</v>
      </c>
      <c r="M194" s="9" t="s">
        <v>2863</v>
      </c>
      <c r="N194" s="9"/>
      <c r="O194" s="9"/>
      <c r="P194" s="9"/>
      <c r="Q194" s="9"/>
      <c r="R194" s="9"/>
      <c r="S194" s="9"/>
      <c r="T194" s="15"/>
    </row>
    <row r="195" spans="1:20" x14ac:dyDescent="0.2">
      <c r="A195" s="345" t="s">
        <v>477</v>
      </c>
      <c r="B195" s="205" t="s">
        <v>5285</v>
      </c>
      <c r="C195" s="463" t="s">
        <v>378</v>
      </c>
      <c r="D195" s="463" t="s">
        <v>602</v>
      </c>
      <c r="E195" s="12" t="s">
        <v>3074</v>
      </c>
      <c r="F195" s="12" t="s">
        <v>2953</v>
      </c>
      <c r="G195" s="9" t="s">
        <v>2058</v>
      </c>
      <c r="H195" s="8" t="s">
        <v>4666</v>
      </c>
      <c r="I195" s="9" t="s">
        <v>2716</v>
      </c>
      <c r="J195" s="9"/>
      <c r="K195" s="9"/>
      <c r="L195" s="9" t="s">
        <v>2880</v>
      </c>
      <c r="M195" s="9" t="s">
        <v>2863</v>
      </c>
      <c r="N195" s="9"/>
      <c r="O195" s="9"/>
      <c r="P195" s="9"/>
      <c r="Q195" s="9"/>
      <c r="R195" s="9"/>
      <c r="S195" s="9"/>
      <c r="T195" s="15"/>
    </row>
    <row r="196" spans="1:20" x14ac:dyDescent="0.2">
      <c r="A196" s="346" t="s">
        <v>2341</v>
      </c>
      <c r="B196" s="205" t="s">
        <v>5286</v>
      </c>
      <c r="C196" s="442"/>
      <c r="D196" s="442"/>
      <c r="E196" s="12" t="s">
        <v>3075</v>
      </c>
      <c r="F196" s="12" t="s">
        <v>2953</v>
      </c>
      <c r="G196" s="9" t="s">
        <v>2058</v>
      </c>
      <c r="H196" s="8" t="s">
        <v>4666</v>
      </c>
      <c r="I196" s="9" t="s">
        <v>2716</v>
      </c>
      <c r="J196" s="9" t="s">
        <v>2797</v>
      </c>
      <c r="K196" s="9" t="s">
        <v>2885</v>
      </c>
      <c r="L196" s="9" t="s">
        <v>2880</v>
      </c>
      <c r="M196" s="9" t="s">
        <v>2863</v>
      </c>
      <c r="N196" s="9"/>
      <c r="O196" s="9"/>
      <c r="P196" s="9"/>
      <c r="Q196" s="9"/>
      <c r="R196" s="9"/>
      <c r="S196" s="9"/>
      <c r="T196" s="15"/>
    </row>
    <row r="197" spans="1:20" x14ac:dyDescent="0.2">
      <c r="A197" s="346" t="s">
        <v>475</v>
      </c>
      <c r="B197" s="205" t="s">
        <v>5287</v>
      </c>
      <c r="C197" s="442"/>
      <c r="D197" s="442"/>
      <c r="E197" s="12" t="s">
        <v>3075</v>
      </c>
      <c r="F197" s="12" t="s">
        <v>2953</v>
      </c>
      <c r="G197" s="9" t="s">
        <v>2058</v>
      </c>
      <c r="H197" s="8" t="s">
        <v>4666</v>
      </c>
      <c r="I197" s="9" t="s">
        <v>2716</v>
      </c>
      <c r="J197" s="9" t="s">
        <v>2797</v>
      </c>
      <c r="K197" s="9" t="s">
        <v>2879</v>
      </c>
      <c r="L197" s="9" t="s">
        <v>2880</v>
      </c>
      <c r="M197" s="9" t="s">
        <v>2863</v>
      </c>
      <c r="N197" s="9"/>
      <c r="O197" s="9"/>
      <c r="P197" s="9"/>
      <c r="Q197" s="9"/>
      <c r="R197" s="9"/>
      <c r="S197" s="9"/>
      <c r="T197" s="15"/>
    </row>
    <row r="198" spans="1:20" x14ac:dyDescent="0.2">
      <c r="A198" s="346" t="s">
        <v>473</v>
      </c>
      <c r="B198" s="205" t="s">
        <v>5288</v>
      </c>
      <c r="C198" s="442"/>
      <c r="D198" s="442"/>
      <c r="E198" s="12" t="s">
        <v>3076</v>
      </c>
      <c r="F198" s="12" t="s">
        <v>2953</v>
      </c>
      <c r="G198" s="9" t="s">
        <v>2058</v>
      </c>
      <c r="H198" s="8" t="s">
        <v>4666</v>
      </c>
      <c r="I198" s="9" t="s">
        <v>2716</v>
      </c>
      <c r="J198" s="9" t="s">
        <v>2797</v>
      </c>
      <c r="K198" s="9" t="s">
        <v>2885</v>
      </c>
      <c r="L198" s="9" t="s">
        <v>2880</v>
      </c>
      <c r="M198" s="9" t="s">
        <v>2863</v>
      </c>
      <c r="N198" s="9"/>
      <c r="O198" s="9"/>
      <c r="P198" s="9"/>
      <c r="Q198" s="9"/>
      <c r="R198" s="9"/>
      <c r="S198" s="9"/>
      <c r="T198" s="15"/>
    </row>
    <row r="199" spans="1:20" x14ac:dyDescent="0.2">
      <c r="A199" s="213" t="s">
        <v>472</v>
      </c>
      <c r="B199" s="205" t="s">
        <v>5289</v>
      </c>
      <c r="C199" s="453" t="s">
        <v>570</v>
      </c>
      <c r="D199" s="453" t="s">
        <v>569</v>
      </c>
      <c r="E199" s="12" t="s">
        <v>3077</v>
      </c>
      <c r="F199" s="16"/>
      <c r="G199" s="9" t="s">
        <v>2058</v>
      </c>
      <c r="H199" s="8" t="s">
        <v>4666</v>
      </c>
      <c r="I199" s="9" t="s">
        <v>2716</v>
      </c>
      <c r="J199" s="9"/>
      <c r="K199" s="9"/>
      <c r="L199" s="9"/>
      <c r="M199" s="9" t="s">
        <v>2863</v>
      </c>
      <c r="N199" s="9"/>
      <c r="O199" s="9"/>
      <c r="P199" s="9"/>
      <c r="Q199" s="9"/>
      <c r="R199" s="9"/>
      <c r="S199" s="9"/>
      <c r="T199" s="15"/>
    </row>
    <row r="200" spans="1:20" x14ac:dyDescent="0.2">
      <c r="A200" s="235" t="s">
        <v>467</v>
      </c>
      <c r="B200" s="205" t="s">
        <v>5290</v>
      </c>
      <c r="C200" s="453" t="s">
        <v>336</v>
      </c>
      <c r="D200" s="453" t="s">
        <v>335</v>
      </c>
      <c r="E200" s="12" t="s">
        <v>3078</v>
      </c>
      <c r="F200" s="16"/>
      <c r="G200" s="9" t="s">
        <v>2058</v>
      </c>
      <c r="H200" s="8" t="s">
        <v>4666</v>
      </c>
      <c r="I200" s="9" t="s">
        <v>2716</v>
      </c>
      <c r="J200" s="9"/>
      <c r="K200" s="9"/>
      <c r="L200" s="9"/>
      <c r="M200" s="9" t="s">
        <v>2863</v>
      </c>
      <c r="N200" s="9"/>
      <c r="O200" s="9"/>
      <c r="P200" s="9"/>
      <c r="Q200" s="9"/>
      <c r="R200" s="9"/>
      <c r="S200" s="9"/>
      <c r="T200" s="15"/>
    </row>
    <row r="201" spans="1:20" x14ac:dyDescent="0.2">
      <c r="A201" s="345" t="s">
        <v>466</v>
      </c>
      <c r="B201" s="205" t="s">
        <v>5291</v>
      </c>
      <c r="C201" s="463" t="s">
        <v>334</v>
      </c>
      <c r="D201" s="453" t="s">
        <v>333</v>
      </c>
      <c r="E201" s="12" t="s">
        <v>3078</v>
      </c>
      <c r="F201" s="16"/>
      <c r="G201" s="9" t="s">
        <v>2058</v>
      </c>
      <c r="H201" s="8" t="s">
        <v>4666</v>
      </c>
      <c r="I201" s="9" t="s">
        <v>2716</v>
      </c>
      <c r="J201" s="9" t="s">
        <v>2798</v>
      </c>
      <c r="K201" s="9"/>
      <c r="L201" s="9"/>
      <c r="M201" s="9" t="s">
        <v>2863</v>
      </c>
      <c r="N201" s="9"/>
      <c r="O201" s="9"/>
      <c r="P201" s="9"/>
      <c r="Q201" s="9"/>
      <c r="R201" s="9"/>
      <c r="S201" s="9"/>
      <c r="T201" s="15"/>
    </row>
    <row r="202" spans="1:20" x14ac:dyDescent="0.2">
      <c r="A202" s="345" t="s">
        <v>464</v>
      </c>
      <c r="B202" s="205" t="s">
        <v>5292</v>
      </c>
      <c r="C202" s="453" t="s">
        <v>332</v>
      </c>
      <c r="D202" s="463" t="s">
        <v>331</v>
      </c>
      <c r="E202" s="12" t="s">
        <v>3078</v>
      </c>
      <c r="F202" s="16"/>
      <c r="G202" s="9" t="s">
        <v>2058</v>
      </c>
      <c r="H202" s="8" t="s">
        <v>4666</v>
      </c>
      <c r="I202" s="9" t="s">
        <v>2716</v>
      </c>
      <c r="J202" s="9" t="s">
        <v>2799</v>
      </c>
      <c r="K202" s="9"/>
      <c r="L202" s="9"/>
      <c r="M202" s="9" t="s">
        <v>2863</v>
      </c>
      <c r="N202" s="9"/>
      <c r="O202" s="9"/>
      <c r="P202" s="9"/>
      <c r="Q202" s="9"/>
      <c r="R202" s="9"/>
      <c r="S202" s="9"/>
      <c r="T202" s="15"/>
    </row>
    <row r="203" spans="1:20" x14ac:dyDescent="0.2">
      <c r="A203" s="346" t="s">
        <v>463</v>
      </c>
      <c r="B203" s="205" t="s">
        <v>5293</v>
      </c>
      <c r="C203" s="463" t="s">
        <v>1220</v>
      </c>
      <c r="D203" s="453" t="s">
        <v>1269</v>
      </c>
      <c r="E203" s="12" t="s">
        <v>3079</v>
      </c>
      <c r="F203" s="16"/>
      <c r="G203" s="9" t="s">
        <v>2058</v>
      </c>
      <c r="H203" s="8" t="s">
        <v>4666</v>
      </c>
      <c r="I203" s="9" t="s">
        <v>2716</v>
      </c>
      <c r="J203" s="9" t="s">
        <v>2799</v>
      </c>
      <c r="K203" s="9"/>
      <c r="L203" s="9"/>
      <c r="M203" s="9" t="s">
        <v>2863</v>
      </c>
      <c r="N203" s="9"/>
      <c r="O203" s="9"/>
      <c r="P203" s="9"/>
      <c r="Q203" s="9"/>
      <c r="R203" s="9"/>
      <c r="S203" s="9"/>
      <c r="T203" s="15"/>
    </row>
    <row r="204" spans="1:20" x14ac:dyDescent="0.2">
      <c r="A204" s="346" t="s">
        <v>459</v>
      </c>
      <c r="B204" s="205" t="s">
        <v>5294</v>
      </c>
      <c r="C204" s="463" t="s">
        <v>1186</v>
      </c>
      <c r="D204" s="453" t="s">
        <v>1265</v>
      </c>
      <c r="E204" s="12" t="s">
        <v>3080</v>
      </c>
      <c r="F204" s="16"/>
      <c r="G204" s="9" t="s">
        <v>2058</v>
      </c>
      <c r="H204" s="8" t="s">
        <v>4666</v>
      </c>
      <c r="I204" s="9" t="s">
        <v>2716</v>
      </c>
      <c r="J204" s="9" t="s">
        <v>2799</v>
      </c>
      <c r="K204" s="9"/>
      <c r="L204" s="9"/>
      <c r="M204" s="9" t="s">
        <v>2863</v>
      </c>
      <c r="N204" s="9"/>
      <c r="O204" s="9"/>
      <c r="P204" s="9"/>
      <c r="Q204" s="9"/>
      <c r="R204" s="9"/>
      <c r="S204" s="9"/>
      <c r="T204" s="15"/>
    </row>
    <row r="205" spans="1:20" ht="25.5" x14ac:dyDescent="0.2">
      <c r="A205" s="347" t="s">
        <v>457</v>
      </c>
      <c r="B205" s="205" t="s">
        <v>5295</v>
      </c>
      <c r="C205" s="463" t="s">
        <v>1260</v>
      </c>
      <c r="D205" s="453" t="s">
        <v>1572</v>
      </c>
      <c r="E205" s="12" t="s">
        <v>3078</v>
      </c>
      <c r="F205" s="16"/>
      <c r="G205" s="9" t="s">
        <v>2058</v>
      </c>
      <c r="H205" s="8" t="s">
        <v>4666</v>
      </c>
      <c r="I205" s="9" t="s">
        <v>2716</v>
      </c>
      <c r="J205" s="9" t="s">
        <v>2800</v>
      </c>
      <c r="K205" s="9"/>
      <c r="L205" s="9"/>
      <c r="M205" s="9" t="s">
        <v>2863</v>
      </c>
      <c r="N205" s="9"/>
      <c r="O205" s="9"/>
      <c r="P205" s="9"/>
      <c r="Q205" s="9"/>
      <c r="R205" s="9"/>
      <c r="S205" s="9"/>
      <c r="T205" s="15"/>
    </row>
    <row r="206" spans="1:20" x14ac:dyDescent="0.2">
      <c r="A206" s="235" t="s">
        <v>2342</v>
      </c>
      <c r="B206" s="205" t="s">
        <v>5296</v>
      </c>
      <c r="C206" s="453" t="s">
        <v>453</v>
      </c>
      <c r="D206" s="453" t="s">
        <v>452</v>
      </c>
      <c r="E206" s="12" t="s">
        <v>3252</v>
      </c>
      <c r="F206" s="12"/>
      <c r="G206" s="9" t="s">
        <v>2058</v>
      </c>
      <c r="H206" s="8" t="s">
        <v>4666</v>
      </c>
      <c r="I206" s="9" t="s">
        <v>2716</v>
      </c>
      <c r="J206" s="9"/>
      <c r="K206" s="9"/>
      <c r="L206" s="9"/>
      <c r="M206" s="9" t="s">
        <v>2863</v>
      </c>
      <c r="N206" s="9"/>
      <c r="O206" s="9"/>
      <c r="P206" s="9"/>
      <c r="Q206" s="9"/>
      <c r="R206" s="9"/>
      <c r="S206" s="9"/>
      <c r="T206" s="15"/>
    </row>
    <row r="207" spans="1:20" x14ac:dyDescent="0.2">
      <c r="A207" s="235" t="s">
        <v>451</v>
      </c>
      <c r="B207" s="205" t="s">
        <v>5297</v>
      </c>
      <c r="C207" s="453" t="s">
        <v>449</v>
      </c>
      <c r="D207" s="453" t="s">
        <v>448</v>
      </c>
      <c r="E207" s="12" t="s">
        <v>3081</v>
      </c>
      <c r="F207" s="12"/>
      <c r="G207" s="9" t="s">
        <v>2058</v>
      </c>
      <c r="H207" s="8" t="s">
        <v>4666</v>
      </c>
      <c r="I207" s="9" t="s">
        <v>2716</v>
      </c>
      <c r="J207" s="9"/>
      <c r="K207" s="9"/>
      <c r="L207" s="9"/>
      <c r="M207" s="9" t="s">
        <v>2863</v>
      </c>
      <c r="N207" s="9"/>
      <c r="O207" s="9"/>
      <c r="P207" s="9"/>
      <c r="Q207" s="9"/>
      <c r="R207" s="9"/>
      <c r="S207" s="9"/>
      <c r="T207" s="15"/>
    </row>
    <row r="208" spans="1:20" x14ac:dyDescent="0.2">
      <c r="A208" s="235" t="s">
        <v>447</v>
      </c>
      <c r="B208" s="205" t="s">
        <v>5769</v>
      </c>
      <c r="C208" s="510" t="s">
        <v>1546</v>
      </c>
      <c r="D208" s="510" t="s">
        <v>1255</v>
      </c>
      <c r="E208" s="12" t="s">
        <v>3082</v>
      </c>
      <c r="F208" s="12"/>
      <c r="G208" s="9" t="s">
        <v>2058</v>
      </c>
      <c r="H208" s="8" t="s">
        <v>4666</v>
      </c>
      <c r="I208" s="9" t="s">
        <v>2716</v>
      </c>
      <c r="J208" s="9"/>
      <c r="K208" s="9"/>
      <c r="L208" s="9"/>
      <c r="M208" s="9" t="s">
        <v>2863</v>
      </c>
      <c r="N208" s="9"/>
      <c r="O208" s="9"/>
      <c r="P208" s="9"/>
      <c r="Q208" s="9"/>
      <c r="R208" s="9"/>
      <c r="S208" s="9"/>
      <c r="T208" s="15"/>
    </row>
    <row r="209" spans="1:20" x14ac:dyDescent="0.2">
      <c r="A209" s="235" t="s">
        <v>2415</v>
      </c>
      <c r="B209" s="205" t="s">
        <v>5298</v>
      </c>
      <c r="C209" s="453" t="s">
        <v>442</v>
      </c>
      <c r="D209" s="453" t="s">
        <v>441</v>
      </c>
      <c r="E209" s="12" t="s">
        <v>3056</v>
      </c>
      <c r="F209" s="12" t="s">
        <v>3063</v>
      </c>
      <c r="G209" s="9" t="s">
        <v>2058</v>
      </c>
      <c r="H209" s="8" t="s">
        <v>4666</v>
      </c>
      <c r="I209" s="9" t="s">
        <v>2716</v>
      </c>
      <c r="J209" s="9"/>
      <c r="K209" s="9"/>
      <c r="L209" s="9"/>
      <c r="M209" s="9" t="s">
        <v>2863</v>
      </c>
      <c r="N209" s="9"/>
      <c r="O209" s="9"/>
      <c r="P209" s="9"/>
      <c r="Q209" s="9"/>
      <c r="R209" s="9"/>
      <c r="S209" s="9"/>
      <c r="T209" s="15"/>
    </row>
    <row r="210" spans="1:20" x14ac:dyDescent="0.2">
      <c r="A210" s="235" t="s">
        <v>440</v>
      </c>
      <c r="B210" s="205" t="s">
        <v>5299</v>
      </c>
      <c r="C210" s="453" t="s">
        <v>439</v>
      </c>
      <c r="D210" s="453" t="s">
        <v>438</v>
      </c>
      <c r="E210" s="12" t="s">
        <v>3056</v>
      </c>
      <c r="F210" s="12"/>
      <c r="G210" s="9" t="s">
        <v>2058</v>
      </c>
      <c r="H210" s="8" t="s">
        <v>4666</v>
      </c>
      <c r="I210" s="9" t="s">
        <v>2716</v>
      </c>
      <c r="J210" s="9"/>
      <c r="K210" s="9"/>
      <c r="L210" s="9"/>
      <c r="M210" s="9" t="s">
        <v>2863</v>
      </c>
      <c r="N210" s="9"/>
      <c r="O210" s="9"/>
      <c r="P210" s="9"/>
      <c r="Q210" s="9"/>
      <c r="R210" s="9"/>
      <c r="S210" s="9"/>
      <c r="T210" s="15"/>
    </row>
    <row r="211" spans="1:20" ht="51" x14ac:dyDescent="0.2">
      <c r="B211" s="354"/>
      <c r="C211" s="70" t="s">
        <v>2852</v>
      </c>
      <c r="D211" s="70" t="s">
        <v>2853</v>
      </c>
    </row>
    <row r="212" spans="1:20" ht="25.5" x14ac:dyDescent="0.2">
      <c r="B212" s="354"/>
      <c r="C212" s="70" t="s">
        <v>2825</v>
      </c>
      <c r="D212" s="70" t="s">
        <v>2825</v>
      </c>
    </row>
  </sheetData>
  <mergeCells count="3">
    <mergeCell ref="C104:D104"/>
    <mergeCell ref="E104:G104"/>
    <mergeCell ref="C184:D184"/>
  </mergeCells>
  <pageMargins left="0.70866141732283472" right="0.70866141732283472" top="0.74803149606299213" bottom="0.74803149606299213" header="0.31496062992125984" footer="0.31496062992125984"/>
  <pageSetup paperSize="9" scale="75"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49"/>
  <dimension ref="A1:L135"/>
  <sheetViews>
    <sheetView zoomScale="85" zoomScaleNormal="85" workbookViewId="0"/>
  </sheetViews>
  <sheetFormatPr defaultColWidth="9.140625" defaultRowHeight="12.75" x14ac:dyDescent="0.2"/>
  <cols>
    <col min="1" max="1" width="49.7109375" style="10" customWidth="1"/>
    <col min="2" max="2" width="11.42578125" style="10" customWidth="1"/>
    <col min="3" max="5" width="22.42578125" style="10" customWidth="1"/>
    <col min="6" max="6" width="22.42578125" style="86" customWidth="1"/>
    <col min="7" max="8" width="22.42578125" style="10" customWidth="1"/>
    <col min="9" max="257" width="9.140625" style="10"/>
    <col min="258" max="258" width="37.28515625" style="10" customWidth="1"/>
    <col min="259" max="259" width="27.140625" style="10" customWidth="1"/>
    <col min="260" max="260" width="23.42578125" style="10" customWidth="1"/>
    <col min="261" max="262" width="23.7109375" style="10" customWidth="1"/>
    <col min="263" max="513" width="9.140625" style="10"/>
    <col min="514" max="514" width="37.28515625" style="10" customWidth="1"/>
    <col min="515" max="515" width="27.140625" style="10" customWidth="1"/>
    <col min="516" max="516" width="23.42578125" style="10" customWidth="1"/>
    <col min="517" max="518" width="23.7109375" style="10" customWidth="1"/>
    <col min="519" max="769" width="9.140625" style="10"/>
    <col min="770" max="770" width="37.28515625" style="10" customWidth="1"/>
    <col min="771" max="771" width="27.140625" style="10" customWidth="1"/>
    <col min="772" max="772" width="23.42578125" style="10" customWidth="1"/>
    <col min="773" max="774" width="23.7109375" style="10" customWidth="1"/>
    <col min="775" max="1025" width="9.140625" style="10"/>
    <col min="1026" max="1026" width="37.28515625" style="10" customWidth="1"/>
    <col min="1027" max="1027" width="27.140625" style="10" customWidth="1"/>
    <col min="1028" max="1028" width="23.42578125" style="10" customWidth="1"/>
    <col min="1029" max="1030" width="23.7109375" style="10" customWidth="1"/>
    <col min="1031" max="1281" width="9.140625" style="10"/>
    <col min="1282" max="1282" width="37.28515625" style="10" customWidth="1"/>
    <col min="1283" max="1283" width="27.140625" style="10" customWidth="1"/>
    <col min="1284" max="1284" width="23.42578125" style="10" customWidth="1"/>
    <col min="1285" max="1286" width="23.7109375" style="10" customWidth="1"/>
    <col min="1287" max="1537" width="9.140625" style="10"/>
    <col min="1538" max="1538" width="37.28515625" style="10" customWidth="1"/>
    <col min="1539" max="1539" width="27.140625" style="10" customWidth="1"/>
    <col min="1540" max="1540" width="23.42578125" style="10" customWidth="1"/>
    <col min="1541" max="1542" width="23.7109375" style="10" customWidth="1"/>
    <col min="1543" max="1793" width="9.140625" style="10"/>
    <col min="1794" max="1794" width="37.28515625" style="10" customWidth="1"/>
    <col min="1795" max="1795" width="27.140625" style="10" customWidth="1"/>
    <col min="1796" max="1796" width="23.42578125" style="10" customWidth="1"/>
    <col min="1797" max="1798" width="23.7109375" style="10" customWidth="1"/>
    <col min="1799" max="2049" width="9.140625" style="10"/>
    <col min="2050" max="2050" width="37.28515625" style="10" customWidth="1"/>
    <col min="2051" max="2051" width="27.140625" style="10" customWidth="1"/>
    <col min="2052" max="2052" width="23.42578125" style="10" customWidth="1"/>
    <col min="2053" max="2054" width="23.7109375" style="10" customWidth="1"/>
    <col min="2055" max="2305" width="9.140625" style="10"/>
    <col min="2306" max="2306" width="37.28515625" style="10" customWidth="1"/>
    <col min="2307" max="2307" width="27.140625" style="10" customWidth="1"/>
    <col min="2308" max="2308" width="23.42578125" style="10" customWidth="1"/>
    <col min="2309" max="2310" width="23.7109375" style="10" customWidth="1"/>
    <col min="2311" max="2561" width="9.140625" style="10"/>
    <col min="2562" max="2562" width="37.28515625" style="10" customWidth="1"/>
    <col min="2563" max="2563" width="27.140625" style="10" customWidth="1"/>
    <col min="2564" max="2564" width="23.42578125" style="10" customWidth="1"/>
    <col min="2565" max="2566" width="23.7109375" style="10" customWidth="1"/>
    <col min="2567" max="2817" width="9.140625" style="10"/>
    <col min="2818" max="2818" width="37.28515625" style="10" customWidth="1"/>
    <col min="2819" max="2819" width="27.140625" style="10" customWidth="1"/>
    <col min="2820" max="2820" width="23.42578125" style="10" customWidth="1"/>
    <col min="2821" max="2822" width="23.7109375" style="10" customWidth="1"/>
    <col min="2823" max="3073" width="9.140625" style="10"/>
    <col min="3074" max="3074" width="37.28515625" style="10" customWidth="1"/>
    <col min="3075" max="3075" width="27.140625" style="10" customWidth="1"/>
    <col min="3076" max="3076" width="23.42578125" style="10" customWidth="1"/>
    <col min="3077" max="3078" width="23.7109375" style="10" customWidth="1"/>
    <col min="3079" max="3329" width="9.140625" style="10"/>
    <col min="3330" max="3330" width="37.28515625" style="10" customWidth="1"/>
    <col min="3331" max="3331" width="27.140625" style="10" customWidth="1"/>
    <col min="3332" max="3332" width="23.42578125" style="10" customWidth="1"/>
    <col min="3333" max="3334" width="23.7109375" style="10" customWidth="1"/>
    <col min="3335" max="3585" width="9.140625" style="10"/>
    <col min="3586" max="3586" width="37.28515625" style="10" customWidth="1"/>
    <col min="3587" max="3587" width="27.140625" style="10" customWidth="1"/>
    <col min="3588" max="3588" width="23.42578125" style="10" customWidth="1"/>
    <col min="3589" max="3590" width="23.7109375" style="10" customWidth="1"/>
    <col min="3591" max="3841" width="9.140625" style="10"/>
    <col min="3842" max="3842" width="37.28515625" style="10" customWidth="1"/>
    <col min="3843" max="3843" width="27.140625" style="10" customWidth="1"/>
    <col min="3844" max="3844" width="23.42578125" style="10" customWidth="1"/>
    <col min="3845" max="3846" width="23.7109375" style="10" customWidth="1"/>
    <col min="3847" max="4097" width="9.140625" style="10"/>
    <col min="4098" max="4098" width="37.28515625" style="10" customWidth="1"/>
    <col min="4099" max="4099" width="27.140625" style="10" customWidth="1"/>
    <col min="4100" max="4100" width="23.42578125" style="10" customWidth="1"/>
    <col min="4101" max="4102" width="23.7109375" style="10" customWidth="1"/>
    <col min="4103" max="4353" width="9.140625" style="10"/>
    <col min="4354" max="4354" width="37.28515625" style="10" customWidth="1"/>
    <col min="4355" max="4355" width="27.140625" style="10" customWidth="1"/>
    <col min="4356" max="4356" width="23.42578125" style="10" customWidth="1"/>
    <col min="4357" max="4358" width="23.7109375" style="10" customWidth="1"/>
    <col min="4359" max="4609" width="9.140625" style="10"/>
    <col min="4610" max="4610" width="37.28515625" style="10" customWidth="1"/>
    <col min="4611" max="4611" width="27.140625" style="10" customWidth="1"/>
    <col min="4612" max="4612" width="23.42578125" style="10" customWidth="1"/>
    <col min="4613" max="4614" width="23.7109375" style="10" customWidth="1"/>
    <col min="4615" max="4865" width="9.140625" style="10"/>
    <col min="4866" max="4866" width="37.28515625" style="10" customWidth="1"/>
    <col min="4867" max="4867" width="27.140625" style="10" customWidth="1"/>
    <col min="4868" max="4868" width="23.42578125" style="10" customWidth="1"/>
    <col min="4869" max="4870" width="23.7109375" style="10" customWidth="1"/>
    <col min="4871" max="5121" width="9.140625" style="10"/>
    <col min="5122" max="5122" width="37.28515625" style="10" customWidth="1"/>
    <col min="5123" max="5123" width="27.140625" style="10" customWidth="1"/>
    <col min="5124" max="5124" width="23.42578125" style="10" customWidth="1"/>
    <col min="5125" max="5126" width="23.7109375" style="10" customWidth="1"/>
    <col min="5127" max="5377" width="9.140625" style="10"/>
    <col min="5378" max="5378" width="37.28515625" style="10" customWidth="1"/>
    <col min="5379" max="5379" width="27.140625" style="10" customWidth="1"/>
    <col min="5380" max="5380" width="23.42578125" style="10" customWidth="1"/>
    <col min="5381" max="5382" width="23.7109375" style="10" customWidth="1"/>
    <col min="5383" max="5633" width="9.140625" style="10"/>
    <col min="5634" max="5634" width="37.28515625" style="10" customWidth="1"/>
    <col min="5635" max="5635" width="27.140625" style="10" customWidth="1"/>
    <col min="5636" max="5636" width="23.42578125" style="10" customWidth="1"/>
    <col min="5637" max="5638" width="23.7109375" style="10" customWidth="1"/>
    <col min="5639" max="5889" width="9.140625" style="10"/>
    <col min="5890" max="5890" width="37.28515625" style="10" customWidth="1"/>
    <col min="5891" max="5891" width="27.140625" style="10" customWidth="1"/>
    <col min="5892" max="5892" width="23.42578125" style="10" customWidth="1"/>
    <col min="5893" max="5894" width="23.7109375" style="10" customWidth="1"/>
    <col min="5895" max="6145" width="9.140625" style="10"/>
    <col min="6146" max="6146" width="37.28515625" style="10" customWidth="1"/>
    <col min="6147" max="6147" width="27.140625" style="10" customWidth="1"/>
    <col min="6148" max="6148" width="23.42578125" style="10" customWidth="1"/>
    <col min="6149" max="6150" width="23.7109375" style="10" customWidth="1"/>
    <col min="6151" max="6401" width="9.140625" style="10"/>
    <col min="6402" max="6402" width="37.28515625" style="10" customWidth="1"/>
    <col min="6403" max="6403" width="27.140625" style="10" customWidth="1"/>
    <col min="6404" max="6404" width="23.42578125" style="10" customWidth="1"/>
    <col min="6405" max="6406" width="23.7109375" style="10" customWidth="1"/>
    <col min="6407" max="6657" width="9.140625" style="10"/>
    <col min="6658" max="6658" width="37.28515625" style="10" customWidth="1"/>
    <col min="6659" max="6659" width="27.140625" style="10" customWidth="1"/>
    <col min="6660" max="6660" width="23.42578125" style="10" customWidth="1"/>
    <col min="6661" max="6662" width="23.7109375" style="10" customWidth="1"/>
    <col min="6663" max="6913" width="9.140625" style="10"/>
    <col min="6914" max="6914" width="37.28515625" style="10" customWidth="1"/>
    <col min="6915" max="6915" width="27.140625" style="10" customWidth="1"/>
    <col min="6916" max="6916" width="23.42578125" style="10" customWidth="1"/>
    <col min="6917" max="6918" width="23.7109375" style="10" customWidth="1"/>
    <col min="6919" max="7169" width="9.140625" style="10"/>
    <col min="7170" max="7170" width="37.28515625" style="10" customWidth="1"/>
    <col min="7171" max="7171" width="27.140625" style="10" customWidth="1"/>
    <col min="7172" max="7172" width="23.42578125" style="10" customWidth="1"/>
    <col min="7173" max="7174" width="23.7109375" style="10" customWidth="1"/>
    <col min="7175" max="7425" width="9.140625" style="10"/>
    <col min="7426" max="7426" width="37.28515625" style="10" customWidth="1"/>
    <col min="7427" max="7427" width="27.140625" style="10" customWidth="1"/>
    <col min="7428" max="7428" width="23.42578125" style="10" customWidth="1"/>
    <col min="7429" max="7430" width="23.7109375" style="10" customWidth="1"/>
    <col min="7431" max="7681" width="9.140625" style="10"/>
    <col min="7682" max="7682" width="37.28515625" style="10" customWidth="1"/>
    <col min="7683" max="7683" width="27.140625" style="10" customWidth="1"/>
    <col min="7684" max="7684" width="23.42578125" style="10" customWidth="1"/>
    <col min="7685" max="7686" width="23.7109375" style="10" customWidth="1"/>
    <col min="7687" max="7937" width="9.140625" style="10"/>
    <col min="7938" max="7938" width="37.28515625" style="10" customWidth="1"/>
    <col min="7939" max="7939" width="27.140625" style="10" customWidth="1"/>
    <col min="7940" max="7940" width="23.42578125" style="10" customWidth="1"/>
    <col min="7941" max="7942" width="23.7109375" style="10" customWidth="1"/>
    <col min="7943" max="8193" width="9.140625" style="10"/>
    <col min="8194" max="8194" width="37.28515625" style="10" customWidth="1"/>
    <col min="8195" max="8195" width="27.140625" style="10" customWidth="1"/>
    <col min="8196" max="8196" width="23.42578125" style="10" customWidth="1"/>
    <col min="8197" max="8198" width="23.7109375" style="10" customWidth="1"/>
    <col min="8199" max="8449" width="9.140625" style="10"/>
    <col min="8450" max="8450" width="37.28515625" style="10" customWidth="1"/>
    <col min="8451" max="8451" width="27.140625" style="10" customWidth="1"/>
    <col min="8452" max="8452" width="23.42578125" style="10" customWidth="1"/>
    <col min="8453" max="8454" width="23.7109375" style="10" customWidth="1"/>
    <col min="8455" max="8705" width="9.140625" style="10"/>
    <col min="8706" max="8706" width="37.28515625" style="10" customWidth="1"/>
    <col min="8707" max="8707" width="27.140625" style="10" customWidth="1"/>
    <col min="8708" max="8708" width="23.42578125" style="10" customWidth="1"/>
    <col min="8709" max="8710" width="23.7109375" style="10" customWidth="1"/>
    <col min="8711" max="8961" width="9.140625" style="10"/>
    <col min="8962" max="8962" width="37.28515625" style="10" customWidth="1"/>
    <col min="8963" max="8963" width="27.140625" style="10" customWidth="1"/>
    <col min="8964" max="8964" width="23.42578125" style="10" customWidth="1"/>
    <col min="8965" max="8966" width="23.7109375" style="10" customWidth="1"/>
    <col min="8967" max="9217" width="9.140625" style="10"/>
    <col min="9218" max="9218" width="37.28515625" style="10" customWidth="1"/>
    <col min="9219" max="9219" width="27.140625" style="10" customWidth="1"/>
    <col min="9220" max="9220" width="23.42578125" style="10" customWidth="1"/>
    <col min="9221" max="9222" width="23.7109375" style="10" customWidth="1"/>
    <col min="9223" max="9473" width="9.140625" style="10"/>
    <col min="9474" max="9474" width="37.28515625" style="10" customWidth="1"/>
    <col min="9475" max="9475" width="27.140625" style="10" customWidth="1"/>
    <col min="9476" max="9476" width="23.42578125" style="10" customWidth="1"/>
    <col min="9477" max="9478" width="23.7109375" style="10" customWidth="1"/>
    <col min="9479" max="9729" width="9.140625" style="10"/>
    <col min="9730" max="9730" width="37.28515625" style="10" customWidth="1"/>
    <col min="9731" max="9731" width="27.140625" style="10" customWidth="1"/>
    <col min="9732" max="9732" width="23.42578125" style="10" customWidth="1"/>
    <col min="9733" max="9734" width="23.7109375" style="10" customWidth="1"/>
    <col min="9735" max="9985" width="9.140625" style="10"/>
    <col min="9986" max="9986" width="37.28515625" style="10" customWidth="1"/>
    <col min="9987" max="9987" width="27.140625" style="10" customWidth="1"/>
    <col min="9988" max="9988" width="23.42578125" style="10" customWidth="1"/>
    <col min="9989" max="9990" width="23.7109375" style="10" customWidth="1"/>
    <col min="9991" max="10241" width="9.140625" style="10"/>
    <col min="10242" max="10242" width="37.28515625" style="10" customWidth="1"/>
    <col min="10243" max="10243" width="27.140625" style="10" customWidth="1"/>
    <col min="10244" max="10244" width="23.42578125" style="10" customWidth="1"/>
    <col min="10245" max="10246" width="23.7109375" style="10" customWidth="1"/>
    <col min="10247" max="10497" width="9.140625" style="10"/>
    <col min="10498" max="10498" width="37.28515625" style="10" customWidth="1"/>
    <col min="10499" max="10499" width="27.140625" style="10" customWidth="1"/>
    <col min="10500" max="10500" width="23.42578125" style="10" customWidth="1"/>
    <col min="10501" max="10502" width="23.7109375" style="10" customWidth="1"/>
    <col min="10503" max="10753" width="9.140625" style="10"/>
    <col min="10754" max="10754" width="37.28515625" style="10" customWidth="1"/>
    <col min="10755" max="10755" width="27.140625" style="10" customWidth="1"/>
    <col min="10756" max="10756" width="23.42578125" style="10" customWidth="1"/>
    <col min="10757" max="10758" width="23.7109375" style="10" customWidth="1"/>
    <col min="10759" max="11009" width="9.140625" style="10"/>
    <col min="11010" max="11010" width="37.28515625" style="10" customWidth="1"/>
    <col min="11011" max="11011" width="27.140625" style="10" customWidth="1"/>
    <col min="11012" max="11012" width="23.42578125" style="10" customWidth="1"/>
    <col min="11013" max="11014" width="23.7109375" style="10" customWidth="1"/>
    <col min="11015" max="11265" width="9.140625" style="10"/>
    <col min="11266" max="11266" width="37.28515625" style="10" customWidth="1"/>
    <col min="11267" max="11267" width="27.140625" style="10" customWidth="1"/>
    <col min="11268" max="11268" width="23.42578125" style="10" customWidth="1"/>
    <col min="11269" max="11270" width="23.7109375" style="10" customWidth="1"/>
    <col min="11271" max="11521" width="9.140625" style="10"/>
    <col min="11522" max="11522" width="37.28515625" style="10" customWidth="1"/>
    <col min="11523" max="11523" width="27.140625" style="10" customWidth="1"/>
    <col min="11524" max="11524" width="23.42578125" style="10" customWidth="1"/>
    <col min="11525" max="11526" width="23.7109375" style="10" customWidth="1"/>
    <col min="11527" max="11777" width="9.140625" style="10"/>
    <col min="11778" max="11778" width="37.28515625" style="10" customWidth="1"/>
    <col min="11779" max="11779" width="27.140625" style="10" customWidth="1"/>
    <col min="11780" max="11780" width="23.42578125" style="10" customWidth="1"/>
    <col min="11781" max="11782" width="23.7109375" style="10" customWidth="1"/>
    <col min="11783" max="12033" width="9.140625" style="10"/>
    <col min="12034" max="12034" width="37.28515625" style="10" customWidth="1"/>
    <col min="12035" max="12035" width="27.140625" style="10" customWidth="1"/>
    <col min="12036" max="12036" width="23.42578125" style="10" customWidth="1"/>
    <col min="12037" max="12038" width="23.7109375" style="10" customWidth="1"/>
    <col min="12039" max="12289" width="9.140625" style="10"/>
    <col min="12290" max="12290" width="37.28515625" style="10" customWidth="1"/>
    <col min="12291" max="12291" width="27.140625" style="10" customWidth="1"/>
    <col min="12292" max="12292" width="23.42578125" style="10" customWidth="1"/>
    <col min="12293" max="12294" width="23.7109375" style="10" customWidth="1"/>
    <col min="12295" max="12545" width="9.140625" style="10"/>
    <col min="12546" max="12546" width="37.28515625" style="10" customWidth="1"/>
    <col min="12547" max="12547" width="27.140625" style="10" customWidth="1"/>
    <col min="12548" max="12548" width="23.42578125" style="10" customWidth="1"/>
    <col min="12549" max="12550" width="23.7109375" style="10" customWidth="1"/>
    <col min="12551" max="12801" width="9.140625" style="10"/>
    <col min="12802" max="12802" width="37.28515625" style="10" customWidth="1"/>
    <col min="12803" max="12803" width="27.140625" style="10" customWidth="1"/>
    <col min="12804" max="12804" width="23.42578125" style="10" customWidth="1"/>
    <col min="12805" max="12806" width="23.7109375" style="10" customWidth="1"/>
    <col min="12807" max="13057" width="9.140625" style="10"/>
    <col min="13058" max="13058" width="37.28515625" style="10" customWidth="1"/>
    <col min="13059" max="13059" width="27.140625" style="10" customWidth="1"/>
    <col min="13060" max="13060" width="23.42578125" style="10" customWidth="1"/>
    <col min="13061" max="13062" width="23.7109375" style="10" customWidth="1"/>
    <col min="13063" max="13313" width="9.140625" style="10"/>
    <col min="13314" max="13314" width="37.28515625" style="10" customWidth="1"/>
    <col min="13315" max="13315" width="27.140625" style="10" customWidth="1"/>
    <col min="13316" max="13316" width="23.42578125" style="10" customWidth="1"/>
    <col min="13317" max="13318" width="23.7109375" style="10" customWidth="1"/>
    <col min="13319" max="13569" width="9.140625" style="10"/>
    <col min="13570" max="13570" width="37.28515625" style="10" customWidth="1"/>
    <col min="13571" max="13571" width="27.140625" style="10" customWidth="1"/>
    <col min="13572" max="13572" width="23.42578125" style="10" customWidth="1"/>
    <col min="13573" max="13574" width="23.7109375" style="10" customWidth="1"/>
    <col min="13575" max="13825" width="9.140625" style="10"/>
    <col min="13826" max="13826" width="37.28515625" style="10" customWidth="1"/>
    <col min="13827" max="13827" width="27.140625" style="10" customWidth="1"/>
    <col min="13828" max="13828" width="23.42578125" style="10" customWidth="1"/>
    <col min="13829" max="13830" width="23.7109375" style="10" customWidth="1"/>
    <col min="13831" max="14081" width="9.140625" style="10"/>
    <col min="14082" max="14082" width="37.28515625" style="10" customWidth="1"/>
    <col min="14083" max="14083" width="27.140625" style="10" customWidth="1"/>
    <col min="14084" max="14084" width="23.42578125" style="10" customWidth="1"/>
    <col min="14085" max="14086" width="23.7109375" style="10" customWidth="1"/>
    <col min="14087" max="14337" width="9.140625" style="10"/>
    <col min="14338" max="14338" width="37.28515625" style="10" customWidth="1"/>
    <col min="14339" max="14339" width="27.140625" style="10" customWidth="1"/>
    <col min="14340" max="14340" width="23.42578125" style="10" customWidth="1"/>
    <col min="14341" max="14342" width="23.7109375" style="10" customWidth="1"/>
    <col min="14343" max="14593" width="9.140625" style="10"/>
    <col min="14594" max="14594" width="37.28515625" style="10" customWidth="1"/>
    <col min="14595" max="14595" width="27.140625" style="10" customWidth="1"/>
    <col min="14596" max="14596" width="23.42578125" style="10" customWidth="1"/>
    <col min="14597" max="14598" width="23.7109375" style="10" customWidth="1"/>
    <col min="14599" max="14849" width="9.140625" style="10"/>
    <col min="14850" max="14850" width="37.28515625" style="10" customWidth="1"/>
    <col min="14851" max="14851" width="27.140625" style="10" customWidth="1"/>
    <col min="14852" max="14852" width="23.42578125" style="10" customWidth="1"/>
    <col min="14853" max="14854" width="23.7109375" style="10" customWidth="1"/>
    <col min="14855" max="15105" width="9.140625" style="10"/>
    <col min="15106" max="15106" width="37.28515625" style="10" customWidth="1"/>
    <col min="15107" max="15107" width="27.140625" style="10" customWidth="1"/>
    <col min="15108" max="15108" width="23.42578125" style="10" customWidth="1"/>
    <col min="15109" max="15110" width="23.7109375" style="10" customWidth="1"/>
    <col min="15111" max="15361" width="9.140625" style="10"/>
    <col min="15362" max="15362" width="37.28515625" style="10" customWidth="1"/>
    <col min="15363" max="15363" width="27.140625" style="10" customWidth="1"/>
    <col min="15364" max="15364" width="23.42578125" style="10" customWidth="1"/>
    <col min="15365" max="15366" width="23.7109375" style="10" customWidth="1"/>
    <col min="15367" max="15617" width="9.140625" style="10"/>
    <col min="15618" max="15618" width="37.28515625" style="10" customWidth="1"/>
    <col min="15619" max="15619" width="27.140625" style="10" customWidth="1"/>
    <col min="15620" max="15620" width="23.42578125" style="10" customWidth="1"/>
    <col min="15621" max="15622" width="23.7109375" style="10" customWidth="1"/>
    <col min="15623" max="15873" width="9.140625" style="10"/>
    <col min="15874" max="15874" width="37.28515625" style="10" customWidth="1"/>
    <col min="15875" max="15875" width="27.140625" style="10" customWidth="1"/>
    <col min="15876" max="15876" width="23.42578125" style="10" customWidth="1"/>
    <col min="15877" max="15878" width="23.7109375" style="10" customWidth="1"/>
    <col min="15879" max="16129" width="9.140625" style="10"/>
    <col min="16130" max="16130" width="37.28515625" style="10" customWidth="1"/>
    <col min="16131" max="16131" width="27.140625" style="10" customWidth="1"/>
    <col min="16132" max="16132" width="23.42578125" style="10" customWidth="1"/>
    <col min="16133" max="16134" width="23.7109375" style="10" customWidth="1"/>
    <col min="16135" max="16384" width="9.140625" style="10"/>
  </cols>
  <sheetData>
    <row r="1" spans="1:8" x14ac:dyDescent="0.2">
      <c r="A1" s="17" t="s">
        <v>3306</v>
      </c>
      <c r="B1" s="487" t="str">
        <f t="shared" ref="B1:B6" si="0">HYPERLINK("#List!$A$1", "Preparatory")</f>
        <v>Preparatory</v>
      </c>
    </row>
    <row r="2" spans="1:8" x14ac:dyDescent="0.2">
      <c r="A2" s="17" t="s">
        <v>3305</v>
      </c>
      <c r="B2" s="487" t="str">
        <f t="shared" si="0"/>
        <v>Preparatory</v>
      </c>
    </row>
    <row r="3" spans="1:8" x14ac:dyDescent="0.2">
      <c r="A3" s="17" t="s">
        <v>4616</v>
      </c>
      <c r="B3" s="487" t="str">
        <f t="shared" si="0"/>
        <v>Preparatory</v>
      </c>
    </row>
    <row r="4" spans="1:8" x14ac:dyDescent="0.2">
      <c r="A4" s="17" t="s">
        <v>4617</v>
      </c>
      <c r="B4" s="487" t="str">
        <f t="shared" si="0"/>
        <v>Preparatory</v>
      </c>
    </row>
    <row r="5" spans="1:8" x14ac:dyDescent="0.2">
      <c r="A5" s="17" t="s">
        <v>4675</v>
      </c>
      <c r="B5" s="487" t="str">
        <f t="shared" si="0"/>
        <v>Preparatory</v>
      </c>
    </row>
    <row r="6" spans="1:8" x14ac:dyDescent="0.2">
      <c r="A6" s="17" t="s">
        <v>4676</v>
      </c>
      <c r="B6" s="487" t="str">
        <f t="shared" si="0"/>
        <v>Preparatory</v>
      </c>
    </row>
    <row r="7" spans="1:8" x14ac:dyDescent="0.2">
      <c r="A7" s="17"/>
    </row>
    <row r="8" spans="1:8" x14ac:dyDescent="0.2">
      <c r="A8" s="83" t="s">
        <v>522</v>
      </c>
      <c r="B8" s="209"/>
      <c r="C8" s="209"/>
      <c r="D8" s="209"/>
      <c r="E8" s="268"/>
      <c r="F8" s="268"/>
    </row>
    <row r="9" spans="1:8" x14ac:dyDescent="0.2">
      <c r="A9" s="83" t="s">
        <v>2388</v>
      </c>
      <c r="B9" s="16"/>
      <c r="C9" s="16"/>
      <c r="D9" s="3"/>
      <c r="E9" s="3"/>
      <c r="F9" s="3"/>
      <c r="G9" s="3"/>
    </row>
    <row r="10" spans="1:8" x14ac:dyDescent="0.2">
      <c r="A10" s="83"/>
      <c r="B10" s="16"/>
      <c r="C10" s="16"/>
      <c r="D10" s="3"/>
      <c r="E10" s="3"/>
      <c r="F10" s="3"/>
      <c r="G10" s="3"/>
    </row>
    <row r="11" spans="1:8" x14ac:dyDescent="0.2">
      <c r="A11" s="344" t="s">
        <v>4815</v>
      </c>
      <c r="C11" s="16"/>
      <c r="D11" s="3"/>
      <c r="E11" s="3"/>
      <c r="F11" s="3"/>
      <c r="G11" s="3"/>
    </row>
    <row r="12" spans="1:8" x14ac:dyDescent="0.2">
      <c r="A12" s="228" t="s">
        <v>48</v>
      </c>
      <c r="F12" s="40"/>
      <c r="G12" s="13"/>
      <c r="H12" s="13"/>
    </row>
    <row r="13" spans="1:8" x14ac:dyDescent="0.2">
      <c r="A13" s="228" t="s">
        <v>2954</v>
      </c>
    </row>
    <row r="14" spans="1:8" x14ac:dyDescent="0.2">
      <c r="A14" s="14" t="s">
        <v>4665</v>
      </c>
      <c r="B14" s="185" t="s">
        <v>5253</v>
      </c>
      <c r="C14" s="182" t="s">
        <v>5270</v>
      </c>
      <c r="D14" s="166" t="s">
        <v>5184</v>
      </c>
    </row>
    <row r="15" spans="1:8" x14ac:dyDescent="0.2">
      <c r="A15" s="228"/>
    </row>
    <row r="16" spans="1:8" x14ac:dyDescent="0.2">
      <c r="A16" s="344" t="s">
        <v>4816</v>
      </c>
    </row>
    <row r="17" spans="1:4" x14ac:dyDescent="0.2">
      <c r="A17" s="15" t="s">
        <v>48</v>
      </c>
    </row>
    <row r="18" spans="1:4" x14ac:dyDescent="0.2">
      <c r="A18" s="14" t="s">
        <v>2890</v>
      </c>
    </row>
    <row r="19" spans="1:4" x14ac:dyDescent="0.2">
      <c r="A19" s="14" t="s">
        <v>4711</v>
      </c>
    </row>
    <row r="20" spans="1:4" x14ac:dyDescent="0.2">
      <c r="A20" s="14" t="s">
        <v>4665</v>
      </c>
      <c r="B20" s="185" t="s">
        <v>5253</v>
      </c>
      <c r="C20" s="182" t="s">
        <v>5270</v>
      </c>
      <c r="D20" s="166" t="s">
        <v>5184</v>
      </c>
    </row>
    <row r="22" spans="1:4" x14ac:dyDescent="0.2">
      <c r="A22" s="17" t="s">
        <v>4819</v>
      </c>
    </row>
    <row r="23" spans="1:4" x14ac:dyDescent="0.2">
      <c r="A23" s="228" t="s">
        <v>48</v>
      </c>
    </row>
    <row r="24" spans="1:4" x14ac:dyDescent="0.2">
      <c r="A24" s="10" t="s">
        <v>2954</v>
      </c>
    </row>
    <row r="25" spans="1:4" x14ac:dyDescent="0.2">
      <c r="A25" s="115" t="s">
        <v>2881</v>
      </c>
    </row>
    <row r="26" spans="1:4" x14ac:dyDescent="0.2">
      <c r="A26" s="115" t="s">
        <v>4665</v>
      </c>
      <c r="B26" s="185" t="s">
        <v>5253</v>
      </c>
      <c r="C26" s="182" t="s">
        <v>5270</v>
      </c>
      <c r="D26" s="166" t="s">
        <v>5184</v>
      </c>
    </row>
    <row r="27" spans="1:4" x14ac:dyDescent="0.2">
      <c r="A27" s="115" t="s">
        <v>5190</v>
      </c>
      <c r="B27" s="152" t="s">
        <v>4668</v>
      </c>
      <c r="C27" s="117" t="s">
        <v>5271</v>
      </c>
      <c r="D27" s="116" t="s">
        <v>5147</v>
      </c>
    </row>
    <row r="29" spans="1:4" x14ac:dyDescent="0.2">
      <c r="A29" s="17" t="s">
        <v>4820</v>
      </c>
    </row>
    <row r="30" spans="1:4" x14ac:dyDescent="0.2">
      <c r="A30" s="15" t="s">
        <v>48</v>
      </c>
    </row>
    <row r="31" spans="1:4" x14ac:dyDescent="0.2">
      <c r="A31" s="115" t="s">
        <v>2890</v>
      </c>
    </row>
    <row r="32" spans="1:4" x14ac:dyDescent="0.2">
      <c r="A32" s="14" t="s">
        <v>4711</v>
      </c>
    </row>
    <row r="33" spans="1:4" x14ac:dyDescent="0.2">
      <c r="A33" s="115" t="s">
        <v>2881</v>
      </c>
    </row>
    <row r="34" spans="1:4" x14ac:dyDescent="0.2">
      <c r="A34" s="115" t="s">
        <v>4665</v>
      </c>
      <c r="B34" s="185" t="s">
        <v>5253</v>
      </c>
      <c r="C34" s="182" t="s">
        <v>5270</v>
      </c>
      <c r="D34" s="166" t="s">
        <v>5184</v>
      </c>
    </row>
    <row r="35" spans="1:4" x14ac:dyDescent="0.2">
      <c r="A35" s="115" t="s">
        <v>5190</v>
      </c>
      <c r="B35" s="152" t="s">
        <v>4668</v>
      </c>
      <c r="C35" s="117" t="s">
        <v>5271</v>
      </c>
      <c r="D35" s="116" t="s">
        <v>5147</v>
      </c>
    </row>
    <row r="37" spans="1:4" x14ac:dyDescent="0.2">
      <c r="A37" s="17" t="s">
        <v>4823</v>
      </c>
    </row>
    <row r="38" spans="1:4" x14ac:dyDescent="0.2">
      <c r="A38" s="228" t="s">
        <v>48</v>
      </c>
    </row>
    <row r="39" spans="1:4" x14ac:dyDescent="0.2">
      <c r="A39" s="10" t="s">
        <v>2954</v>
      </c>
    </row>
    <row r="40" spans="1:4" x14ac:dyDescent="0.2">
      <c r="A40" s="115" t="s">
        <v>2882</v>
      </c>
    </row>
    <row r="41" spans="1:4" x14ac:dyDescent="0.2">
      <c r="A41" s="14" t="s">
        <v>4665</v>
      </c>
      <c r="B41" s="185" t="s">
        <v>5253</v>
      </c>
      <c r="C41" s="182" t="s">
        <v>5270</v>
      </c>
      <c r="D41" s="166" t="s">
        <v>5184</v>
      </c>
    </row>
    <row r="43" spans="1:4" x14ac:dyDescent="0.2">
      <c r="A43" s="17" t="s">
        <v>4824</v>
      </c>
    </row>
    <row r="44" spans="1:4" x14ac:dyDescent="0.2">
      <c r="A44" s="15" t="s">
        <v>48</v>
      </c>
    </row>
    <row r="45" spans="1:4" x14ac:dyDescent="0.2">
      <c r="A45" s="115" t="s">
        <v>2890</v>
      </c>
    </row>
    <row r="46" spans="1:4" x14ac:dyDescent="0.2">
      <c r="A46" s="14" t="s">
        <v>4711</v>
      </c>
    </row>
    <row r="47" spans="1:4" x14ac:dyDescent="0.2">
      <c r="A47" s="115" t="s">
        <v>2882</v>
      </c>
    </row>
    <row r="48" spans="1:4" x14ac:dyDescent="0.2">
      <c r="A48" s="14" t="s">
        <v>4665</v>
      </c>
      <c r="B48" s="185" t="s">
        <v>5253</v>
      </c>
      <c r="C48" s="182" t="s">
        <v>5270</v>
      </c>
      <c r="D48" s="166" t="s">
        <v>5184</v>
      </c>
    </row>
    <row r="50" spans="1:9" x14ac:dyDescent="0.2">
      <c r="A50" s="73"/>
      <c r="B50" s="74"/>
      <c r="C50" s="340" t="s">
        <v>3257</v>
      </c>
      <c r="D50" s="86"/>
      <c r="F50" s="10"/>
    </row>
    <row r="51" spans="1:9" x14ac:dyDescent="0.2">
      <c r="A51" s="73"/>
      <c r="B51" s="74"/>
      <c r="C51" s="205" t="s">
        <v>5276</v>
      </c>
      <c r="D51" s="86"/>
      <c r="F51" s="10"/>
    </row>
    <row r="52" spans="1:9" x14ac:dyDescent="0.2">
      <c r="A52" s="185" t="s">
        <v>2373</v>
      </c>
      <c r="B52" s="182" t="s">
        <v>5272</v>
      </c>
      <c r="C52" s="417" t="s">
        <v>2367</v>
      </c>
      <c r="D52" s="13" t="s">
        <v>2062</v>
      </c>
      <c r="E52" s="13" t="s">
        <v>3201</v>
      </c>
      <c r="F52" s="10"/>
      <c r="H52" s="9"/>
      <c r="I52" s="9"/>
    </row>
    <row r="53" spans="1:9" x14ac:dyDescent="0.2">
      <c r="F53" s="40"/>
      <c r="G53" s="13"/>
      <c r="H53" s="13"/>
    </row>
    <row r="54" spans="1:9" x14ac:dyDescent="0.2">
      <c r="A54" s="17" t="s">
        <v>4817</v>
      </c>
      <c r="F54" s="40"/>
      <c r="G54" s="13"/>
      <c r="H54" s="13"/>
    </row>
    <row r="55" spans="1:9" x14ac:dyDescent="0.2">
      <c r="A55" s="228" t="s">
        <v>48</v>
      </c>
      <c r="F55" s="40"/>
      <c r="G55" s="13"/>
      <c r="H55" s="13"/>
    </row>
    <row r="56" spans="1:9" x14ac:dyDescent="0.2">
      <c r="A56" s="10" t="s">
        <v>2808</v>
      </c>
      <c r="F56" s="40"/>
      <c r="G56" s="13"/>
      <c r="H56" s="13"/>
    </row>
    <row r="57" spans="1:9" x14ac:dyDescent="0.2">
      <c r="A57" s="10" t="s">
        <v>2954</v>
      </c>
      <c r="F57" s="40"/>
      <c r="G57" s="13"/>
      <c r="H57" s="13"/>
    </row>
    <row r="58" spans="1:9" x14ac:dyDescent="0.2">
      <c r="A58" s="10" t="s">
        <v>3057</v>
      </c>
      <c r="F58" s="40"/>
      <c r="G58" s="13"/>
      <c r="H58" s="13"/>
    </row>
    <row r="59" spans="1:9" x14ac:dyDescent="0.2">
      <c r="A59" s="14" t="s">
        <v>4665</v>
      </c>
      <c r="B59" s="185" t="s">
        <v>5253</v>
      </c>
      <c r="C59" s="182" t="s">
        <v>5270</v>
      </c>
      <c r="D59" s="166" t="s">
        <v>5184</v>
      </c>
      <c r="F59" s="40"/>
      <c r="G59" s="13"/>
      <c r="H59" s="13"/>
    </row>
    <row r="60" spans="1:9" x14ac:dyDescent="0.2">
      <c r="F60" s="40"/>
      <c r="G60" s="13"/>
      <c r="H60" s="13"/>
    </row>
    <row r="61" spans="1:9" x14ac:dyDescent="0.2">
      <c r="A61" s="17" t="s">
        <v>4818</v>
      </c>
      <c r="F61" s="40"/>
      <c r="G61" s="13"/>
      <c r="H61" s="13"/>
    </row>
    <row r="62" spans="1:9" x14ac:dyDescent="0.2">
      <c r="A62" s="15" t="s">
        <v>48</v>
      </c>
      <c r="F62" s="40"/>
      <c r="G62" s="13"/>
      <c r="H62" s="13"/>
    </row>
    <row r="63" spans="1:9" x14ac:dyDescent="0.2">
      <c r="A63" s="15" t="s">
        <v>2808</v>
      </c>
      <c r="F63" s="40"/>
      <c r="G63" s="13"/>
      <c r="H63" s="13"/>
    </row>
    <row r="64" spans="1:9" x14ac:dyDescent="0.2">
      <c r="A64" s="115" t="s">
        <v>2890</v>
      </c>
    </row>
    <row r="65" spans="1:6" x14ac:dyDescent="0.2">
      <c r="A65" s="14" t="s">
        <v>4711</v>
      </c>
    </row>
    <row r="66" spans="1:6" x14ac:dyDescent="0.2">
      <c r="A66" s="10" t="s">
        <v>3057</v>
      </c>
      <c r="F66" s="10"/>
    </row>
    <row r="67" spans="1:6" x14ac:dyDescent="0.2">
      <c r="A67" s="14" t="s">
        <v>4665</v>
      </c>
      <c r="B67" s="185" t="s">
        <v>5253</v>
      </c>
      <c r="C67" s="182" t="s">
        <v>5270</v>
      </c>
      <c r="D67" s="166" t="s">
        <v>5184</v>
      </c>
      <c r="F67" s="10"/>
    </row>
    <row r="68" spans="1:6" x14ac:dyDescent="0.2">
      <c r="F68" s="10"/>
    </row>
    <row r="69" spans="1:6" x14ac:dyDescent="0.2">
      <c r="A69" s="17" t="s">
        <v>4822</v>
      </c>
      <c r="F69" s="10"/>
    </row>
    <row r="70" spans="1:6" x14ac:dyDescent="0.2">
      <c r="A70" s="228" t="s">
        <v>48</v>
      </c>
      <c r="F70" s="10"/>
    </row>
    <row r="71" spans="1:6" x14ac:dyDescent="0.2">
      <c r="A71" s="10" t="s">
        <v>2808</v>
      </c>
      <c r="F71" s="10"/>
    </row>
    <row r="72" spans="1:6" x14ac:dyDescent="0.2">
      <c r="A72" s="10" t="s">
        <v>2954</v>
      </c>
      <c r="F72" s="10"/>
    </row>
    <row r="73" spans="1:6" x14ac:dyDescent="0.2">
      <c r="A73" s="115" t="s">
        <v>2881</v>
      </c>
      <c r="F73" s="10"/>
    </row>
    <row r="74" spans="1:6" x14ac:dyDescent="0.2">
      <c r="A74" s="115" t="s">
        <v>4665</v>
      </c>
      <c r="B74" s="185" t="s">
        <v>5253</v>
      </c>
      <c r="C74" s="182" t="s">
        <v>5270</v>
      </c>
      <c r="D74" s="166" t="s">
        <v>5184</v>
      </c>
      <c r="F74" s="10"/>
    </row>
    <row r="75" spans="1:6" x14ac:dyDescent="0.2">
      <c r="A75" s="115" t="s">
        <v>5190</v>
      </c>
      <c r="B75" s="152" t="s">
        <v>4668</v>
      </c>
      <c r="C75" s="117" t="s">
        <v>5271</v>
      </c>
      <c r="D75" s="116" t="s">
        <v>5147</v>
      </c>
      <c r="F75" s="10"/>
    </row>
    <row r="76" spans="1:6" x14ac:dyDescent="0.2">
      <c r="F76" s="10"/>
    </row>
    <row r="77" spans="1:6" x14ac:dyDescent="0.2">
      <c r="A77" s="17" t="s">
        <v>4821</v>
      </c>
      <c r="F77" s="10"/>
    </row>
    <row r="78" spans="1:6" x14ac:dyDescent="0.2">
      <c r="A78" s="15" t="s">
        <v>48</v>
      </c>
      <c r="F78" s="10"/>
    </row>
    <row r="79" spans="1:6" x14ac:dyDescent="0.2">
      <c r="A79" s="15" t="s">
        <v>2808</v>
      </c>
      <c r="F79" s="10"/>
    </row>
    <row r="80" spans="1:6" x14ac:dyDescent="0.2">
      <c r="A80" s="115" t="s">
        <v>2890</v>
      </c>
      <c r="F80" s="10"/>
    </row>
    <row r="81" spans="1:6" x14ac:dyDescent="0.2">
      <c r="A81" s="14" t="s">
        <v>4711</v>
      </c>
      <c r="F81" s="10"/>
    </row>
    <row r="82" spans="1:6" x14ac:dyDescent="0.2">
      <c r="A82" s="115" t="s">
        <v>2881</v>
      </c>
      <c r="F82" s="10"/>
    </row>
    <row r="83" spans="1:6" x14ac:dyDescent="0.2">
      <c r="A83" s="115" t="s">
        <v>4665</v>
      </c>
      <c r="B83" s="185" t="s">
        <v>5253</v>
      </c>
      <c r="C83" s="182" t="s">
        <v>5270</v>
      </c>
      <c r="D83" s="166" t="s">
        <v>5184</v>
      </c>
      <c r="F83" s="10"/>
    </row>
    <row r="84" spans="1:6" x14ac:dyDescent="0.2">
      <c r="A84" s="115" t="s">
        <v>5190</v>
      </c>
      <c r="B84" s="152" t="s">
        <v>4668</v>
      </c>
      <c r="C84" s="117" t="s">
        <v>5271</v>
      </c>
      <c r="D84" s="116" t="s">
        <v>5147</v>
      </c>
      <c r="F84" s="10"/>
    </row>
    <row r="85" spans="1:6" x14ac:dyDescent="0.2">
      <c r="F85" s="10"/>
    </row>
    <row r="86" spans="1:6" x14ac:dyDescent="0.2">
      <c r="A86" s="17" t="s">
        <v>4826</v>
      </c>
      <c r="F86" s="10"/>
    </row>
    <row r="87" spans="1:6" x14ac:dyDescent="0.2">
      <c r="A87" s="228" t="s">
        <v>48</v>
      </c>
      <c r="F87" s="10"/>
    </row>
    <row r="88" spans="1:6" x14ac:dyDescent="0.2">
      <c r="A88" s="10" t="s">
        <v>2808</v>
      </c>
      <c r="F88" s="10"/>
    </row>
    <row r="89" spans="1:6" x14ac:dyDescent="0.2">
      <c r="A89" s="10" t="s">
        <v>2954</v>
      </c>
      <c r="F89" s="10"/>
    </row>
    <row r="90" spans="1:6" x14ac:dyDescent="0.2">
      <c r="A90" s="115" t="s">
        <v>2882</v>
      </c>
      <c r="F90" s="10"/>
    </row>
    <row r="91" spans="1:6" x14ac:dyDescent="0.2">
      <c r="A91" s="14" t="s">
        <v>4665</v>
      </c>
      <c r="B91" s="185" t="s">
        <v>5253</v>
      </c>
      <c r="C91" s="182" t="s">
        <v>5270</v>
      </c>
      <c r="D91" s="166" t="s">
        <v>5184</v>
      </c>
      <c r="F91" s="10"/>
    </row>
    <row r="92" spans="1:6" x14ac:dyDescent="0.2">
      <c r="F92" s="10"/>
    </row>
    <row r="93" spans="1:6" x14ac:dyDescent="0.2">
      <c r="A93" s="17" t="s">
        <v>4825</v>
      </c>
      <c r="F93" s="10"/>
    </row>
    <row r="94" spans="1:6" x14ac:dyDescent="0.2">
      <c r="A94" s="15" t="s">
        <v>48</v>
      </c>
      <c r="F94" s="10"/>
    </row>
    <row r="95" spans="1:6" x14ac:dyDescent="0.2">
      <c r="A95" s="15" t="s">
        <v>2808</v>
      </c>
      <c r="F95" s="10"/>
    </row>
    <row r="96" spans="1:6" x14ac:dyDescent="0.2">
      <c r="A96" s="115" t="s">
        <v>2890</v>
      </c>
      <c r="F96" s="10"/>
    </row>
    <row r="97" spans="1:12" x14ac:dyDescent="0.2">
      <c r="A97" s="14" t="s">
        <v>4711</v>
      </c>
      <c r="F97" s="10"/>
    </row>
    <row r="98" spans="1:12" x14ac:dyDescent="0.2">
      <c r="A98" s="115" t="s">
        <v>2882</v>
      </c>
      <c r="F98" s="10"/>
    </row>
    <row r="99" spans="1:12" x14ac:dyDescent="0.2">
      <c r="A99" s="14" t="s">
        <v>4665</v>
      </c>
      <c r="B99" s="185" t="s">
        <v>5253</v>
      </c>
      <c r="C99" s="182" t="s">
        <v>5270</v>
      </c>
      <c r="D99" s="166" t="s">
        <v>5184</v>
      </c>
      <c r="F99" s="10"/>
    </row>
    <row r="100" spans="1:12" x14ac:dyDescent="0.2">
      <c r="F100" s="10"/>
    </row>
    <row r="101" spans="1:12" x14ac:dyDescent="0.2">
      <c r="A101" s="161" t="s">
        <v>521</v>
      </c>
      <c r="B101" s="161"/>
      <c r="F101" s="10"/>
    </row>
    <row r="102" spans="1:12" x14ac:dyDescent="0.2">
      <c r="A102" s="161"/>
      <c r="B102" s="161"/>
      <c r="F102" s="10"/>
    </row>
    <row r="103" spans="1:12" ht="63.75" x14ac:dyDescent="0.2">
      <c r="C103" s="153" t="s">
        <v>2395</v>
      </c>
      <c r="D103" s="199" t="s">
        <v>4613</v>
      </c>
      <c r="E103" s="153" t="s">
        <v>520</v>
      </c>
      <c r="F103" s="153" t="s">
        <v>519</v>
      </c>
      <c r="G103" s="153" t="s">
        <v>494</v>
      </c>
      <c r="H103" s="153" t="s">
        <v>413</v>
      </c>
    </row>
    <row r="104" spans="1:12" x14ac:dyDescent="0.2">
      <c r="C104" s="156" t="s">
        <v>5300</v>
      </c>
      <c r="D104" s="156" t="s">
        <v>5301</v>
      </c>
      <c r="E104" s="156" t="s">
        <v>5303</v>
      </c>
      <c r="F104" s="156" t="s">
        <v>5304</v>
      </c>
      <c r="G104" s="156" t="s">
        <v>5305</v>
      </c>
      <c r="H104" s="156" t="s">
        <v>5306</v>
      </c>
    </row>
    <row r="105" spans="1:12" x14ac:dyDescent="0.2">
      <c r="A105" s="172" t="s">
        <v>518</v>
      </c>
      <c r="B105" s="182" t="s">
        <v>5277</v>
      </c>
      <c r="C105" s="421"/>
      <c r="D105" s="421"/>
      <c r="E105" s="421"/>
      <c r="F105" s="421"/>
      <c r="G105" s="421"/>
      <c r="H105" s="443" t="s">
        <v>517</v>
      </c>
      <c r="I105" s="16" t="s">
        <v>3083</v>
      </c>
      <c r="J105" s="16"/>
      <c r="K105" s="16"/>
      <c r="L105" s="16"/>
    </row>
    <row r="106" spans="1:12" x14ac:dyDescent="0.2">
      <c r="A106" s="171" t="s">
        <v>516</v>
      </c>
      <c r="B106" s="182" t="s">
        <v>5278</v>
      </c>
      <c r="C106" s="454" t="s">
        <v>32</v>
      </c>
      <c r="D106" s="465" t="s">
        <v>4614</v>
      </c>
      <c r="E106" s="423" t="s">
        <v>23</v>
      </c>
      <c r="F106" s="417" t="s">
        <v>225</v>
      </c>
      <c r="G106" s="421"/>
      <c r="H106" s="421"/>
      <c r="I106" s="16" t="s">
        <v>3083</v>
      </c>
      <c r="J106" s="16" t="s">
        <v>3177</v>
      </c>
      <c r="K106" s="16"/>
      <c r="L106" s="16"/>
    </row>
    <row r="107" spans="1:12" x14ac:dyDescent="0.2">
      <c r="A107" s="171" t="s">
        <v>515</v>
      </c>
      <c r="B107" s="182" t="s">
        <v>5279</v>
      </c>
      <c r="C107" s="454" t="s">
        <v>32</v>
      </c>
      <c r="D107" s="465" t="s">
        <v>4614</v>
      </c>
      <c r="E107" s="423" t="s">
        <v>23</v>
      </c>
      <c r="F107" s="417" t="s">
        <v>225</v>
      </c>
      <c r="G107" s="421"/>
      <c r="H107" s="421"/>
      <c r="I107" s="16" t="s">
        <v>3083</v>
      </c>
      <c r="J107" s="16" t="s">
        <v>3178</v>
      </c>
      <c r="K107" s="16"/>
      <c r="L107" s="16"/>
    </row>
    <row r="108" spans="1:12" x14ac:dyDescent="0.2">
      <c r="A108" s="171" t="s">
        <v>514</v>
      </c>
      <c r="B108" s="182" t="s">
        <v>5307</v>
      </c>
      <c r="C108" s="454" t="s">
        <v>32</v>
      </c>
      <c r="D108" s="465" t="s">
        <v>4614</v>
      </c>
      <c r="E108" s="423" t="s">
        <v>23</v>
      </c>
      <c r="F108" s="417" t="s">
        <v>225</v>
      </c>
      <c r="G108" s="421"/>
      <c r="H108" s="421"/>
      <c r="I108" s="16" t="s">
        <v>3083</v>
      </c>
      <c r="J108" s="16" t="s">
        <v>3179</v>
      </c>
      <c r="K108" s="16"/>
      <c r="L108" s="16"/>
    </row>
    <row r="109" spans="1:12" x14ac:dyDescent="0.2">
      <c r="A109" s="171" t="s">
        <v>513</v>
      </c>
      <c r="B109" s="182" t="s">
        <v>5308</v>
      </c>
      <c r="C109" s="454" t="s">
        <v>32</v>
      </c>
      <c r="D109" s="465" t="s">
        <v>4614</v>
      </c>
      <c r="E109" s="423" t="s">
        <v>23</v>
      </c>
      <c r="F109" s="417" t="s">
        <v>225</v>
      </c>
      <c r="G109" s="421"/>
      <c r="H109" s="421"/>
      <c r="I109" s="16" t="s">
        <v>3083</v>
      </c>
      <c r="J109" s="16" t="s">
        <v>3180</v>
      </c>
      <c r="K109" s="16"/>
      <c r="L109" s="16"/>
    </row>
    <row r="110" spans="1:12" x14ac:dyDescent="0.2">
      <c r="A110" s="171" t="s">
        <v>512</v>
      </c>
      <c r="B110" s="182" t="s">
        <v>5309</v>
      </c>
      <c r="C110" s="454" t="s">
        <v>32</v>
      </c>
      <c r="D110" s="465" t="s">
        <v>4614</v>
      </c>
      <c r="E110" s="423" t="s">
        <v>23</v>
      </c>
      <c r="F110" s="417" t="s">
        <v>225</v>
      </c>
      <c r="G110" s="421"/>
      <c r="H110" s="421"/>
      <c r="I110" s="16" t="s">
        <v>3083</v>
      </c>
      <c r="J110" s="16" t="s">
        <v>3181</v>
      </c>
      <c r="K110" s="16"/>
      <c r="L110" s="16"/>
    </row>
    <row r="111" spans="1:12" x14ac:dyDescent="0.2">
      <c r="A111" s="171" t="s">
        <v>511</v>
      </c>
      <c r="B111" s="182" t="s">
        <v>5310</v>
      </c>
      <c r="C111" s="454" t="s">
        <v>32</v>
      </c>
      <c r="D111" s="465" t="s">
        <v>4614</v>
      </c>
      <c r="E111" s="423" t="s">
        <v>23</v>
      </c>
      <c r="F111" s="417" t="s">
        <v>225</v>
      </c>
      <c r="G111" s="421"/>
      <c r="H111" s="421"/>
      <c r="I111" s="16" t="s">
        <v>3083</v>
      </c>
      <c r="J111" s="16" t="s">
        <v>3182</v>
      </c>
      <c r="K111" s="16"/>
      <c r="L111" s="16"/>
    </row>
    <row r="112" spans="1:12" x14ac:dyDescent="0.2">
      <c r="A112" s="171" t="s">
        <v>510</v>
      </c>
      <c r="B112" s="182" t="s">
        <v>5311</v>
      </c>
      <c r="C112" s="454" t="s">
        <v>32</v>
      </c>
      <c r="D112" s="465" t="s">
        <v>4614</v>
      </c>
      <c r="E112" s="423" t="s">
        <v>23</v>
      </c>
      <c r="F112" s="417" t="s">
        <v>225</v>
      </c>
      <c r="G112" s="421"/>
      <c r="H112" s="421"/>
      <c r="I112" s="16" t="s">
        <v>3083</v>
      </c>
      <c r="J112" s="16" t="s">
        <v>3183</v>
      </c>
      <c r="K112" s="16"/>
      <c r="L112" s="16"/>
    </row>
    <row r="113" spans="1:12" x14ac:dyDescent="0.2">
      <c r="A113" s="171" t="s">
        <v>509</v>
      </c>
      <c r="B113" s="182" t="s">
        <v>5312</v>
      </c>
      <c r="C113" s="454" t="s">
        <v>32</v>
      </c>
      <c r="D113" s="465" t="s">
        <v>4614</v>
      </c>
      <c r="E113" s="423" t="s">
        <v>23</v>
      </c>
      <c r="F113" s="417" t="s">
        <v>225</v>
      </c>
      <c r="G113" s="421"/>
      <c r="H113" s="421"/>
      <c r="I113" s="16" t="s">
        <v>3083</v>
      </c>
      <c r="J113" s="16" t="s">
        <v>3184</v>
      </c>
      <c r="K113" s="16"/>
      <c r="L113" s="16"/>
    </row>
    <row r="114" spans="1:12" x14ac:dyDescent="0.2">
      <c r="A114" s="171" t="s">
        <v>508</v>
      </c>
      <c r="B114" s="182" t="s">
        <v>5313</v>
      </c>
      <c r="C114" s="454" t="s">
        <v>32</v>
      </c>
      <c r="D114" s="465" t="s">
        <v>4614</v>
      </c>
      <c r="E114" s="423" t="s">
        <v>23</v>
      </c>
      <c r="F114" s="417" t="s">
        <v>225</v>
      </c>
      <c r="G114" s="421"/>
      <c r="H114" s="421"/>
      <c r="I114" s="16" t="s">
        <v>3083</v>
      </c>
      <c r="J114" s="16" t="s">
        <v>3185</v>
      </c>
      <c r="K114" s="16"/>
      <c r="L114" s="16"/>
    </row>
    <row r="115" spans="1:12" x14ac:dyDescent="0.2">
      <c r="A115" s="171" t="s">
        <v>507</v>
      </c>
      <c r="B115" s="182" t="s">
        <v>5280</v>
      </c>
      <c r="C115" s="454" t="s">
        <v>32</v>
      </c>
      <c r="D115" s="465" t="s">
        <v>4614</v>
      </c>
      <c r="E115" s="423" t="s">
        <v>23</v>
      </c>
      <c r="F115" s="417" t="s">
        <v>225</v>
      </c>
      <c r="G115" s="421"/>
      <c r="H115" s="421"/>
      <c r="I115" s="16" t="s">
        <v>3083</v>
      </c>
      <c r="J115" s="16" t="s">
        <v>3186</v>
      </c>
      <c r="K115" s="16"/>
      <c r="L115" s="16"/>
    </row>
    <row r="116" spans="1:12" x14ac:dyDescent="0.2">
      <c r="A116" s="172" t="s">
        <v>506</v>
      </c>
      <c r="B116" s="182" t="s">
        <v>5289</v>
      </c>
      <c r="C116" s="421"/>
      <c r="D116" s="421"/>
      <c r="E116" s="421"/>
      <c r="F116" s="421"/>
      <c r="G116" s="421"/>
      <c r="H116" s="443" t="s">
        <v>207</v>
      </c>
      <c r="I116" s="16" t="s">
        <v>3084</v>
      </c>
      <c r="J116" s="16"/>
      <c r="K116" s="16"/>
      <c r="L116" s="16"/>
    </row>
    <row r="117" spans="1:12" ht="25.5" x14ac:dyDescent="0.2">
      <c r="A117" s="168" t="s">
        <v>505</v>
      </c>
      <c r="B117" s="182" t="s">
        <v>5314</v>
      </c>
      <c r="C117" s="421"/>
      <c r="D117" s="421"/>
      <c r="E117" s="423" t="s">
        <v>24</v>
      </c>
      <c r="F117" s="421"/>
      <c r="G117" s="421"/>
      <c r="H117" s="421"/>
      <c r="I117" s="16" t="s">
        <v>3085</v>
      </c>
      <c r="J117" s="16"/>
      <c r="K117" s="16"/>
      <c r="L117" s="16"/>
    </row>
    <row r="118" spans="1:12" ht="25.5" x14ac:dyDescent="0.2">
      <c r="A118" s="168" t="s">
        <v>504</v>
      </c>
      <c r="B118" s="182" t="s">
        <v>5315</v>
      </c>
      <c r="C118" s="421"/>
      <c r="D118" s="421"/>
      <c r="E118" s="423" t="s">
        <v>25</v>
      </c>
      <c r="F118" s="421"/>
      <c r="G118" s="421"/>
      <c r="H118" s="421"/>
      <c r="I118" s="16" t="s">
        <v>3086</v>
      </c>
      <c r="J118" s="16"/>
      <c r="K118" s="16"/>
      <c r="L118" s="16"/>
    </row>
    <row r="119" spans="1:12" x14ac:dyDescent="0.2">
      <c r="A119" s="172" t="s">
        <v>2396</v>
      </c>
      <c r="B119" s="182" t="s">
        <v>5316</v>
      </c>
      <c r="C119" s="421"/>
      <c r="D119" s="421"/>
      <c r="E119" s="421"/>
      <c r="F119" s="421"/>
      <c r="G119" s="421"/>
      <c r="H119" s="417" t="s">
        <v>236</v>
      </c>
      <c r="I119" s="16" t="s">
        <v>3058</v>
      </c>
      <c r="J119" s="16"/>
      <c r="K119" s="16" t="s">
        <v>3063</v>
      </c>
      <c r="L119" s="16"/>
    </row>
    <row r="120" spans="1:12" x14ac:dyDescent="0.2">
      <c r="A120" s="334" t="s">
        <v>503</v>
      </c>
      <c r="B120" s="182" t="s">
        <v>5290</v>
      </c>
      <c r="C120" s="421"/>
      <c r="D120" s="421"/>
      <c r="E120" s="421"/>
      <c r="F120" s="421"/>
      <c r="G120" s="417" t="s">
        <v>116</v>
      </c>
      <c r="H120" s="417" t="s">
        <v>235</v>
      </c>
      <c r="I120" s="16" t="s">
        <v>3058</v>
      </c>
      <c r="J120" s="16"/>
      <c r="K120" s="16"/>
      <c r="L120" s="16"/>
    </row>
    <row r="121" spans="1:12" ht="38.25" x14ac:dyDescent="0.2">
      <c r="C121" s="70"/>
      <c r="D121" s="70"/>
      <c r="E121" s="70"/>
      <c r="F121" s="70"/>
      <c r="G121" s="70" t="s">
        <v>2852</v>
      </c>
      <c r="H121" s="70" t="s">
        <v>2853</v>
      </c>
    </row>
    <row r="122" spans="1:12" x14ac:dyDescent="0.2">
      <c r="C122" s="68" t="s">
        <v>2059</v>
      </c>
      <c r="D122" s="68" t="s">
        <v>2059</v>
      </c>
      <c r="E122" s="68" t="s">
        <v>2058</v>
      </c>
      <c r="F122" s="68" t="s">
        <v>5018</v>
      </c>
      <c r="G122" s="68" t="s">
        <v>2058</v>
      </c>
      <c r="H122" s="68" t="s">
        <v>2058</v>
      </c>
    </row>
    <row r="123" spans="1:12" x14ac:dyDescent="0.2">
      <c r="C123" s="64" t="s">
        <v>4666</v>
      </c>
      <c r="D123" s="64" t="s">
        <v>4666</v>
      </c>
      <c r="E123" s="64" t="s">
        <v>4666</v>
      </c>
      <c r="F123" s="64" t="s">
        <v>4666</v>
      </c>
      <c r="G123" s="64" t="s">
        <v>4666</v>
      </c>
      <c r="H123" s="64" t="s">
        <v>4666</v>
      </c>
    </row>
    <row r="124" spans="1:12" ht="25.5" x14ac:dyDescent="0.2">
      <c r="C124" s="68" t="s">
        <v>3019</v>
      </c>
      <c r="D124" s="68" t="s">
        <v>4615</v>
      </c>
      <c r="E124" s="68" t="s">
        <v>5135</v>
      </c>
      <c r="F124" s="68" t="s">
        <v>3038</v>
      </c>
      <c r="G124" s="64" t="s">
        <v>2716</v>
      </c>
      <c r="H124" s="64" t="s">
        <v>2716</v>
      </c>
    </row>
    <row r="125" spans="1:12" ht="38.25" x14ac:dyDescent="0.2">
      <c r="C125" s="68"/>
      <c r="D125" s="68"/>
      <c r="E125" s="68"/>
      <c r="F125" s="68"/>
      <c r="G125" s="64" t="s">
        <v>2863</v>
      </c>
      <c r="H125" s="64" t="s">
        <v>2863</v>
      </c>
    </row>
    <row r="126" spans="1:12" x14ac:dyDescent="0.2">
      <c r="D126" s="13"/>
      <c r="E126" s="13"/>
      <c r="F126" s="13"/>
      <c r="G126" s="13"/>
      <c r="H126" s="49"/>
      <c r="I126" s="49"/>
    </row>
    <row r="127" spans="1:12" x14ac:dyDescent="0.2">
      <c r="F127" s="10"/>
      <c r="G127" s="86"/>
    </row>
    <row r="128" spans="1:12" x14ac:dyDescent="0.2">
      <c r="F128" s="10"/>
      <c r="H128" s="86"/>
    </row>
    <row r="129" spans="6:7" x14ac:dyDescent="0.2">
      <c r="F129" s="10"/>
      <c r="G129" s="86"/>
    </row>
    <row r="130" spans="6:7" x14ac:dyDescent="0.2">
      <c r="F130" s="10"/>
      <c r="G130" s="86"/>
    </row>
    <row r="131" spans="6:7" x14ac:dyDescent="0.2">
      <c r="F131" s="10"/>
      <c r="G131" s="86"/>
    </row>
    <row r="132" spans="6:7" x14ac:dyDescent="0.2">
      <c r="F132" s="10"/>
      <c r="G132" s="86"/>
    </row>
    <row r="134" spans="6:7" x14ac:dyDescent="0.2">
      <c r="F134" s="10"/>
      <c r="G134" s="86"/>
    </row>
    <row r="135" spans="6:7" x14ac:dyDescent="0.2">
      <c r="F135" s="10"/>
      <c r="G135" s="86"/>
    </row>
  </sheetData>
  <pageMargins left="0.78740157499999996" right="0.78740157499999996" top="0.984251969" bottom="0.984251969" header="0.5" footer="0.5"/>
  <pageSetup paperSize="9"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51">
    <pageSetUpPr fitToPage="1"/>
  </sheetPr>
  <dimension ref="A1:O175"/>
  <sheetViews>
    <sheetView zoomScale="85" zoomScaleNormal="85" workbookViewId="0"/>
  </sheetViews>
  <sheetFormatPr defaultColWidth="9.140625" defaultRowHeight="12.75" x14ac:dyDescent="0.2"/>
  <cols>
    <col min="1" max="1" width="44.140625" style="10" customWidth="1"/>
    <col min="2" max="2" width="14.28515625" style="10" customWidth="1"/>
    <col min="3" max="3" width="18.42578125" style="10" customWidth="1"/>
    <col min="4" max="4" width="17.5703125" style="10" customWidth="1"/>
    <col min="5" max="5" width="18.7109375" style="10" customWidth="1"/>
    <col min="6" max="6" width="16.28515625" style="10" customWidth="1"/>
    <col min="7" max="7" width="23" style="10" customWidth="1"/>
    <col min="8" max="8" width="17.85546875" style="10" customWidth="1"/>
    <col min="9" max="9" width="25.7109375" style="10" customWidth="1"/>
    <col min="10" max="10" width="21.7109375" style="10" customWidth="1"/>
    <col min="11" max="257" width="9.140625" style="10"/>
    <col min="258" max="258" width="48.7109375" style="10" customWidth="1"/>
    <col min="259" max="259" width="9.140625" style="10"/>
    <col min="260" max="260" width="17.5703125" style="10" customWidth="1"/>
    <col min="261" max="261" width="18.7109375" style="10" customWidth="1"/>
    <col min="262" max="262" width="16.28515625" style="10" customWidth="1"/>
    <col min="263" max="263" width="23" style="10" customWidth="1"/>
    <col min="264" max="264" width="17.85546875" style="10" customWidth="1"/>
    <col min="265" max="265" width="25.7109375" style="10" customWidth="1"/>
    <col min="266" max="513" width="9.140625" style="10"/>
    <col min="514" max="514" width="48.7109375" style="10" customWidth="1"/>
    <col min="515" max="515" width="9.140625" style="10"/>
    <col min="516" max="516" width="17.5703125" style="10" customWidth="1"/>
    <col min="517" max="517" width="18.7109375" style="10" customWidth="1"/>
    <col min="518" max="518" width="16.28515625" style="10" customWidth="1"/>
    <col min="519" max="519" width="23" style="10" customWidth="1"/>
    <col min="520" max="520" width="17.85546875" style="10" customWidth="1"/>
    <col min="521" max="521" width="25.7109375" style="10" customWidth="1"/>
    <col min="522" max="769" width="9.140625" style="10"/>
    <col min="770" max="770" width="48.7109375" style="10" customWidth="1"/>
    <col min="771" max="771" width="9.140625" style="10"/>
    <col min="772" max="772" width="17.5703125" style="10" customWidth="1"/>
    <col min="773" max="773" width="18.7109375" style="10" customWidth="1"/>
    <col min="774" max="774" width="16.28515625" style="10" customWidth="1"/>
    <col min="775" max="775" width="23" style="10" customWidth="1"/>
    <col min="776" max="776" width="17.85546875" style="10" customWidth="1"/>
    <col min="777" max="777" width="25.7109375" style="10" customWidth="1"/>
    <col min="778" max="1025" width="9.140625" style="10"/>
    <col min="1026" max="1026" width="48.7109375" style="10" customWidth="1"/>
    <col min="1027" max="1027" width="9.140625" style="10"/>
    <col min="1028" max="1028" width="17.5703125" style="10" customWidth="1"/>
    <col min="1029" max="1029" width="18.7109375" style="10" customWidth="1"/>
    <col min="1030" max="1030" width="16.28515625" style="10" customWidth="1"/>
    <col min="1031" max="1031" width="23" style="10" customWidth="1"/>
    <col min="1032" max="1032" width="17.85546875" style="10" customWidth="1"/>
    <col min="1033" max="1033" width="25.7109375" style="10" customWidth="1"/>
    <col min="1034" max="1281" width="9.140625" style="10"/>
    <col min="1282" max="1282" width="48.7109375" style="10" customWidth="1"/>
    <col min="1283" max="1283" width="9.140625" style="10"/>
    <col min="1284" max="1284" width="17.5703125" style="10" customWidth="1"/>
    <col min="1285" max="1285" width="18.7109375" style="10" customWidth="1"/>
    <col min="1286" max="1286" width="16.28515625" style="10" customWidth="1"/>
    <col min="1287" max="1287" width="23" style="10" customWidth="1"/>
    <col min="1288" max="1288" width="17.85546875" style="10" customWidth="1"/>
    <col min="1289" max="1289" width="25.7109375" style="10" customWidth="1"/>
    <col min="1290" max="1537" width="9.140625" style="10"/>
    <col min="1538" max="1538" width="48.7109375" style="10" customWidth="1"/>
    <col min="1539" max="1539" width="9.140625" style="10"/>
    <col min="1540" max="1540" width="17.5703125" style="10" customWidth="1"/>
    <col min="1541" max="1541" width="18.7109375" style="10" customWidth="1"/>
    <col min="1542" max="1542" width="16.28515625" style="10" customWidth="1"/>
    <col min="1543" max="1543" width="23" style="10" customWidth="1"/>
    <col min="1544" max="1544" width="17.85546875" style="10" customWidth="1"/>
    <col min="1545" max="1545" width="25.7109375" style="10" customWidth="1"/>
    <col min="1546" max="1793" width="9.140625" style="10"/>
    <col min="1794" max="1794" width="48.7109375" style="10" customWidth="1"/>
    <col min="1795" max="1795" width="9.140625" style="10"/>
    <col min="1796" max="1796" width="17.5703125" style="10" customWidth="1"/>
    <col min="1797" max="1797" width="18.7109375" style="10" customWidth="1"/>
    <col min="1798" max="1798" width="16.28515625" style="10" customWidth="1"/>
    <col min="1799" max="1799" width="23" style="10" customWidth="1"/>
    <col min="1800" max="1800" width="17.85546875" style="10" customWidth="1"/>
    <col min="1801" max="1801" width="25.7109375" style="10" customWidth="1"/>
    <col min="1802" max="2049" width="9.140625" style="10"/>
    <col min="2050" max="2050" width="48.7109375" style="10" customWidth="1"/>
    <col min="2051" max="2051" width="9.140625" style="10"/>
    <col min="2052" max="2052" width="17.5703125" style="10" customWidth="1"/>
    <col min="2053" max="2053" width="18.7109375" style="10" customWidth="1"/>
    <col min="2054" max="2054" width="16.28515625" style="10" customWidth="1"/>
    <col min="2055" max="2055" width="23" style="10" customWidth="1"/>
    <col min="2056" max="2056" width="17.85546875" style="10" customWidth="1"/>
    <col min="2057" max="2057" width="25.7109375" style="10" customWidth="1"/>
    <col min="2058" max="2305" width="9.140625" style="10"/>
    <col min="2306" max="2306" width="48.7109375" style="10" customWidth="1"/>
    <col min="2307" max="2307" width="9.140625" style="10"/>
    <col min="2308" max="2308" width="17.5703125" style="10" customWidth="1"/>
    <col min="2309" max="2309" width="18.7109375" style="10" customWidth="1"/>
    <col min="2310" max="2310" width="16.28515625" style="10" customWidth="1"/>
    <col min="2311" max="2311" width="23" style="10" customWidth="1"/>
    <col min="2312" max="2312" width="17.85546875" style="10" customWidth="1"/>
    <col min="2313" max="2313" width="25.7109375" style="10" customWidth="1"/>
    <col min="2314" max="2561" width="9.140625" style="10"/>
    <col min="2562" max="2562" width="48.7109375" style="10" customWidth="1"/>
    <col min="2563" max="2563" width="9.140625" style="10"/>
    <col min="2564" max="2564" width="17.5703125" style="10" customWidth="1"/>
    <col min="2565" max="2565" width="18.7109375" style="10" customWidth="1"/>
    <col min="2566" max="2566" width="16.28515625" style="10" customWidth="1"/>
    <col min="2567" max="2567" width="23" style="10" customWidth="1"/>
    <col min="2568" max="2568" width="17.85546875" style="10" customWidth="1"/>
    <col min="2569" max="2569" width="25.7109375" style="10" customWidth="1"/>
    <col min="2570" max="2817" width="9.140625" style="10"/>
    <col min="2818" max="2818" width="48.7109375" style="10" customWidth="1"/>
    <col min="2819" max="2819" width="9.140625" style="10"/>
    <col min="2820" max="2820" width="17.5703125" style="10" customWidth="1"/>
    <col min="2821" max="2821" width="18.7109375" style="10" customWidth="1"/>
    <col min="2822" max="2822" width="16.28515625" style="10" customWidth="1"/>
    <col min="2823" max="2823" width="23" style="10" customWidth="1"/>
    <col min="2824" max="2824" width="17.85546875" style="10" customWidth="1"/>
    <col min="2825" max="2825" width="25.7109375" style="10" customWidth="1"/>
    <col min="2826" max="3073" width="9.140625" style="10"/>
    <col min="3074" max="3074" width="48.7109375" style="10" customWidth="1"/>
    <col min="3075" max="3075" width="9.140625" style="10"/>
    <col min="3076" max="3076" width="17.5703125" style="10" customWidth="1"/>
    <col min="3077" max="3077" width="18.7109375" style="10" customWidth="1"/>
    <col min="3078" max="3078" width="16.28515625" style="10" customWidth="1"/>
    <col min="3079" max="3079" width="23" style="10" customWidth="1"/>
    <col min="3080" max="3080" width="17.85546875" style="10" customWidth="1"/>
    <col min="3081" max="3081" width="25.7109375" style="10" customWidth="1"/>
    <col min="3082" max="3329" width="9.140625" style="10"/>
    <col min="3330" max="3330" width="48.7109375" style="10" customWidth="1"/>
    <col min="3331" max="3331" width="9.140625" style="10"/>
    <col min="3332" max="3332" width="17.5703125" style="10" customWidth="1"/>
    <col min="3333" max="3333" width="18.7109375" style="10" customWidth="1"/>
    <col min="3334" max="3334" width="16.28515625" style="10" customWidth="1"/>
    <col min="3335" max="3335" width="23" style="10" customWidth="1"/>
    <col min="3336" max="3336" width="17.85546875" style="10" customWidth="1"/>
    <col min="3337" max="3337" width="25.7109375" style="10" customWidth="1"/>
    <col min="3338" max="3585" width="9.140625" style="10"/>
    <col min="3586" max="3586" width="48.7109375" style="10" customWidth="1"/>
    <col min="3587" max="3587" width="9.140625" style="10"/>
    <col min="3588" max="3588" width="17.5703125" style="10" customWidth="1"/>
    <col min="3589" max="3589" width="18.7109375" style="10" customWidth="1"/>
    <col min="3590" max="3590" width="16.28515625" style="10" customWidth="1"/>
    <col min="3591" max="3591" width="23" style="10" customWidth="1"/>
    <col min="3592" max="3592" width="17.85546875" style="10" customWidth="1"/>
    <col min="3593" max="3593" width="25.7109375" style="10" customWidth="1"/>
    <col min="3594" max="3841" width="9.140625" style="10"/>
    <col min="3842" max="3842" width="48.7109375" style="10" customWidth="1"/>
    <col min="3843" max="3843" width="9.140625" style="10"/>
    <col min="3844" max="3844" width="17.5703125" style="10" customWidth="1"/>
    <col min="3845" max="3845" width="18.7109375" style="10" customWidth="1"/>
    <col min="3846" max="3846" width="16.28515625" style="10" customWidth="1"/>
    <col min="3847" max="3847" width="23" style="10" customWidth="1"/>
    <col min="3848" max="3848" width="17.85546875" style="10" customWidth="1"/>
    <col min="3849" max="3849" width="25.7109375" style="10" customWidth="1"/>
    <col min="3850" max="4097" width="9.140625" style="10"/>
    <col min="4098" max="4098" width="48.7109375" style="10" customWidth="1"/>
    <col min="4099" max="4099" width="9.140625" style="10"/>
    <col min="4100" max="4100" width="17.5703125" style="10" customWidth="1"/>
    <col min="4101" max="4101" width="18.7109375" style="10" customWidth="1"/>
    <col min="4102" max="4102" width="16.28515625" style="10" customWidth="1"/>
    <col min="4103" max="4103" width="23" style="10" customWidth="1"/>
    <col min="4104" max="4104" width="17.85546875" style="10" customWidth="1"/>
    <col min="4105" max="4105" width="25.7109375" style="10" customWidth="1"/>
    <col min="4106" max="4353" width="9.140625" style="10"/>
    <col min="4354" max="4354" width="48.7109375" style="10" customWidth="1"/>
    <col min="4355" max="4355" width="9.140625" style="10"/>
    <col min="4356" max="4356" width="17.5703125" style="10" customWidth="1"/>
    <col min="4357" max="4357" width="18.7109375" style="10" customWidth="1"/>
    <col min="4358" max="4358" width="16.28515625" style="10" customWidth="1"/>
    <col min="4359" max="4359" width="23" style="10" customWidth="1"/>
    <col min="4360" max="4360" width="17.85546875" style="10" customWidth="1"/>
    <col min="4361" max="4361" width="25.7109375" style="10" customWidth="1"/>
    <col min="4362" max="4609" width="9.140625" style="10"/>
    <col min="4610" max="4610" width="48.7109375" style="10" customWidth="1"/>
    <col min="4611" max="4611" width="9.140625" style="10"/>
    <col min="4612" max="4612" width="17.5703125" style="10" customWidth="1"/>
    <col min="4613" max="4613" width="18.7109375" style="10" customWidth="1"/>
    <col min="4614" max="4614" width="16.28515625" style="10" customWidth="1"/>
    <col min="4615" max="4615" width="23" style="10" customWidth="1"/>
    <col min="4616" max="4616" width="17.85546875" style="10" customWidth="1"/>
    <col min="4617" max="4617" width="25.7109375" style="10" customWidth="1"/>
    <col min="4618" max="4865" width="9.140625" style="10"/>
    <col min="4866" max="4866" width="48.7109375" style="10" customWidth="1"/>
    <col min="4867" max="4867" width="9.140625" style="10"/>
    <col min="4868" max="4868" width="17.5703125" style="10" customWidth="1"/>
    <col min="4869" max="4869" width="18.7109375" style="10" customWidth="1"/>
    <col min="4870" max="4870" width="16.28515625" style="10" customWidth="1"/>
    <col min="4871" max="4871" width="23" style="10" customWidth="1"/>
    <col min="4872" max="4872" width="17.85546875" style="10" customWidth="1"/>
    <col min="4873" max="4873" width="25.7109375" style="10" customWidth="1"/>
    <col min="4874" max="5121" width="9.140625" style="10"/>
    <col min="5122" max="5122" width="48.7109375" style="10" customWidth="1"/>
    <col min="5123" max="5123" width="9.140625" style="10"/>
    <col min="5124" max="5124" width="17.5703125" style="10" customWidth="1"/>
    <col min="5125" max="5125" width="18.7109375" style="10" customWidth="1"/>
    <col min="5126" max="5126" width="16.28515625" style="10" customWidth="1"/>
    <col min="5127" max="5127" width="23" style="10" customWidth="1"/>
    <col min="5128" max="5128" width="17.85546875" style="10" customWidth="1"/>
    <col min="5129" max="5129" width="25.7109375" style="10" customWidth="1"/>
    <col min="5130" max="5377" width="9.140625" style="10"/>
    <col min="5378" max="5378" width="48.7109375" style="10" customWidth="1"/>
    <col min="5379" max="5379" width="9.140625" style="10"/>
    <col min="5380" max="5380" width="17.5703125" style="10" customWidth="1"/>
    <col min="5381" max="5381" width="18.7109375" style="10" customWidth="1"/>
    <col min="5382" max="5382" width="16.28515625" style="10" customWidth="1"/>
    <col min="5383" max="5383" width="23" style="10" customWidth="1"/>
    <col min="5384" max="5384" width="17.85546875" style="10" customWidth="1"/>
    <col min="5385" max="5385" width="25.7109375" style="10" customWidth="1"/>
    <col min="5386" max="5633" width="9.140625" style="10"/>
    <col min="5634" max="5634" width="48.7109375" style="10" customWidth="1"/>
    <col min="5635" max="5635" width="9.140625" style="10"/>
    <col min="5636" max="5636" width="17.5703125" style="10" customWidth="1"/>
    <col min="5637" max="5637" width="18.7109375" style="10" customWidth="1"/>
    <col min="5638" max="5638" width="16.28515625" style="10" customWidth="1"/>
    <col min="5639" max="5639" width="23" style="10" customWidth="1"/>
    <col min="5640" max="5640" width="17.85546875" style="10" customWidth="1"/>
    <col min="5641" max="5641" width="25.7109375" style="10" customWidth="1"/>
    <col min="5642" max="5889" width="9.140625" style="10"/>
    <col min="5890" max="5890" width="48.7109375" style="10" customWidth="1"/>
    <col min="5891" max="5891" width="9.140625" style="10"/>
    <col min="5892" max="5892" width="17.5703125" style="10" customWidth="1"/>
    <col min="5893" max="5893" width="18.7109375" style="10" customWidth="1"/>
    <col min="5894" max="5894" width="16.28515625" style="10" customWidth="1"/>
    <col min="5895" max="5895" width="23" style="10" customWidth="1"/>
    <col min="5896" max="5896" width="17.85546875" style="10" customWidth="1"/>
    <col min="5897" max="5897" width="25.7109375" style="10" customWidth="1"/>
    <col min="5898" max="6145" width="9.140625" style="10"/>
    <col min="6146" max="6146" width="48.7109375" style="10" customWidth="1"/>
    <col min="6147" max="6147" width="9.140625" style="10"/>
    <col min="6148" max="6148" width="17.5703125" style="10" customWidth="1"/>
    <col min="6149" max="6149" width="18.7109375" style="10" customWidth="1"/>
    <col min="6150" max="6150" width="16.28515625" style="10" customWidth="1"/>
    <col min="6151" max="6151" width="23" style="10" customWidth="1"/>
    <col min="6152" max="6152" width="17.85546875" style="10" customWidth="1"/>
    <col min="6153" max="6153" width="25.7109375" style="10" customWidth="1"/>
    <col min="6154" max="6401" width="9.140625" style="10"/>
    <col min="6402" max="6402" width="48.7109375" style="10" customWidth="1"/>
    <col min="6403" max="6403" width="9.140625" style="10"/>
    <col min="6404" max="6404" width="17.5703125" style="10" customWidth="1"/>
    <col min="6405" max="6405" width="18.7109375" style="10" customWidth="1"/>
    <col min="6406" max="6406" width="16.28515625" style="10" customWidth="1"/>
    <col min="6407" max="6407" width="23" style="10" customWidth="1"/>
    <col min="6408" max="6408" width="17.85546875" style="10" customWidth="1"/>
    <col min="6409" max="6409" width="25.7109375" style="10" customWidth="1"/>
    <col min="6410" max="6657" width="9.140625" style="10"/>
    <col min="6658" max="6658" width="48.7109375" style="10" customWidth="1"/>
    <col min="6659" max="6659" width="9.140625" style="10"/>
    <col min="6660" max="6660" width="17.5703125" style="10" customWidth="1"/>
    <col min="6661" max="6661" width="18.7109375" style="10" customWidth="1"/>
    <col min="6662" max="6662" width="16.28515625" style="10" customWidth="1"/>
    <col min="6663" max="6663" width="23" style="10" customWidth="1"/>
    <col min="6664" max="6664" width="17.85546875" style="10" customWidth="1"/>
    <col min="6665" max="6665" width="25.7109375" style="10" customWidth="1"/>
    <col min="6666" max="6913" width="9.140625" style="10"/>
    <col min="6914" max="6914" width="48.7109375" style="10" customWidth="1"/>
    <col min="6915" max="6915" width="9.140625" style="10"/>
    <col min="6916" max="6916" width="17.5703125" style="10" customWidth="1"/>
    <col min="6917" max="6917" width="18.7109375" style="10" customWidth="1"/>
    <col min="6918" max="6918" width="16.28515625" style="10" customWidth="1"/>
    <col min="6919" max="6919" width="23" style="10" customWidth="1"/>
    <col min="6920" max="6920" width="17.85546875" style="10" customWidth="1"/>
    <col min="6921" max="6921" width="25.7109375" style="10" customWidth="1"/>
    <col min="6922" max="7169" width="9.140625" style="10"/>
    <col min="7170" max="7170" width="48.7109375" style="10" customWidth="1"/>
    <col min="7171" max="7171" width="9.140625" style="10"/>
    <col min="7172" max="7172" width="17.5703125" style="10" customWidth="1"/>
    <col min="7173" max="7173" width="18.7109375" style="10" customWidth="1"/>
    <col min="7174" max="7174" width="16.28515625" style="10" customWidth="1"/>
    <col min="7175" max="7175" width="23" style="10" customWidth="1"/>
    <col min="7176" max="7176" width="17.85546875" style="10" customWidth="1"/>
    <col min="7177" max="7177" width="25.7109375" style="10" customWidth="1"/>
    <col min="7178" max="7425" width="9.140625" style="10"/>
    <col min="7426" max="7426" width="48.7109375" style="10" customWidth="1"/>
    <col min="7427" max="7427" width="9.140625" style="10"/>
    <col min="7428" max="7428" width="17.5703125" style="10" customWidth="1"/>
    <col min="7429" max="7429" width="18.7109375" style="10" customWidth="1"/>
    <col min="7430" max="7430" width="16.28515625" style="10" customWidth="1"/>
    <col min="7431" max="7431" width="23" style="10" customWidth="1"/>
    <col min="7432" max="7432" width="17.85546875" style="10" customWidth="1"/>
    <col min="7433" max="7433" width="25.7109375" style="10" customWidth="1"/>
    <col min="7434" max="7681" width="9.140625" style="10"/>
    <col min="7682" max="7682" width="48.7109375" style="10" customWidth="1"/>
    <col min="7683" max="7683" width="9.140625" style="10"/>
    <col min="7684" max="7684" width="17.5703125" style="10" customWidth="1"/>
    <col min="7685" max="7685" width="18.7109375" style="10" customWidth="1"/>
    <col min="7686" max="7686" width="16.28515625" style="10" customWidth="1"/>
    <col min="7687" max="7687" width="23" style="10" customWidth="1"/>
    <col min="7688" max="7688" width="17.85546875" style="10" customWidth="1"/>
    <col min="7689" max="7689" width="25.7109375" style="10" customWidth="1"/>
    <col min="7690" max="7937" width="9.140625" style="10"/>
    <col min="7938" max="7938" width="48.7109375" style="10" customWidth="1"/>
    <col min="7939" max="7939" width="9.140625" style="10"/>
    <col min="7940" max="7940" width="17.5703125" style="10" customWidth="1"/>
    <col min="7941" max="7941" width="18.7109375" style="10" customWidth="1"/>
    <col min="7942" max="7942" width="16.28515625" style="10" customWidth="1"/>
    <col min="7943" max="7943" width="23" style="10" customWidth="1"/>
    <col min="7944" max="7944" width="17.85546875" style="10" customWidth="1"/>
    <col min="7945" max="7945" width="25.7109375" style="10" customWidth="1"/>
    <col min="7946" max="8193" width="9.140625" style="10"/>
    <col min="8194" max="8194" width="48.7109375" style="10" customWidth="1"/>
    <col min="8195" max="8195" width="9.140625" style="10"/>
    <col min="8196" max="8196" width="17.5703125" style="10" customWidth="1"/>
    <col min="8197" max="8197" width="18.7109375" style="10" customWidth="1"/>
    <col min="8198" max="8198" width="16.28515625" style="10" customWidth="1"/>
    <col min="8199" max="8199" width="23" style="10" customWidth="1"/>
    <col min="8200" max="8200" width="17.85546875" style="10" customWidth="1"/>
    <col min="8201" max="8201" width="25.7109375" style="10" customWidth="1"/>
    <col min="8202" max="8449" width="9.140625" style="10"/>
    <col min="8450" max="8450" width="48.7109375" style="10" customWidth="1"/>
    <col min="8451" max="8451" width="9.140625" style="10"/>
    <col min="8452" max="8452" width="17.5703125" style="10" customWidth="1"/>
    <col min="8453" max="8453" width="18.7109375" style="10" customWidth="1"/>
    <col min="8454" max="8454" width="16.28515625" style="10" customWidth="1"/>
    <col min="8455" max="8455" width="23" style="10" customWidth="1"/>
    <col min="8456" max="8456" width="17.85546875" style="10" customWidth="1"/>
    <col min="8457" max="8457" width="25.7109375" style="10" customWidth="1"/>
    <col min="8458" max="8705" width="9.140625" style="10"/>
    <col min="8706" max="8706" width="48.7109375" style="10" customWidth="1"/>
    <col min="8707" max="8707" width="9.140625" style="10"/>
    <col min="8708" max="8708" width="17.5703125" style="10" customWidth="1"/>
    <col min="8709" max="8709" width="18.7109375" style="10" customWidth="1"/>
    <col min="8710" max="8710" width="16.28515625" style="10" customWidth="1"/>
    <col min="8711" max="8711" width="23" style="10" customWidth="1"/>
    <col min="8712" max="8712" width="17.85546875" style="10" customWidth="1"/>
    <col min="8713" max="8713" width="25.7109375" style="10" customWidth="1"/>
    <col min="8714" max="8961" width="9.140625" style="10"/>
    <col min="8962" max="8962" width="48.7109375" style="10" customWidth="1"/>
    <col min="8963" max="8963" width="9.140625" style="10"/>
    <col min="8964" max="8964" width="17.5703125" style="10" customWidth="1"/>
    <col min="8965" max="8965" width="18.7109375" style="10" customWidth="1"/>
    <col min="8966" max="8966" width="16.28515625" style="10" customWidth="1"/>
    <col min="8967" max="8967" width="23" style="10" customWidth="1"/>
    <col min="8968" max="8968" width="17.85546875" style="10" customWidth="1"/>
    <col min="8969" max="8969" width="25.7109375" style="10" customWidth="1"/>
    <col min="8970" max="9217" width="9.140625" style="10"/>
    <col min="9218" max="9218" width="48.7109375" style="10" customWidth="1"/>
    <col min="9219" max="9219" width="9.140625" style="10"/>
    <col min="9220" max="9220" width="17.5703125" style="10" customWidth="1"/>
    <col min="9221" max="9221" width="18.7109375" style="10" customWidth="1"/>
    <col min="9222" max="9222" width="16.28515625" style="10" customWidth="1"/>
    <col min="9223" max="9223" width="23" style="10" customWidth="1"/>
    <col min="9224" max="9224" width="17.85546875" style="10" customWidth="1"/>
    <col min="9225" max="9225" width="25.7109375" style="10" customWidth="1"/>
    <col min="9226" max="9473" width="9.140625" style="10"/>
    <col min="9474" max="9474" width="48.7109375" style="10" customWidth="1"/>
    <col min="9475" max="9475" width="9.140625" style="10"/>
    <col min="9476" max="9476" width="17.5703125" style="10" customWidth="1"/>
    <col min="9477" max="9477" width="18.7109375" style="10" customWidth="1"/>
    <col min="9478" max="9478" width="16.28515625" style="10" customWidth="1"/>
    <col min="9479" max="9479" width="23" style="10" customWidth="1"/>
    <col min="9480" max="9480" width="17.85546875" style="10" customWidth="1"/>
    <col min="9481" max="9481" width="25.7109375" style="10" customWidth="1"/>
    <col min="9482" max="9729" width="9.140625" style="10"/>
    <col min="9730" max="9730" width="48.7109375" style="10" customWidth="1"/>
    <col min="9731" max="9731" width="9.140625" style="10"/>
    <col min="9732" max="9732" width="17.5703125" style="10" customWidth="1"/>
    <col min="9733" max="9733" width="18.7109375" style="10" customWidth="1"/>
    <col min="9734" max="9734" width="16.28515625" style="10" customWidth="1"/>
    <col min="9735" max="9735" width="23" style="10" customWidth="1"/>
    <col min="9736" max="9736" width="17.85546875" style="10" customWidth="1"/>
    <col min="9737" max="9737" width="25.7109375" style="10" customWidth="1"/>
    <col min="9738" max="9985" width="9.140625" style="10"/>
    <col min="9986" max="9986" width="48.7109375" style="10" customWidth="1"/>
    <col min="9987" max="9987" width="9.140625" style="10"/>
    <col min="9988" max="9988" width="17.5703125" style="10" customWidth="1"/>
    <col min="9989" max="9989" width="18.7109375" style="10" customWidth="1"/>
    <col min="9990" max="9990" width="16.28515625" style="10" customWidth="1"/>
    <col min="9991" max="9991" width="23" style="10" customWidth="1"/>
    <col min="9992" max="9992" width="17.85546875" style="10" customWidth="1"/>
    <col min="9993" max="9993" width="25.7109375" style="10" customWidth="1"/>
    <col min="9994" max="10241" width="9.140625" style="10"/>
    <col min="10242" max="10242" width="48.7109375" style="10" customWidth="1"/>
    <col min="10243" max="10243" width="9.140625" style="10"/>
    <col min="10244" max="10244" width="17.5703125" style="10" customWidth="1"/>
    <col min="10245" max="10245" width="18.7109375" style="10" customWidth="1"/>
    <col min="10246" max="10246" width="16.28515625" style="10" customWidth="1"/>
    <col min="10247" max="10247" width="23" style="10" customWidth="1"/>
    <col min="10248" max="10248" width="17.85546875" style="10" customWidth="1"/>
    <col min="10249" max="10249" width="25.7109375" style="10" customWidth="1"/>
    <col min="10250" max="10497" width="9.140625" style="10"/>
    <col min="10498" max="10498" width="48.7109375" style="10" customWidth="1"/>
    <col min="10499" max="10499" width="9.140625" style="10"/>
    <col min="10500" max="10500" width="17.5703125" style="10" customWidth="1"/>
    <col min="10501" max="10501" width="18.7109375" style="10" customWidth="1"/>
    <col min="10502" max="10502" width="16.28515625" style="10" customWidth="1"/>
    <col min="10503" max="10503" width="23" style="10" customWidth="1"/>
    <col min="10504" max="10504" width="17.85546875" style="10" customWidth="1"/>
    <col min="10505" max="10505" width="25.7109375" style="10" customWidth="1"/>
    <col min="10506" max="10753" width="9.140625" style="10"/>
    <col min="10754" max="10754" width="48.7109375" style="10" customWidth="1"/>
    <col min="10755" max="10755" width="9.140625" style="10"/>
    <col min="10756" max="10756" width="17.5703125" style="10" customWidth="1"/>
    <col min="10757" max="10757" width="18.7109375" style="10" customWidth="1"/>
    <col min="10758" max="10758" width="16.28515625" style="10" customWidth="1"/>
    <col min="10759" max="10759" width="23" style="10" customWidth="1"/>
    <col min="10760" max="10760" width="17.85546875" style="10" customWidth="1"/>
    <col min="10761" max="10761" width="25.7109375" style="10" customWidth="1"/>
    <col min="10762" max="11009" width="9.140625" style="10"/>
    <col min="11010" max="11010" width="48.7109375" style="10" customWidth="1"/>
    <col min="11011" max="11011" width="9.140625" style="10"/>
    <col min="11012" max="11012" width="17.5703125" style="10" customWidth="1"/>
    <col min="11013" max="11013" width="18.7109375" style="10" customWidth="1"/>
    <col min="11014" max="11014" width="16.28515625" style="10" customWidth="1"/>
    <col min="11015" max="11015" width="23" style="10" customWidth="1"/>
    <col min="11016" max="11016" width="17.85546875" style="10" customWidth="1"/>
    <col min="11017" max="11017" width="25.7109375" style="10" customWidth="1"/>
    <col min="11018" max="11265" width="9.140625" style="10"/>
    <col min="11266" max="11266" width="48.7109375" style="10" customWidth="1"/>
    <col min="11267" max="11267" width="9.140625" style="10"/>
    <col min="11268" max="11268" width="17.5703125" style="10" customWidth="1"/>
    <col min="11269" max="11269" width="18.7109375" style="10" customWidth="1"/>
    <col min="11270" max="11270" width="16.28515625" style="10" customWidth="1"/>
    <col min="11271" max="11271" width="23" style="10" customWidth="1"/>
    <col min="11272" max="11272" width="17.85546875" style="10" customWidth="1"/>
    <col min="11273" max="11273" width="25.7109375" style="10" customWidth="1"/>
    <col min="11274" max="11521" width="9.140625" style="10"/>
    <col min="11522" max="11522" width="48.7109375" style="10" customWidth="1"/>
    <col min="11523" max="11523" width="9.140625" style="10"/>
    <col min="11524" max="11524" width="17.5703125" style="10" customWidth="1"/>
    <col min="11525" max="11525" width="18.7109375" style="10" customWidth="1"/>
    <col min="11526" max="11526" width="16.28515625" style="10" customWidth="1"/>
    <col min="11527" max="11527" width="23" style="10" customWidth="1"/>
    <col min="11528" max="11528" width="17.85546875" style="10" customWidth="1"/>
    <col min="11529" max="11529" width="25.7109375" style="10" customWidth="1"/>
    <col min="11530" max="11777" width="9.140625" style="10"/>
    <col min="11778" max="11778" width="48.7109375" style="10" customWidth="1"/>
    <col min="11779" max="11779" width="9.140625" style="10"/>
    <col min="11780" max="11780" width="17.5703125" style="10" customWidth="1"/>
    <col min="11781" max="11781" width="18.7109375" style="10" customWidth="1"/>
    <col min="11782" max="11782" width="16.28515625" style="10" customWidth="1"/>
    <col min="11783" max="11783" width="23" style="10" customWidth="1"/>
    <col min="11784" max="11784" width="17.85546875" style="10" customWidth="1"/>
    <col min="11785" max="11785" width="25.7109375" style="10" customWidth="1"/>
    <col min="11786" max="12033" width="9.140625" style="10"/>
    <col min="12034" max="12034" width="48.7109375" style="10" customWidth="1"/>
    <col min="12035" max="12035" width="9.140625" style="10"/>
    <col min="12036" max="12036" width="17.5703125" style="10" customWidth="1"/>
    <col min="12037" max="12037" width="18.7109375" style="10" customWidth="1"/>
    <col min="12038" max="12038" width="16.28515625" style="10" customWidth="1"/>
    <col min="12039" max="12039" width="23" style="10" customWidth="1"/>
    <col min="12040" max="12040" width="17.85546875" style="10" customWidth="1"/>
    <col min="12041" max="12041" width="25.7109375" style="10" customWidth="1"/>
    <col min="12042" max="12289" width="9.140625" style="10"/>
    <col min="12290" max="12290" width="48.7109375" style="10" customWidth="1"/>
    <col min="12291" max="12291" width="9.140625" style="10"/>
    <col min="12292" max="12292" width="17.5703125" style="10" customWidth="1"/>
    <col min="12293" max="12293" width="18.7109375" style="10" customWidth="1"/>
    <col min="12294" max="12294" width="16.28515625" style="10" customWidth="1"/>
    <col min="12295" max="12295" width="23" style="10" customWidth="1"/>
    <col min="12296" max="12296" width="17.85546875" style="10" customWidth="1"/>
    <col min="12297" max="12297" width="25.7109375" style="10" customWidth="1"/>
    <col min="12298" max="12545" width="9.140625" style="10"/>
    <col min="12546" max="12546" width="48.7109375" style="10" customWidth="1"/>
    <col min="12547" max="12547" width="9.140625" style="10"/>
    <col min="12548" max="12548" width="17.5703125" style="10" customWidth="1"/>
    <col min="12549" max="12549" width="18.7109375" style="10" customWidth="1"/>
    <col min="12550" max="12550" width="16.28515625" style="10" customWidth="1"/>
    <col min="12551" max="12551" width="23" style="10" customWidth="1"/>
    <col min="12552" max="12552" width="17.85546875" style="10" customWidth="1"/>
    <col min="12553" max="12553" width="25.7109375" style="10" customWidth="1"/>
    <col min="12554" max="12801" width="9.140625" style="10"/>
    <col min="12802" max="12802" width="48.7109375" style="10" customWidth="1"/>
    <col min="12803" max="12803" width="9.140625" style="10"/>
    <col min="12804" max="12804" width="17.5703125" style="10" customWidth="1"/>
    <col min="12805" max="12805" width="18.7109375" style="10" customWidth="1"/>
    <col min="12806" max="12806" width="16.28515625" style="10" customWidth="1"/>
    <col min="12807" max="12807" width="23" style="10" customWidth="1"/>
    <col min="12808" max="12808" width="17.85546875" style="10" customWidth="1"/>
    <col min="12809" max="12809" width="25.7109375" style="10" customWidth="1"/>
    <col min="12810" max="13057" width="9.140625" style="10"/>
    <col min="13058" max="13058" width="48.7109375" style="10" customWidth="1"/>
    <col min="13059" max="13059" width="9.140625" style="10"/>
    <col min="13060" max="13060" width="17.5703125" style="10" customWidth="1"/>
    <col min="13061" max="13061" width="18.7109375" style="10" customWidth="1"/>
    <col min="13062" max="13062" width="16.28515625" style="10" customWidth="1"/>
    <col min="13063" max="13063" width="23" style="10" customWidth="1"/>
    <col min="13064" max="13064" width="17.85546875" style="10" customWidth="1"/>
    <col min="13065" max="13065" width="25.7109375" style="10" customWidth="1"/>
    <col min="13066" max="13313" width="9.140625" style="10"/>
    <col min="13314" max="13314" width="48.7109375" style="10" customWidth="1"/>
    <col min="13315" max="13315" width="9.140625" style="10"/>
    <col min="13316" max="13316" width="17.5703125" style="10" customWidth="1"/>
    <col min="13317" max="13317" width="18.7109375" style="10" customWidth="1"/>
    <col min="13318" max="13318" width="16.28515625" style="10" customWidth="1"/>
    <col min="13319" max="13319" width="23" style="10" customWidth="1"/>
    <col min="13320" max="13320" width="17.85546875" style="10" customWidth="1"/>
    <col min="13321" max="13321" width="25.7109375" style="10" customWidth="1"/>
    <col min="13322" max="13569" width="9.140625" style="10"/>
    <col min="13570" max="13570" width="48.7109375" style="10" customWidth="1"/>
    <col min="13571" max="13571" width="9.140625" style="10"/>
    <col min="13572" max="13572" width="17.5703125" style="10" customWidth="1"/>
    <col min="13573" max="13573" width="18.7109375" style="10" customWidth="1"/>
    <col min="13574" max="13574" width="16.28515625" style="10" customWidth="1"/>
    <col min="13575" max="13575" width="23" style="10" customWidth="1"/>
    <col min="13576" max="13576" width="17.85546875" style="10" customWidth="1"/>
    <col min="13577" max="13577" width="25.7109375" style="10" customWidth="1"/>
    <col min="13578" max="13825" width="9.140625" style="10"/>
    <col min="13826" max="13826" width="48.7109375" style="10" customWidth="1"/>
    <col min="13827" max="13827" width="9.140625" style="10"/>
    <col min="13828" max="13828" width="17.5703125" style="10" customWidth="1"/>
    <col min="13829" max="13829" width="18.7109375" style="10" customWidth="1"/>
    <col min="13830" max="13830" width="16.28515625" style="10" customWidth="1"/>
    <col min="13831" max="13831" width="23" style="10" customWidth="1"/>
    <col min="13832" max="13832" width="17.85546875" style="10" customWidth="1"/>
    <col min="13833" max="13833" width="25.7109375" style="10" customWidth="1"/>
    <col min="13834" max="14081" width="9.140625" style="10"/>
    <col min="14082" max="14082" width="48.7109375" style="10" customWidth="1"/>
    <col min="14083" max="14083" width="9.140625" style="10"/>
    <col min="14084" max="14084" width="17.5703125" style="10" customWidth="1"/>
    <col min="14085" max="14085" width="18.7109375" style="10" customWidth="1"/>
    <col min="14086" max="14086" width="16.28515625" style="10" customWidth="1"/>
    <col min="14087" max="14087" width="23" style="10" customWidth="1"/>
    <col min="14088" max="14088" width="17.85546875" style="10" customWidth="1"/>
    <col min="14089" max="14089" width="25.7109375" style="10" customWidth="1"/>
    <col min="14090" max="14337" width="9.140625" style="10"/>
    <col min="14338" max="14338" width="48.7109375" style="10" customWidth="1"/>
    <col min="14339" max="14339" width="9.140625" style="10"/>
    <col min="14340" max="14340" width="17.5703125" style="10" customWidth="1"/>
    <col min="14341" max="14341" width="18.7109375" style="10" customWidth="1"/>
    <col min="14342" max="14342" width="16.28515625" style="10" customWidth="1"/>
    <col min="14343" max="14343" width="23" style="10" customWidth="1"/>
    <col min="14344" max="14344" width="17.85546875" style="10" customWidth="1"/>
    <col min="14345" max="14345" width="25.7109375" style="10" customWidth="1"/>
    <col min="14346" max="14593" width="9.140625" style="10"/>
    <col min="14594" max="14594" width="48.7109375" style="10" customWidth="1"/>
    <col min="14595" max="14595" width="9.140625" style="10"/>
    <col min="14596" max="14596" width="17.5703125" style="10" customWidth="1"/>
    <col min="14597" max="14597" width="18.7109375" style="10" customWidth="1"/>
    <col min="14598" max="14598" width="16.28515625" style="10" customWidth="1"/>
    <col min="14599" max="14599" width="23" style="10" customWidth="1"/>
    <col min="14600" max="14600" width="17.85546875" style="10" customWidth="1"/>
    <col min="14601" max="14601" width="25.7109375" style="10" customWidth="1"/>
    <col min="14602" max="14849" width="9.140625" style="10"/>
    <col min="14850" max="14850" width="48.7109375" style="10" customWidth="1"/>
    <col min="14851" max="14851" width="9.140625" style="10"/>
    <col min="14852" max="14852" width="17.5703125" style="10" customWidth="1"/>
    <col min="14853" max="14853" width="18.7109375" style="10" customWidth="1"/>
    <col min="14854" max="14854" width="16.28515625" style="10" customWidth="1"/>
    <col min="14855" max="14855" width="23" style="10" customWidth="1"/>
    <col min="14856" max="14856" width="17.85546875" style="10" customWidth="1"/>
    <col min="14857" max="14857" width="25.7109375" style="10" customWidth="1"/>
    <col min="14858" max="15105" width="9.140625" style="10"/>
    <col min="15106" max="15106" width="48.7109375" style="10" customWidth="1"/>
    <col min="15107" max="15107" width="9.140625" style="10"/>
    <col min="15108" max="15108" width="17.5703125" style="10" customWidth="1"/>
    <col min="15109" max="15109" width="18.7109375" style="10" customWidth="1"/>
    <col min="15110" max="15110" width="16.28515625" style="10" customWidth="1"/>
    <col min="15111" max="15111" width="23" style="10" customWidth="1"/>
    <col min="15112" max="15112" width="17.85546875" style="10" customWidth="1"/>
    <col min="15113" max="15113" width="25.7109375" style="10" customWidth="1"/>
    <col min="15114" max="15361" width="9.140625" style="10"/>
    <col min="15362" max="15362" width="48.7109375" style="10" customWidth="1"/>
    <col min="15363" max="15363" width="9.140625" style="10"/>
    <col min="15364" max="15364" width="17.5703125" style="10" customWidth="1"/>
    <col min="15365" max="15365" width="18.7109375" style="10" customWidth="1"/>
    <col min="15366" max="15366" width="16.28515625" style="10" customWidth="1"/>
    <col min="15367" max="15367" width="23" style="10" customWidth="1"/>
    <col min="15368" max="15368" width="17.85546875" style="10" customWidth="1"/>
    <col min="15369" max="15369" width="25.7109375" style="10" customWidth="1"/>
    <col min="15370" max="15617" width="9.140625" style="10"/>
    <col min="15618" max="15618" width="48.7109375" style="10" customWidth="1"/>
    <col min="15619" max="15619" width="9.140625" style="10"/>
    <col min="15620" max="15620" width="17.5703125" style="10" customWidth="1"/>
    <col min="15621" max="15621" width="18.7109375" style="10" customWidth="1"/>
    <col min="15622" max="15622" width="16.28515625" style="10" customWidth="1"/>
    <col min="15623" max="15623" width="23" style="10" customWidth="1"/>
    <col min="15624" max="15624" width="17.85546875" style="10" customWidth="1"/>
    <col min="15625" max="15625" width="25.7109375" style="10" customWidth="1"/>
    <col min="15626" max="15873" width="9.140625" style="10"/>
    <col min="15874" max="15874" width="48.7109375" style="10" customWidth="1"/>
    <col min="15875" max="15875" width="9.140625" style="10"/>
    <col min="15876" max="15876" width="17.5703125" style="10" customWidth="1"/>
    <col min="15877" max="15877" width="18.7109375" style="10" customWidth="1"/>
    <col min="15878" max="15878" width="16.28515625" style="10" customWidth="1"/>
    <col min="15879" max="15879" width="23" style="10" customWidth="1"/>
    <col min="15880" max="15880" width="17.85546875" style="10" customWidth="1"/>
    <col min="15881" max="15881" width="25.7109375" style="10" customWidth="1"/>
    <col min="15882" max="16129" width="9.140625" style="10"/>
    <col min="16130" max="16130" width="48.7109375" style="10" customWidth="1"/>
    <col min="16131" max="16131" width="9.140625" style="10"/>
    <col min="16132" max="16132" width="17.5703125" style="10" customWidth="1"/>
    <col min="16133" max="16133" width="18.7109375" style="10" customWidth="1"/>
    <col min="16134" max="16134" width="16.28515625" style="10" customWidth="1"/>
    <col min="16135" max="16135" width="23" style="10" customWidth="1"/>
    <col min="16136" max="16136" width="17.85546875" style="10" customWidth="1"/>
    <col min="16137" max="16137" width="25.7109375" style="10" customWidth="1"/>
    <col min="16138" max="16384" width="9.140625" style="10"/>
  </cols>
  <sheetData>
    <row r="1" spans="1:8" x14ac:dyDescent="0.2">
      <c r="A1" s="17" t="s">
        <v>3307</v>
      </c>
      <c r="B1" s="487" t="str">
        <f t="shared" ref="B1:B6" si="0">HYPERLINK("#List!$A$1", "Preparatory")</f>
        <v>Preparatory</v>
      </c>
    </row>
    <row r="2" spans="1:8" x14ac:dyDescent="0.2">
      <c r="A2" s="17" t="s">
        <v>3308</v>
      </c>
      <c r="B2" s="487" t="str">
        <f t="shared" si="0"/>
        <v>Preparatory</v>
      </c>
    </row>
    <row r="3" spans="1:8" x14ac:dyDescent="0.2">
      <c r="A3" s="17" t="s">
        <v>4618</v>
      </c>
      <c r="B3" s="487" t="str">
        <f t="shared" si="0"/>
        <v>Preparatory</v>
      </c>
    </row>
    <row r="4" spans="1:8" x14ac:dyDescent="0.2">
      <c r="A4" s="17" t="s">
        <v>4619</v>
      </c>
      <c r="B4" s="487" t="str">
        <f t="shared" si="0"/>
        <v>Preparatory</v>
      </c>
    </row>
    <row r="5" spans="1:8" x14ac:dyDescent="0.2">
      <c r="A5" s="17" t="s">
        <v>4673</v>
      </c>
      <c r="B5" s="487" t="str">
        <f t="shared" si="0"/>
        <v>Preparatory</v>
      </c>
    </row>
    <row r="6" spans="1:8" x14ac:dyDescent="0.2">
      <c r="A6" s="17" t="s">
        <v>4674</v>
      </c>
      <c r="B6" s="487" t="str">
        <f t="shared" si="0"/>
        <v>Preparatory</v>
      </c>
    </row>
    <row r="7" spans="1:8" x14ac:dyDescent="0.2">
      <c r="A7" s="17"/>
    </row>
    <row r="8" spans="1:8" x14ac:dyDescent="0.2">
      <c r="A8" s="83" t="s">
        <v>548</v>
      </c>
      <c r="B8" s="16"/>
      <c r="C8" s="16"/>
      <c r="D8" s="16"/>
      <c r="E8" s="356"/>
      <c r="F8" s="356"/>
      <c r="G8" s="356"/>
      <c r="H8" s="268"/>
    </row>
    <row r="9" spans="1:8" x14ac:dyDescent="0.2">
      <c r="A9" s="83" t="s">
        <v>2389</v>
      </c>
      <c r="B9" s="16"/>
      <c r="C9" s="16"/>
      <c r="D9" s="16"/>
      <c r="E9" s="3"/>
      <c r="F9" s="3"/>
      <c r="G9" s="3"/>
      <c r="H9" s="3"/>
    </row>
    <row r="10" spans="1:8" x14ac:dyDescent="0.2">
      <c r="A10" s="83"/>
      <c r="B10" s="16"/>
      <c r="C10" s="16"/>
      <c r="D10" s="16"/>
      <c r="E10" s="3"/>
      <c r="F10" s="3"/>
      <c r="G10" s="3"/>
      <c r="H10" s="3"/>
    </row>
    <row r="11" spans="1:8" x14ac:dyDescent="0.2">
      <c r="A11" s="344" t="s">
        <v>4829</v>
      </c>
      <c r="C11" s="16"/>
      <c r="D11" s="16"/>
      <c r="E11" s="3"/>
      <c r="F11" s="3"/>
      <c r="G11" s="3"/>
      <c r="H11" s="3"/>
    </row>
    <row r="12" spans="1:8" x14ac:dyDescent="0.2">
      <c r="A12" s="228" t="s">
        <v>48</v>
      </c>
    </row>
    <row r="13" spans="1:8" x14ac:dyDescent="0.2">
      <c r="A13" s="228" t="s">
        <v>2954</v>
      </c>
    </row>
    <row r="14" spans="1:8" x14ac:dyDescent="0.2">
      <c r="A14" s="14" t="s">
        <v>4665</v>
      </c>
      <c r="B14" s="185" t="s">
        <v>5253</v>
      </c>
      <c r="C14" s="182" t="s">
        <v>5270</v>
      </c>
      <c r="D14" s="166" t="s">
        <v>5184</v>
      </c>
      <c r="F14" s="86"/>
    </row>
    <row r="15" spans="1:8" x14ac:dyDescent="0.2">
      <c r="A15" s="228"/>
    </row>
    <row r="16" spans="1:8" x14ac:dyDescent="0.2">
      <c r="A16" s="344" t="s">
        <v>4830</v>
      </c>
    </row>
    <row r="17" spans="1:6" x14ac:dyDescent="0.2">
      <c r="A17" s="228" t="s">
        <v>48</v>
      </c>
    </row>
    <row r="18" spans="1:6" x14ac:dyDescent="0.2">
      <c r="A18" s="254" t="s">
        <v>2890</v>
      </c>
    </row>
    <row r="19" spans="1:6" x14ac:dyDescent="0.2">
      <c r="A19" s="14" t="s">
        <v>4711</v>
      </c>
    </row>
    <row r="20" spans="1:6" x14ac:dyDescent="0.2">
      <c r="A20" s="14" t="s">
        <v>4665</v>
      </c>
      <c r="B20" s="185" t="s">
        <v>5253</v>
      </c>
      <c r="C20" s="182" t="s">
        <v>5270</v>
      </c>
      <c r="D20" s="166" t="s">
        <v>5184</v>
      </c>
      <c r="F20" s="86"/>
    </row>
    <row r="21" spans="1:6" x14ac:dyDescent="0.2">
      <c r="A21" s="14"/>
      <c r="F21" s="86"/>
    </row>
    <row r="22" spans="1:6" x14ac:dyDescent="0.2">
      <c r="A22" s="17" t="s">
        <v>4833</v>
      </c>
      <c r="F22" s="86"/>
    </row>
    <row r="23" spans="1:6" x14ac:dyDescent="0.2">
      <c r="A23" s="228" t="s">
        <v>48</v>
      </c>
      <c r="F23" s="86"/>
    </row>
    <row r="24" spans="1:6" x14ac:dyDescent="0.2">
      <c r="A24" s="10" t="s">
        <v>2954</v>
      </c>
      <c r="F24" s="86"/>
    </row>
    <row r="25" spans="1:6" x14ac:dyDescent="0.2">
      <c r="A25" s="115" t="s">
        <v>2881</v>
      </c>
      <c r="F25" s="86"/>
    </row>
    <row r="26" spans="1:6" x14ac:dyDescent="0.2">
      <c r="A26" s="115" t="s">
        <v>4665</v>
      </c>
      <c r="B26" s="185" t="s">
        <v>5253</v>
      </c>
      <c r="C26" s="182" t="s">
        <v>5270</v>
      </c>
      <c r="D26" s="166" t="s">
        <v>5184</v>
      </c>
      <c r="F26" s="86"/>
    </row>
    <row r="27" spans="1:6" x14ac:dyDescent="0.2">
      <c r="A27" s="115" t="s">
        <v>5190</v>
      </c>
      <c r="B27" s="152" t="s">
        <v>4668</v>
      </c>
      <c r="C27" s="117" t="s">
        <v>5271</v>
      </c>
      <c r="D27" s="116" t="s">
        <v>5147</v>
      </c>
      <c r="F27" s="86"/>
    </row>
    <row r="28" spans="1:6" x14ac:dyDescent="0.2">
      <c r="F28" s="86"/>
    </row>
    <row r="29" spans="1:6" x14ac:dyDescent="0.2">
      <c r="A29" s="17" t="s">
        <v>4834</v>
      </c>
      <c r="F29" s="86"/>
    </row>
    <row r="30" spans="1:6" x14ac:dyDescent="0.2">
      <c r="A30" s="228" t="s">
        <v>48</v>
      </c>
      <c r="F30" s="86"/>
    </row>
    <row r="31" spans="1:6" x14ac:dyDescent="0.2">
      <c r="A31" s="267" t="s">
        <v>2890</v>
      </c>
      <c r="F31" s="86"/>
    </row>
    <row r="32" spans="1:6" x14ac:dyDescent="0.2">
      <c r="A32" s="14" t="s">
        <v>4711</v>
      </c>
      <c r="F32" s="86"/>
    </row>
    <row r="33" spans="1:6" x14ac:dyDescent="0.2">
      <c r="A33" s="115" t="s">
        <v>2881</v>
      </c>
      <c r="F33" s="86"/>
    </row>
    <row r="34" spans="1:6" x14ac:dyDescent="0.2">
      <c r="A34" s="115" t="s">
        <v>4665</v>
      </c>
      <c r="B34" s="185" t="s">
        <v>5253</v>
      </c>
      <c r="C34" s="182" t="s">
        <v>5270</v>
      </c>
      <c r="D34" s="166" t="s">
        <v>5184</v>
      </c>
      <c r="F34" s="86"/>
    </row>
    <row r="35" spans="1:6" x14ac:dyDescent="0.2">
      <c r="A35" s="115" t="s">
        <v>5190</v>
      </c>
      <c r="B35" s="152" t="s">
        <v>4668</v>
      </c>
      <c r="C35" s="117" t="s">
        <v>5271</v>
      </c>
      <c r="D35" s="116" t="s">
        <v>5147</v>
      </c>
      <c r="F35" s="86"/>
    </row>
    <row r="36" spans="1:6" x14ac:dyDescent="0.2">
      <c r="A36" s="115"/>
      <c r="F36" s="86"/>
    </row>
    <row r="37" spans="1:6" x14ac:dyDescent="0.2">
      <c r="A37" s="17" t="s">
        <v>4839</v>
      </c>
      <c r="F37" s="86"/>
    </row>
    <row r="38" spans="1:6" x14ac:dyDescent="0.2">
      <c r="A38" s="228" t="s">
        <v>48</v>
      </c>
      <c r="F38" s="86"/>
    </row>
    <row r="39" spans="1:6" x14ac:dyDescent="0.2">
      <c r="A39" s="10" t="s">
        <v>2954</v>
      </c>
      <c r="F39" s="86"/>
    </row>
    <row r="40" spans="1:6" x14ac:dyDescent="0.2">
      <c r="A40" s="115" t="s">
        <v>2882</v>
      </c>
      <c r="F40" s="86"/>
    </row>
    <row r="41" spans="1:6" x14ac:dyDescent="0.2">
      <c r="A41" s="14" t="s">
        <v>4665</v>
      </c>
      <c r="B41" s="185" t="s">
        <v>5253</v>
      </c>
      <c r="C41" s="182" t="s">
        <v>5270</v>
      </c>
      <c r="D41" s="166" t="s">
        <v>5184</v>
      </c>
      <c r="F41" s="86"/>
    </row>
    <row r="42" spans="1:6" x14ac:dyDescent="0.2">
      <c r="F42" s="86"/>
    </row>
    <row r="43" spans="1:6" x14ac:dyDescent="0.2">
      <c r="A43" s="17" t="s">
        <v>4840</v>
      </c>
      <c r="F43" s="86"/>
    </row>
    <row r="44" spans="1:6" x14ac:dyDescent="0.2">
      <c r="A44" s="228" t="s">
        <v>48</v>
      </c>
      <c r="F44" s="86"/>
    </row>
    <row r="45" spans="1:6" x14ac:dyDescent="0.2">
      <c r="A45" s="267" t="s">
        <v>2890</v>
      </c>
      <c r="F45" s="86"/>
    </row>
    <row r="46" spans="1:6" x14ac:dyDescent="0.2">
      <c r="A46" s="14" t="s">
        <v>4711</v>
      </c>
      <c r="F46" s="86"/>
    </row>
    <row r="47" spans="1:6" x14ac:dyDescent="0.2">
      <c r="A47" s="115" t="s">
        <v>2882</v>
      </c>
      <c r="F47" s="86"/>
    </row>
    <row r="48" spans="1:6" x14ac:dyDescent="0.2">
      <c r="A48" s="14" t="s">
        <v>4665</v>
      </c>
      <c r="B48" s="185" t="s">
        <v>5253</v>
      </c>
      <c r="C48" s="182" t="s">
        <v>5270</v>
      </c>
      <c r="D48" s="166" t="s">
        <v>5184</v>
      </c>
      <c r="F48" s="86"/>
    </row>
    <row r="49" spans="1:10" x14ac:dyDescent="0.2">
      <c r="A49" s="83"/>
      <c r="B49" s="16"/>
      <c r="C49" s="16"/>
      <c r="D49" s="16"/>
      <c r="E49" s="3"/>
      <c r="F49" s="3"/>
      <c r="G49" s="3"/>
      <c r="H49" s="3"/>
    </row>
    <row r="50" spans="1:10" x14ac:dyDescent="0.2">
      <c r="C50" s="340" t="s">
        <v>3257</v>
      </c>
    </row>
    <row r="51" spans="1:10" x14ac:dyDescent="0.2">
      <c r="C51" s="205" t="s">
        <v>5276</v>
      </c>
    </row>
    <row r="52" spans="1:10" x14ac:dyDescent="0.2">
      <c r="A52" s="250" t="s">
        <v>2375</v>
      </c>
      <c r="B52" s="166" t="s">
        <v>5272</v>
      </c>
      <c r="C52" s="417" t="s">
        <v>2376</v>
      </c>
      <c r="D52" s="13" t="s">
        <v>2062</v>
      </c>
      <c r="E52" s="13" t="s">
        <v>3202</v>
      </c>
      <c r="I52" s="13"/>
      <c r="J52" s="13"/>
    </row>
    <row r="53" spans="1:10" x14ac:dyDescent="0.2">
      <c r="A53" s="250" t="s">
        <v>4715</v>
      </c>
      <c r="B53" s="166" t="s">
        <v>5273</v>
      </c>
      <c r="C53" s="417" t="s">
        <v>2377</v>
      </c>
      <c r="D53" s="13" t="s">
        <v>2062</v>
      </c>
      <c r="E53" s="13" t="s">
        <v>3203</v>
      </c>
      <c r="I53" s="13"/>
      <c r="J53" s="13"/>
    </row>
    <row r="54" spans="1:10" x14ac:dyDescent="0.2">
      <c r="A54" s="250" t="s">
        <v>2378</v>
      </c>
      <c r="B54" s="166" t="s">
        <v>5274</v>
      </c>
      <c r="C54" s="417" t="s">
        <v>2379</v>
      </c>
      <c r="D54" s="13" t="s">
        <v>2062</v>
      </c>
      <c r="E54" s="13" t="s">
        <v>3204</v>
      </c>
      <c r="I54" s="13"/>
      <c r="J54" s="13"/>
    </row>
    <row r="55" spans="1:10" x14ac:dyDescent="0.2">
      <c r="A55" s="250" t="s">
        <v>2380</v>
      </c>
      <c r="B55" s="166" t="s">
        <v>5275</v>
      </c>
      <c r="C55" s="417" t="s">
        <v>2381</v>
      </c>
      <c r="D55" s="13" t="s">
        <v>2062</v>
      </c>
      <c r="E55" s="13" t="s">
        <v>3205</v>
      </c>
      <c r="I55" s="13"/>
      <c r="J55" s="13"/>
    </row>
    <row r="56" spans="1:10" x14ac:dyDescent="0.2">
      <c r="A56" s="250" t="s">
        <v>2382</v>
      </c>
      <c r="B56" s="166" t="s">
        <v>5317</v>
      </c>
      <c r="C56" s="417" t="s">
        <v>2383</v>
      </c>
      <c r="D56" s="13" t="s">
        <v>2062</v>
      </c>
      <c r="E56" s="13" t="s">
        <v>3206</v>
      </c>
      <c r="I56" s="13"/>
      <c r="J56" s="13"/>
    </row>
    <row r="57" spans="1:10" x14ac:dyDescent="0.2">
      <c r="A57" s="250" t="s">
        <v>2384</v>
      </c>
      <c r="B57" s="166" t="s">
        <v>5318</v>
      </c>
      <c r="C57" s="417" t="s">
        <v>2385</v>
      </c>
      <c r="D57" s="13" t="s">
        <v>2062</v>
      </c>
      <c r="E57" s="13" t="s">
        <v>3207</v>
      </c>
      <c r="I57" s="13"/>
      <c r="J57" s="13"/>
    </row>
    <row r="59" spans="1:10" x14ac:dyDescent="0.2">
      <c r="A59" s="344" t="s">
        <v>4832</v>
      </c>
    </row>
    <row r="60" spans="1:10" x14ac:dyDescent="0.2">
      <c r="A60" s="228" t="s">
        <v>48</v>
      </c>
    </row>
    <row r="61" spans="1:10" x14ac:dyDescent="0.2">
      <c r="A61" s="228" t="s">
        <v>2808</v>
      </c>
    </row>
    <row r="62" spans="1:10" x14ac:dyDescent="0.2">
      <c r="A62" s="228" t="s">
        <v>2954</v>
      </c>
    </row>
    <row r="63" spans="1:10" x14ac:dyDescent="0.2">
      <c r="A63" s="228" t="s">
        <v>3057</v>
      </c>
    </row>
    <row r="64" spans="1:10" x14ac:dyDescent="0.2">
      <c r="A64" s="14" t="s">
        <v>4665</v>
      </c>
      <c r="B64" s="185" t="s">
        <v>5253</v>
      </c>
      <c r="C64" s="182" t="s">
        <v>5270</v>
      </c>
      <c r="D64" s="166" t="s">
        <v>5184</v>
      </c>
    </row>
    <row r="65" spans="1:4" x14ac:dyDescent="0.2">
      <c r="A65" s="228"/>
    </row>
    <row r="66" spans="1:4" x14ac:dyDescent="0.2">
      <c r="A66" s="344" t="s">
        <v>4831</v>
      </c>
    </row>
    <row r="67" spans="1:4" x14ac:dyDescent="0.2">
      <c r="A67" s="228" t="s">
        <v>48</v>
      </c>
    </row>
    <row r="68" spans="1:4" x14ac:dyDescent="0.2">
      <c r="A68" s="228" t="s">
        <v>2808</v>
      </c>
    </row>
    <row r="69" spans="1:4" x14ac:dyDescent="0.2">
      <c r="A69" s="254" t="s">
        <v>2890</v>
      </c>
    </row>
    <row r="70" spans="1:4" x14ac:dyDescent="0.2">
      <c r="A70" s="14" t="s">
        <v>4711</v>
      </c>
    </row>
    <row r="71" spans="1:4" x14ac:dyDescent="0.2">
      <c r="A71" s="228" t="s">
        <v>3057</v>
      </c>
    </row>
    <row r="72" spans="1:4" x14ac:dyDescent="0.2">
      <c r="A72" s="14" t="s">
        <v>4665</v>
      </c>
      <c r="B72" s="185" t="s">
        <v>5253</v>
      </c>
      <c r="C72" s="182" t="s">
        <v>5270</v>
      </c>
      <c r="D72" s="166" t="s">
        <v>5184</v>
      </c>
    </row>
    <row r="73" spans="1:4" x14ac:dyDescent="0.2">
      <c r="A73" s="228"/>
    </row>
    <row r="74" spans="1:4" x14ac:dyDescent="0.2">
      <c r="A74" s="17" t="s">
        <v>4835</v>
      </c>
    </row>
    <row r="75" spans="1:4" x14ac:dyDescent="0.2">
      <c r="A75" s="228" t="s">
        <v>48</v>
      </c>
    </row>
    <row r="76" spans="1:4" x14ac:dyDescent="0.2">
      <c r="A76" s="10" t="s">
        <v>2808</v>
      </c>
    </row>
    <row r="77" spans="1:4" x14ac:dyDescent="0.2">
      <c r="A77" s="10" t="s">
        <v>2954</v>
      </c>
    </row>
    <row r="78" spans="1:4" x14ac:dyDescent="0.2">
      <c r="A78" s="115" t="s">
        <v>2881</v>
      </c>
    </row>
    <row r="79" spans="1:4" x14ac:dyDescent="0.2">
      <c r="A79" s="115" t="s">
        <v>4665</v>
      </c>
      <c r="B79" s="185" t="s">
        <v>5253</v>
      </c>
      <c r="C79" s="182" t="s">
        <v>5270</v>
      </c>
      <c r="D79" s="166" t="s">
        <v>5184</v>
      </c>
    </row>
    <row r="80" spans="1:4" x14ac:dyDescent="0.2">
      <c r="A80" s="115" t="s">
        <v>5190</v>
      </c>
      <c r="B80" s="152" t="s">
        <v>4668</v>
      </c>
      <c r="C80" s="117" t="s">
        <v>5271</v>
      </c>
      <c r="D80" s="116" t="s">
        <v>5147</v>
      </c>
    </row>
    <row r="82" spans="1:4" x14ac:dyDescent="0.2">
      <c r="A82" s="17" t="s">
        <v>4836</v>
      </c>
    </row>
    <row r="83" spans="1:4" x14ac:dyDescent="0.2">
      <c r="A83" s="228" t="s">
        <v>48</v>
      </c>
    </row>
    <row r="84" spans="1:4" x14ac:dyDescent="0.2">
      <c r="A84" s="10" t="s">
        <v>2808</v>
      </c>
    </row>
    <row r="85" spans="1:4" x14ac:dyDescent="0.2">
      <c r="A85" s="267" t="s">
        <v>2890</v>
      </c>
    </row>
    <row r="86" spans="1:4" x14ac:dyDescent="0.2">
      <c r="A86" s="14" t="s">
        <v>4711</v>
      </c>
    </row>
    <row r="87" spans="1:4" x14ac:dyDescent="0.2">
      <c r="A87" s="115" t="s">
        <v>2881</v>
      </c>
    </row>
    <row r="88" spans="1:4" x14ac:dyDescent="0.2">
      <c r="A88" s="115" t="s">
        <v>4665</v>
      </c>
      <c r="B88" s="185" t="s">
        <v>5253</v>
      </c>
      <c r="C88" s="182" t="s">
        <v>5270</v>
      </c>
      <c r="D88" s="166" t="s">
        <v>5184</v>
      </c>
    </row>
    <row r="89" spans="1:4" x14ac:dyDescent="0.2">
      <c r="A89" s="115" t="s">
        <v>5190</v>
      </c>
      <c r="B89" s="152" t="s">
        <v>4668</v>
      </c>
      <c r="C89" s="117" t="s">
        <v>5271</v>
      </c>
      <c r="D89" s="116" t="s">
        <v>5147</v>
      </c>
    </row>
    <row r="90" spans="1:4" x14ac:dyDescent="0.2">
      <c r="A90" s="115"/>
    </row>
    <row r="91" spans="1:4" x14ac:dyDescent="0.2">
      <c r="A91" s="17" t="s">
        <v>4841</v>
      </c>
    </row>
    <row r="92" spans="1:4" x14ac:dyDescent="0.2">
      <c r="A92" s="228" t="s">
        <v>48</v>
      </c>
    </row>
    <row r="93" spans="1:4" x14ac:dyDescent="0.2">
      <c r="A93" s="10" t="s">
        <v>2808</v>
      </c>
    </row>
    <row r="94" spans="1:4" x14ac:dyDescent="0.2">
      <c r="A94" s="10" t="s">
        <v>2954</v>
      </c>
    </row>
    <row r="95" spans="1:4" x14ac:dyDescent="0.2">
      <c r="A95" s="115" t="s">
        <v>2882</v>
      </c>
    </row>
    <row r="96" spans="1:4" x14ac:dyDescent="0.2">
      <c r="A96" s="14" t="s">
        <v>4665</v>
      </c>
      <c r="B96" s="185" t="s">
        <v>5253</v>
      </c>
      <c r="C96" s="182" t="s">
        <v>5270</v>
      </c>
      <c r="D96" s="166" t="s">
        <v>5184</v>
      </c>
    </row>
    <row r="98" spans="1:15" x14ac:dyDescent="0.2">
      <c r="A98" s="17" t="s">
        <v>4842</v>
      </c>
    </row>
    <row r="99" spans="1:15" x14ac:dyDescent="0.2">
      <c r="A99" s="228" t="s">
        <v>48</v>
      </c>
    </row>
    <row r="100" spans="1:15" x14ac:dyDescent="0.2">
      <c r="A100" s="10" t="s">
        <v>2808</v>
      </c>
    </row>
    <row r="101" spans="1:15" x14ac:dyDescent="0.2">
      <c r="A101" s="267" t="s">
        <v>2890</v>
      </c>
    </row>
    <row r="102" spans="1:15" x14ac:dyDescent="0.2">
      <c r="A102" s="14" t="s">
        <v>4711</v>
      </c>
    </row>
    <row r="103" spans="1:15" x14ac:dyDescent="0.2">
      <c r="A103" s="115" t="s">
        <v>2882</v>
      </c>
    </row>
    <row r="104" spans="1:15" x14ac:dyDescent="0.2">
      <c r="A104" s="14" t="s">
        <v>4665</v>
      </c>
      <c r="B104" s="185" t="s">
        <v>5253</v>
      </c>
      <c r="C104" s="182" t="s">
        <v>5270</v>
      </c>
      <c r="D104" s="166" t="s">
        <v>5184</v>
      </c>
    </row>
    <row r="105" spans="1:15" x14ac:dyDescent="0.2">
      <c r="A105" s="115"/>
    </row>
    <row r="106" spans="1:15" x14ac:dyDescent="0.2">
      <c r="A106" s="236" t="s">
        <v>547</v>
      </c>
    </row>
    <row r="107" spans="1:15" ht="30" customHeight="1" x14ac:dyDescent="0.2">
      <c r="O107" s="10" t="s">
        <v>105</v>
      </c>
    </row>
    <row r="108" spans="1:15" x14ac:dyDescent="0.2">
      <c r="C108" s="581" t="s">
        <v>499</v>
      </c>
      <c r="D108" s="561"/>
      <c r="E108" s="581" t="s">
        <v>498</v>
      </c>
      <c r="F108" s="561"/>
      <c r="G108" s="561"/>
      <c r="H108" s="561"/>
      <c r="I108" s="562"/>
    </row>
    <row r="109" spans="1:15" ht="76.5" x14ac:dyDescent="0.2">
      <c r="B109" s="48"/>
      <c r="C109" s="153" t="s">
        <v>496</v>
      </c>
      <c r="D109" s="153" t="s">
        <v>497</v>
      </c>
      <c r="E109" s="153" t="s">
        <v>496</v>
      </c>
      <c r="F109" s="153" t="s">
        <v>495</v>
      </c>
      <c r="G109" s="153" t="s">
        <v>494</v>
      </c>
      <c r="H109" s="153" t="s">
        <v>493</v>
      </c>
      <c r="I109" s="153" t="s">
        <v>413</v>
      </c>
      <c r="M109" s="16"/>
    </row>
    <row r="110" spans="1:15" x14ac:dyDescent="0.2">
      <c r="B110" s="48"/>
      <c r="C110" s="156" t="s">
        <v>5300</v>
      </c>
      <c r="D110" s="156" t="s">
        <v>5301</v>
      </c>
      <c r="E110" s="156" t="s">
        <v>5302</v>
      </c>
      <c r="F110" s="156" t="s">
        <v>5303</v>
      </c>
      <c r="G110" s="156" t="s">
        <v>5304</v>
      </c>
      <c r="H110" s="156" t="s">
        <v>5305</v>
      </c>
      <c r="I110" s="156" t="s">
        <v>5306</v>
      </c>
      <c r="M110" s="16"/>
    </row>
    <row r="111" spans="1:15" x14ac:dyDescent="0.2">
      <c r="A111" s="170" t="s">
        <v>546</v>
      </c>
      <c r="B111" s="214" t="s">
        <v>5277</v>
      </c>
      <c r="C111" s="453" t="s">
        <v>23</v>
      </c>
      <c r="D111" s="453" t="s">
        <v>265</v>
      </c>
      <c r="E111" s="453" t="s">
        <v>225</v>
      </c>
      <c r="F111" s="453" t="s">
        <v>264</v>
      </c>
      <c r="G111" s="453" t="s">
        <v>207</v>
      </c>
      <c r="H111" s="453" t="s">
        <v>490</v>
      </c>
      <c r="I111" s="453" t="s">
        <v>0</v>
      </c>
      <c r="J111" s="12" t="s">
        <v>3087</v>
      </c>
      <c r="K111" s="16"/>
      <c r="M111" s="16"/>
    </row>
    <row r="112" spans="1:15" x14ac:dyDescent="0.2">
      <c r="A112" s="170" t="s">
        <v>545</v>
      </c>
      <c r="B112" s="214" t="s">
        <v>5280</v>
      </c>
      <c r="C112" s="453" t="s">
        <v>24</v>
      </c>
      <c r="D112" s="453" t="s">
        <v>544</v>
      </c>
      <c r="E112" s="453" t="s">
        <v>269</v>
      </c>
      <c r="F112" s="453" t="s">
        <v>488</v>
      </c>
      <c r="G112" s="453" t="s">
        <v>237</v>
      </c>
      <c r="H112" s="453" t="s">
        <v>487</v>
      </c>
      <c r="I112" s="453" t="s">
        <v>375</v>
      </c>
      <c r="J112" s="12" t="s">
        <v>3088</v>
      </c>
      <c r="K112" s="16"/>
      <c r="M112" s="16"/>
    </row>
    <row r="113" spans="1:13" x14ac:dyDescent="0.2">
      <c r="A113" s="170" t="s">
        <v>543</v>
      </c>
      <c r="B113" s="214" t="s">
        <v>5289</v>
      </c>
      <c r="C113" s="453" t="s">
        <v>25</v>
      </c>
      <c r="D113" s="453" t="s">
        <v>216</v>
      </c>
      <c r="E113" s="453" t="s">
        <v>410</v>
      </c>
      <c r="F113" s="453" t="s">
        <v>542</v>
      </c>
      <c r="G113" s="453" t="s">
        <v>236</v>
      </c>
      <c r="H113" s="453" t="s">
        <v>212</v>
      </c>
      <c r="I113" s="453" t="s">
        <v>115</v>
      </c>
      <c r="J113" s="12" t="s">
        <v>3089</v>
      </c>
      <c r="K113" s="16"/>
      <c r="M113" s="16"/>
    </row>
    <row r="114" spans="1:13" x14ac:dyDescent="0.2">
      <c r="A114" s="170" t="s">
        <v>541</v>
      </c>
      <c r="B114" s="214" t="s">
        <v>5290</v>
      </c>
      <c r="C114" s="442"/>
      <c r="D114" s="442"/>
      <c r="E114" s="442"/>
      <c r="F114" s="442"/>
      <c r="G114" s="453" t="s">
        <v>2099</v>
      </c>
      <c r="H114" s="442"/>
      <c r="I114" s="453" t="s">
        <v>2100</v>
      </c>
      <c r="J114" s="12" t="s">
        <v>3090</v>
      </c>
      <c r="K114" s="16"/>
      <c r="M114" s="16"/>
    </row>
    <row r="115" spans="1:13" x14ac:dyDescent="0.2">
      <c r="A115" s="171" t="s">
        <v>540</v>
      </c>
      <c r="B115" s="214" t="s">
        <v>5291</v>
      </c>
      <c r="C115" s="453" t="s">
        <v>26</v>
      </c>
      <c r="D115" s="453" t="s">
        <v>484</v>
      </c>
      <c r="E115" s="453" t="s">
        <v>539</v>
      </c>
      <c r="F115" s="453" t="s">
        <v>483</v>
      </c>
      <c r="G115" s="453" t="s">
        <v>235</v>
      </c>
      <c r="H115" s="453" t="s">
        <v>482</v>
      </c>
      <c r="I115" s="453" t="s">
        <v>116</v>
      </c>
      <c r="J115" s="12" t="s">
        <v>3091</v>
      </c>
      <c r="K115" s="16"/>
      <c r="M115" s="16"/>
    </row>
    <row r="116" spans="1:13" x14ac:dyDescent="0.2">
      <c r="A116" s="171" t="s">
        <v>538</v>
      </c>
      <c r="B116" s="214" t="s">
        <v>5292</v>
      </c>
      <c r="C116" s="453" t="s">
        <v>27</v>
      </c>
      <c r="D116" s="453" t="s">
        <v>222</v>
      </c>
      <c r="E116" s="453" t="s">
        <v>420</v>
      </c>
      <c r="F116" s="453" t="s">
        <v>537</v>
      </c>
      <c r="G116" s="453" t="s">
        <v>381</v>
      </c>
      <c r="H116" s="453" t="s">
        <v>536</v>
      </c>
      <c r="I116" s="453" t="s">
        <v>117</v>
      </c>
      <c r="J116" s="12" t="s">
        <v>3092</v>
      </c>
      <c r="K116" s="16"/>
      <c r="M116" s="16"/>
    </row>
    <row r="117" spans="1:13" x14ac:dyDescent="0.2">
      <c r="A117" s="171" t="s">
        <v>535</v>
      </c>
      <c r="B117" s="214" t="s">
        <v>5293</v>
      </c>
      <c r="C117" s="453" t="s">
        <v>28</v>
      </c>
      <c r="D117" s="453" t="s">
        <v>534</v>
      </c>
      <c r="E117" s="453" t="s">
        <v>406</v>
      </c>
      <c r="F117" s="453" t="s">
        <v>533</v>
      </c>
      <c r="G117" s="453" t="s">
        <v>380</v>
      </c>
      <c r="H117" s="453" t="s">
        <v>532</v>
      </c>
      <c r="I117" s="453" t="s">
        <v>608</v>
      </c>
      <c r="J117" s="12" t="s">
        <v>3093</v>
      </c>
      <c r="K117" s="16"/>
      <c r="M117" s="16"/>
    </row>
    <row r="118" spans="1:13" x14ac:dyDescent="0.2">
      <c r="A118" s="170" t="s">
        <v>531</v>
      </c>
      <c r="B118" s="214" t="s">
        <v>5296</v>
      </c>
      <c r="C118" s="453" t="s">
        <v>29</v>
      </c>
      <c r="D118" s="453" t="s">
        <v>75</v>
      </c>
      <c r="E118" s="453" t="s">
        <v>478</v>
      </c>
      <c r="F118" s="453" t="s">
        <v>434</v>
      </c>
      <c r="G118" s="453" t="s">
        <v>379</v>
      </c>
      <c r="H118" s="453" t="s">
        <v>433</v>
      </c>
      <c r="I118" s="453" t="s">
        <v>605</v>
      </c>
      <c r="J118" s="12" t="s">
        <v>3094</v>
      </c>
      <c r="K118" s="16"/>
      <c r="M118" s="16"/>
    </row>
    <row r="119" spans="1:13" x14ac:dyDescent="0.2">
      <c r="A119" s="170" t="s">
        <v>530</v>
      </c>
      <c r="B119" s="214" t="s">
        <v>5297</v>
      </c>
      <c r="C119" s="453" t="s">
        <v>30</v>
      </c>
      <c r="D119" s="453" t="s">
        <v>72</v>
      </c>
      <c r="E119" s="453" t="s">
        <v>404</v>
      </c>
      <c r="F119" s="443" t="s">
        <v>417</v>
      </c>
      <c r="G119" s="453" t="s">
        <v>378</v>
      </c>
      <c r="H119" s="453" t="s">
        <v>476</v>
      </c>
      <c r="I119" s="453" t="s">
        <v>602</v>
      </c>
      <c r="J119" s="12" t="s">
        <v>3095</v>
      </c>
      <c r="K119" s="16"/>
      <c r="M119" s="16"/>
    </row>
    <row r="120" spans="1:13" x14ac:dyDescent="0.2">
      <c r="A120" s="170" t="s">
        <v>2315</v>
      </c>
      <c r="B120" s="214" t="s">
        <v>5298</v>
      </c>
      <c r="C120" s="453" t="s">
        <v>31</v>
      </c>
      <c r="D120" s="453" t="s">
        <v>66</v>
      </c>
      <c r="E120" s="453" t="s">
        <v>402</v>
      </c>
      <c r="F120" s="453" t="s">
        <v>529</v>
      </c>
      <c r="G120" s="453" t="s">
        <v>377</v>
      </c>
      <c r="H120" s="453" t="s">
        <v>217</v>
      </c>
      <c r="I120" s="453" t="s">
        <v>599</v>
      </c>
      <c r="J120" s="12" t="s">
        <v>3096</v>
      </c>
      <c r="K120" s="16"/>
      <c r="M120" s="16"/>
    </row>
    <row r="121" spans="1:13" x14ac:dyDescent="0.2">
      <c r="A121" s="170" t="s">
        <v>2397</v>
      </c>
      <c r="B121" s="214" t="s">
        <v>5299</v>
      </c>
      <c r="C121" s="442"/>
      <c r="D121" s="442"/>
      <c r="E121" s="442"/>
      <c r="F121" s="442"/>
      <c r="G121" s="453" t="s">
        <v>376</v>
      </c>
      <c r="H121" s="442"/>
      <c r="I121" s="453" t="s">
        <v>578</v>
      </c>
      <c r="J121" s="12" t="s">
        <v>3059</v>
      </c>
      <c r="K121" s="12" t="s">
        <v>3063</v>
      </c>
      <c r="M121" s="16"/>
    </row>
    <row r="122" spans="1:13" x14ac:dyDescent="0.2">
      <c r="A122" s="172" t="s">
        <v>528</v>
      </c>
      <c r="B122" s="214" t="s">
        <v>5320</v>
      </c>
      <c r="C122" s="442"/>
      <c r="D122" s="442"/>
      <c r="E122" s="442"/>
      <c r="F122" s="442"/>
      <c r="G122" s="453" t="s">
        <v>527</v>
      </c>
      <c r="H122" s="442"/>
      <c r="I122" s="453" t="s">
        <v>526</v>
      </c>
      <c r="J122" s="12" t="s">
        <v>3059</v>
      </c>
      <c r="K122" s="16"/>
    </row>
    <row r="123" spans="1:13" ht="63.75" x14ac:dyDescent="0.2">
      <c r="B123" s="16"/>
      <c r="C123" s="70"/>
      <c r="D123" s="70"/>
      <c r="E123" s="70"/>
      <c r="F123" s="70" t="s">
        <v>2852</v>
      </c>
      <c r="G123" s="70" t="s">
        <v>2852</v>
      </c>
      <c r="H123" s="70" t="s">
        <v>2853</v>
      </c>
      <c r="I123" s="70" t="s">
        <v>2853</v>
      </c>
    </row>
    <row r="124" spans="1:13" ht="25.5" x14ac:dyDescent="0.2">
      <c r="B124" s="16"/>
      <c r="C124" s="70" t="s">
        <v>2824</v>
      </c>
      <c r="D124" s="70" t="s">
        <v>2824</v>
      </c>
      <c r="E124" s="70" t="s">
        <v>2825</v>
      </c>
      <c r="F124" s="70" t="s">
        <v>2825</v>
      </c>
      <c r="G124" s="70" t="s">
        <v>2825</v>
      </c>
      <c r="H124" s="70" t="s">
        <v>2825</v>
      </c>
      <c r="I124" s="70" t="s">
        <v>2825</v>
      </c>
    </row>
    <row r="125" spans="1:13" ht="25.5" x14ac:dyDescent="0.2">
      <c r="B125" s="16"/>
      <c r="C125" s="70" t="s">
        <v>3175</v>
      </c>
      <c r="D125" s="70" t="s">
        <v>3176</v>
      </c>
      <c r="E125" s="70" t="s">
        <v>3175</v>
      </c>
      <c r="F125" s="70" t="s">
        <v>3176</v>
      </c>
      <c r="G125" s="3"/>
      <c r="H125" s="70" t="s">
        <v>3176</v>
      </c>
      <c r="I125" s="70"/>
    </row>
    <row r="126" spans="1:13" x14ac:dyDescent="0.2">
      <c r="B126" s="16"/>
      <c r="C126" s="68" t="s">
        <v>2058</v>
      </c>
      <c r="D126" s="68" t="s">
        <v>2058</v>
      </c>
      <c r="E126" s="68" t="s">
        <v>2058</v>
      </c>
      <c r="F126" s="68" t="s">
        <v>2058</v>
      </c>
      <c r="G126" s="68" t="s">
        <v>2058</v>
      </c>
      <c r="H126" s="68" t="s">
        <v>2058</v>
      </c>
      <c r="I126" s="68" t="s">
        <v>2058</v>
      </c>
    </row>
    <row r="127" spans="1:13" ht="25.5" x14ac:dyDescent="0.2">
      <c r="B127" s="16"/>
      <c r="C127" s="64" t="s">
        <v>4666</v>
      </c>
      <c r="D127" s="64" t="s">
        <v>4666</v>
      </c>
      <c r="E127" s="64" t="s">
        <v>4666</v>
      </c>
      <c r="F127" s="64" t="s">
        <v>4666</v>
      </c>
      <c r="G127" s="64" t="s">
        <v>4666</v>
      </c>
      <c r="H127" s="64" t="s">
        <v>4666</v>
      </c>
      <c r="I127" s="64" t="s">
        <v>4666</v>
      </c>
    </row>
    <row r="128" spans="1:13" ht="25.5" x14ac:dyDescent="0.2">
      <c r="C128" s="68" t="s">
        <v>2720</v>
      </c>
      <c r="D128" s="68" t="s">
        <v>2720</v>
      </c>
      <c r="E128" s="68" t="s">
        <v>2720</v>
      </c>
      <c r="F128" s="68" t="s">
        <v>2720</v>
      </c>
      <c r="G128" s="64" t="s">
        <v>2716</v>
      </c>
      <c r="H128" s="68" t="s">
        <v>2720</v>
      </c>
      <c r="I128" s="64" t="s">
        <v>2716</v>
      </c>
    </row>
    <row r="129" spans="1:9" ht="51" x14ac:dyDescent="0.2">
      <c r="C129" s="64" t="s">
        <v>2863</v>
      </c>
      <c r="D129" s="64" t="s">
        <v>2863</v>
      </c>
      <c r="E129" s="64" t="s">
        <v>2863</v>
      </c>
      <c r="F129" s="64" t="s">
        <v>2863</v>
      </c>
      <c r="G129" s="64" t="s">
        <v>2863</v>
      </c>
      <c r="H129" s="64" t="s">
        <v>2863</v>
      </c>
      <c r="I129" s="64" t="s">
        <v>2863</v>
      </c>
    </row>
    <row r="130" spans="1:9" x14ac:dyDescent="0.2">
      <c r="A130" s="344" t="s">
        <v>4828</v>
      </c>
      <c r="C130" s="8"/>
      <c r="D130" s="8"/>
      <c r="E130" s="8"/>
      <c r="F130" s="8"/>
      <c r="G130" s="8"/>
      <c r="H130" s="8"/>
      <c r="I130" s="8"/>
    </row>
    <row r="131" spans="1:9" x14ac:dyDescent="0.2">
      <c r="A131" s="228" t="s">
        <v>48</v>
      </c>
      <c r="C131" s="8"/>
      <c r="D131" s="8"/>
      <c r="E131" s="8"/>
      <c r="F131" s="8"/>
      <c r="G131" s="8"/>
      <c r="H131" s="8"/>
      <c r="I131" s="8"/>
    </row>
    <row r="132" spans="1:9" x14ac:dyDescent="0.2">
      <c r="A132" s="228" t="s">
        <v>2954</v>
      </c>
      <c r="C132" s="8"/>
      <c r="D132" s="8"/>
      <c r="E132" s="8"/>
      <c r="F132" s="8"/>
      <c r="G132" s="8"/>
      <c r="H132" s="8"/>
      <c r="I132" s="8"/>
    </row>
    <row r="133" spans="1:9" x14ac:dyDescent="0.2">
      <c r="A133" s="14" t="s">
        <v>4665</v>
      </c>
      <c r="B133" s="185" t="s">
        <v>5253</v>
      </c>
      <c r="C133" s="182" t="s">
        <v>5270</v>
      </c>
      <c r="D133" s="166" t="s">
        <v>5184</v>
      </c>
    </row>
    <row r="134" spans="1:9" x14ac:dyDescent="0.2">
      <c r="A134" s="228"/>
    </row>
    <row r="135" spans="1:9" x14ac:dyDescent="0.2">
      <c r="A135" s="228"/>
    </row>
    <row r="136" spans="1:9" x14ac:dyDescent="0.2">
      <c r="A136" s="344" t="s">
        <v>4827</v>
      </c>
      <c r="F136" s="86"/>
    </row>
    <row r="137" spans="1:9" x14ac:dyDescent="0.2">
      <c r="A137" s="228" t="s">
        <v>48</v>
      </c>
      <c r="F137" s="86"/>
    </row>
    <row r="138" spans="1:9" x14ac:dyDescent="0.2">
      <c r="A138" s="254" t="s">
        <v>2890</v>
      </c>
    </row>
    <row r="139" spans="1:9" x14ac:dyDescent="0.2">
      <c r="A139" s="14" t="s">
        <v>4711</v>
      </c>
    </row>
    <row r="140" spans="1:9" x14ac:dyDescent="0.2">
      <c r="A140" s="14" t="s">
        <v>4665</v>
      </c>
      <c r="B140" s="185" t="s">
        <v>5253</v>
      </c>
      <c r="C140" s="182" t="s">
        <v>5270</v>
      </c>
      <c r="D140" s="166" t="s">
        <v>5184</v>
      </c>
    </row>
    <row r="141" spans="1:9" x14ac:dyDescent="0.2">
      <c r="A141" s="14"/>
    </row>
    <row r="142" spans="1:9" x14ac:dyDescent="0.2">
      <c r="A142" s="17" t="s">
        <v>4837</v>
      </c>
    </row>
    <row r="143" spans="1:9" x14ac:dyDescent="0.2">
      <c r="A143" s="228" t="s">
        <v>48</v>
      </c>
    </row>
    <row r="144" spans="1:9" x14ac:dyDescent="0.2">
      <c r="A144" s="10" t="s">
        <v>2954</v>
      </c>
    </row>
    <row r="145" spans="1:4" x14ac:dyDescent="0.2">
      <c r="A145" s="115" t="s">
        <v>2881</v>
      </c>
    </row>
    <row r="146" spans="1:4" x14ac:dyDescent="0.2">
      <c r="A146" s="115" t="s">
        <v>4665</v>
      </c>
      <c r="B146" s="185" t="s">
        <v>5253</v>
      </c>
      <c r="C146" s="182" t="s">
        <v>5270</v>
      </c>
      <c r="D146" s="166" t="s">
        <v>5184</v>
      </c>
    </row>
    <row r="147" spans="1:4" x14ac:dyDescent="0.2">
      <c r="A147" s="115" t="s">
        <v>5190</v>
      </c>
      <c r="B147" s="152" t="s">
        <v>4668</v>
      </c>
      <c r="C147" s="117" t="s">
        <v>5271</v>
      </c>
      <c r="D147" s="116" t="s">
        <v>5147</v>
      </c>
    </row>
    <row r="149" spans="1:4" x14ac:dyDescent="0.2">
      <c r="A149" s="17" t="s">
        <v>4838</v>
      </c>
    </row>
    <row r="150" spans="1:4" x14ac:dyDescent="0.2">
      <c r="A150" s="228" t="s">
        <v>48</v>
      </c>
    </row>
    <row r="151" spans="1:4" x14ac:dyDescent="0.2">
      <c r="A151" s="267" t="s">
        <v>2890</v>
      </c>
    </row>
    <row r="152" spans="1:4" x14ac:dyDescent="0.2">
      <c r="A152" s="14" t="s">
        <v>4711</v>
      </c>
    </row>
    <row r="153" spans="1:4" x14ac:dyDescent="0.2">
      <c r="A153" s="115" t="s">
        <v>2881</v>
      </c>
    </row>
    <row r="154" spans="1:4" x14ac:dyDescent="0.2">
      <c r="A154" s="115" t="s">
        <v>4665</v>
      </c>
      <c r="B154" s="185" t="s">
        <v>5253</v>
      </c>
      <c r="C154" s="182" t="s">
        <v>5270</v>
      </c>
      <c r="D154" s="166" t="s">
        <v>5184</v>
      </c>
    </row>
    <row r="155" spans="1:4" x14ac:dyDescent="0.2">
      <c r="A155" s="115" t="s">
        <v>5190</v>
      </c>
      <c r="B155" s="152" t="s">
        <v>4668</v>
      </c>
      <c r="C155" s="117" t="s">
        <v>5271</v>
      </c>
      <c r="D155" s="116" t="s">
        <v>5147</v>
      </c>
    </row>
    <row r="156" spans="1:4" x14ac:dyDescent="0.2">
      <c r="A156" s="14"/>
    </row>
    <row r="157" spans="1:4" x14ac:dyDescent="0.2">
      <c r="A157" s="17" t="s">
        <v>4843</v>
      </c>
    </row>
    <row r="158" spans="1:4" x14ac:dyDescent="0.2">
      <c r="A158" s="228" t="s">
        <v>48</v>
      </c>
    </row>
    <row r="159" spans="1:4" x14ac:dyDescent="0.2">
      <c r="A159" s="10" t="s">
        <v>2954</v>
      </c>
    </row>
    <row r="160" spans="1:4" x14ac:dyDescent="0.2">
      <c r="A160" s="115" t="s">
        <v>2882</v>
      </c>
    </row>
    <row r="161" spans="1:11" x14ac:dyDescent="0.2">
      <c r="A161" s="14" t="s">
        <v>4665</v>
      </c>
      <c r="B161" s="185" t="s">
        <v>5253</v>
      </c>
      <c r="C161" s="182" t="s">
        <v>5270</v>
      </c>
      <c r="D161" s="166" t="s">
        <v>5184</v>
      </c>
    </row>
    <row r="162" spans="1:11" x14ac:dyDescent="0.2">
      <c r="A162" s="115"/>
    </row>
    <row r="163" spans="1:11" x14ac:dyDescent="0.2">
      <c r="A163" s="17" t="s">
        <v>4844</v>
      </c>
    </row>
    <row r="164" spans="1:11" x14ac:dyDescent="0.2">
      <c r="A164" s="228" t="s">
        <v>48</v>
      </c>
    </row>
    <row r="165" spans="1:11" x14ac:dyDescent="0.2">
      <c r="A165" s="267" t="s">
        <v>2890</v>
      </c>
    </row>
    <row r="166" spans="1:11" x14ac:dyDescent="0.2">
      <c r="A166" s="14" t="s">
        <v>4711</v>
      </c>
    </row>
    <row r="167" spans="1:11" x14ac:dyDescent="0.2">
      <c r="A167" s="115" t="s">
        <v>2882</v>
      </c>
    </row>
    <row r="168" spans="1:11" x14ac:dyDescent="0.2">
      <c r="A168" s="14" t="s">
        <v>4665</v>
      </c>
      <c r="B168" s="185" t="s">
        <v>5253</v>
      </c>
      <c r="C168" s="182" t="s">
        <v>5270</v>
      </c>
      <c r="D168" s="166" t="s">
        <v>5184</v>
      </c>
    </row>
    <row r="169" spans="1:11" x14ac:dyDescent="0.2">
      <c r="A169" s="14"/>
    </row>
    <row r="170" spans="1:11" x14ac:dyDescent="0.2">
      <c r="A170" s="16" t="s">
        <v>525</v>
      </c>
    </row>
    <row r="171" spans="1:11" x14ac:dyDescent="0.2">
      <c r="A171" s="16"/>
    </row>
    <row r="172" spans="1:11" x14ac:dyDescent="0.2">
      <c r="B172" s="74"/>
      <c r="C172" s="339" t="s">
        <v>524</v>
      </c>
      <c r="J172" s="13"/>
      <c r="K172" s="357"/>
    </row>
    <row r="173" spans="1:11" x14ac:dyDescent="0.2">
      <c r="B173" s="74"/>
      <c r="C173" s="156" t="s">
        <v>5321</v>
      </c>
      <c r="J173" s="13"/>
      <c r="K173" s="357"/>
    </row>
    <row r="174" spans="1:11" x14ac:dyDescent="0.2">
      <c r="A174" s="359" t="s">
        <v>523</v>
      </c>
      <c r="B174" s="358" t="s">
        <v>5322</v>
      </c>
      <c r="C174" s="511" t="s">
        <v>34</v>
      </c>
      <c r="D174" s="16" t="s">
        <v>3059</v>
      </c>
      <c r="E174" s="13" t="s">
        <v>5018</v>
      </c>
      <c r="F174" s="13" t="s">
        <v>4666</v>
      </c>
      <c r="G174" s="13" t="s">
        <v>3039</v>
      </c>
      <c r="H174" s="13"/>
      <c r="I174" s="13"/>
    </row>
    <row r="175" spans="1:11" x14ac:dyDescent="0.2">
      <c r="B175" s="74"/>
      <c r="C175" s="74" t="s">
        <v>2808</v>
      </c>
    </row>
  </sheetData>
  <mergeCells count="2">
    <mergeCell ref="C108:D108"/>
    <mergeCell ref="E108:I108"/>
  </mergeCells>
  <pageMargins left="0.78740157480314965" right="0.78740157480314965" top="0.98425196850393704" bottom="0.98425196850393704" header="0.51181102362204722" footer="0.51181102362204722"/>
  <pageSetup paperSize="8" scale="41"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53">
    <pageSetUpPr fitToPage="1"/>
  </sheetPr>
  <dimension ref="A1:L464"/>
  <sheetViews>
    <sheetView topLeftCell="A276" zoomScale="85" zoomScaleNormal="85" workbookViewId="0">
      <selection activeCell="B284" sqref="B284"/>
    </sheetView>
  </sheetViews>
  <sheetFormatPr defaultColWidth="9.140625" defaultRowHeight="12.75" x14ac:dyDescent="0.2"/>
  <cols>
    <col min="1" max="1" width="43.5703125" style="10" customWidth="1"/>
    <col min="2" max="2" width="16.42578125" style="10" customWidth="1"/>
    <col min="3" max="9" width="23.140625" style="10" customWidth="1"/>
    <col min="10" max="10" width="20.85546875" style="10" customWidth="1"/>
    <col min="11" max="246" width="9.140625" style="10"/>
    <col min="247" max="247" width="57" style="10" bestFit="1" customWidth="1"/>
    <col min="248" max="248" width="18" style="10" customWidth="1"/>
    <col min="249" max="249" width="13.85546875" style="10" customWidth="1"/>
    <col min="250" max="250" width="11.28515625" style="10" customWidth="1"/>
    <col min="251" max="251" width="22" style="10" customWidth="1"/>
    <col min="252" max="252" width="26" style="10" customWidth="1"/>
    <col min="253" max="253" width="18.42578125" style="10" customWidth="1"/>
    <col min="254" max="254" width="31.5703125" style="10" customWidth="1"/>
    <col min="255" max="502" width="9.140625" style="10"/>
    <col min="503" max="503" width="57" style="10" bestFit="1" customWidth="1"/>
    <col min="504" max="504" width="18" style="10" customWidth="1"/>
    <col min="505" max="505" width="13.85546875" style="10" customWidth="1"/>
    <col min="506" max="506" width="11.28515625" style="10" customWidth="1"/>
    <col min="507" max="507" width="22" style="10" customWidth="1"/>
    <col min="508" max="508" width="26" style="10" customWidth="1"/>
    <col min="509" max="509" width="18.42578125" style="10" customWidth="1"/>
    <col min="510" max="510" width="31.5703125" style="10" customWidth="1"/>
    <col min="511" max="758" width="9.140625" style="10"/>
    <col min="759" max="759" width="57" style="10" bestFit="1" customWidth="1"/>
    <col min="760" max="760" width="18" style="10" customWidth="1"/>
    <col min="761" max="761" width="13.85546875" style="10" customWidth="1"/>
    <col min="762" max="762" width="11.28515625" style="10" customWidth="1"/>
    <col min="763" max="763" width="22" style="10" customWidth="1"/>
    <col min="764" max="764" width="26" style="10" customWidth="1"/>
    <col min="765" max="765" width="18.42578125" style="10" customWidth="1"/>
    <col min="766" max="766" width="31.5703125" style="10" customWidth="1"/>
    <col min="767" max="1014" width="9.140625" style="10"/>
    <col min="1015" max="1015" width="57" style="10" bestFit="1" customWidth="1"/>
    <col min="1016" max="1016" width="18" style="10" customWidth="1"/>
    <col min="1017" max="1017" width="13.85546875" style="10" customWidth="1"/>
    <col min="1018" max="1018" width="11.28515625" style="10" customWidth="1"/>
    <col min="1019" max="1019" width="22" style="10" customWidth="1"/>
    <col min="1020" max="1020" width="26" style="10" customWidth="1"/>
    <col min="1021" max="1021" width="18.42578125" style="10" customWidth="1"/>
    <col min="1022" max="1022" width="31.5703125" style="10" customWidth="1"/>
    <col min="1023" max="1270" width="9.140625" style="10"/>
    <col min="1271" max="1271" width="57" style="10" bestFit="1" customWidth="1"/>
    <col min="1272" max="1272" width="18" style="10" customWidth="1"/>
    <col min="1273" max="1273" width="13.85546875" style="10" customWidth="1"/>
    <col min="1274" max="1274" width="11.28515625" style="10" customWidth="1"/>
    <col min="1275" max="1275" width="22" style="10" customWidth="1"/>
    <col min="1276" max="1276" width="26" style="10" customWidth="1"/>
    <col min="1277" max="1277" width="18.42578125" style="10" customWidth="1"/>
    <col min="1278" max="1278" width="31.5703125" style="10" customWidth="1"/>
    <col min="1279" max="1526" width="9.140625" style="10"/>
    <col min="1527" max="1527" width="57" style="10" bestFit="1" customWidth="1"/>
    <col min="1528" max="1528" width="18" style="10" customWidth="1"/>
    <col min="1529" max="1529" width="13.85546875" style="10" customWidth="1"/>
    <col min="1530" max="1530" width="11.28515625" style="10" customWidth="1"/>
    <col min="1531" max="1531" width="22" style="10" customWidth="1"/>
    <col min="1532" max="1532" width="26" style="10" customWidth="1"/>
    <col min="1533" max="1533" width="18.42578125" style="10" customWidth="1"/>
    <col min="1534" max="1534" width="31.5703125" style="10" customWidth="1"/>
    <col min="1535" max="1782" width="9.140625" style="10"/>
    <col min="1783" max="1783" width="57" style="10" bestFit="1" customWidth="1"/>
    <col min="1784" max="1784" width="18" style="10" customWidth="1"/>
    <col min="1785" max="1785" width="13.85546875" style="10" customWidth="1"/>
    <col min="1786" max="1786" width="11.28515625" style="10" customWidth="1"/>
    <col min="1787" max="1787" width="22" style="10" customWidth="1"/>
    <col min="1788" max="1788" width="26" style="10" customWidth="1"/>
    <col min="1789" max="1789" width="18.42578125" style="10" customWidth="1"/>
    <col min="1790" max="1790" width="31.5703125" style="10" customWidth="1"/>
    <col min="1791" max="2038" width="9.140625" style="10"/>
    <col min="2039" max="2039" width="57" style="10" bestFit="1" customWidth="1"/>
    <col min="2040" max="2040" width="18" style="10" customWidth="1"/>
    <col min="2041" max="2041" width="13.85546875" style="10" customWidth="1"/>
    <col min="2042" max="2042" width="11.28515625" style="10" customWidth="1"/>
    <col min="2043" max="2043" width="22" style="10" customWidth="1"/>
    <col min="2044" max="2044" width="26" style="10" customWidth="1"/>
    <col min="2045" max="2045" width="18.42578125" style="10" customWidth="1"/>
    <col min="2046" max="2046" width="31.5703125" style="10" customWidth="1"/>
    <col min="2047" max="2294" width="9.140625" style="10"/>
    <col min="2295" max="2295" width="57" style="10" bestFit="1" customWidth="1"/>
    <col min="2296" max="2296" width="18" style="10" customWidth="1"/>
    <col min="2297" max="2297" width="13.85546875" style="10" customWidth="1"/>
    <col min="2298" max="2298" width="11.28515625" style="10" customWidth="1"/>
    <col min="2299" max="2299" width="22" style="10" customWidth="1"/>
    <col min="2300" max="2300" width="26" style="10" customWidth="1"/>
    <col min="2301" max="2301" width="18.42578125" style="10" customWidth="1"/>
    <col min="2302" max="2302" width="31.5703125" style="10" customWidth="1"/>
    <col min="2303" max="2550" width="9.140625" style="10"/>
    <col min="2551" max="2551" width="57" style="10" bestFit="1" customWidth="1"/>
    <col min="2552" max="2552" width="18" style="10" customWidth="1"/>
    <col min="2553" max="2553" width="13.85546875" style="10" customWidth="1"/>
    <col min="2554" max="2554" width="11.28515625" style="10" customWidth="1"/>
    <col min="2555" max="2555" width="22" style="10" customWidth="1"/>
    <col min="2556" max="2556" width="26" style="10" customWidth="1"/>
    <col min="2557" max="2557" width="18.42578125" style="10" customWidth="1"/>
    <col min="2558" max="2558" width="31.5703125" style="10" customWidth="1"/>
    <col min="2559" max="2806" width="9.140625" style="10"/>
    <col min="2807" max="2807" width="57" style="10" bestFit="1" customWidth="1"/>
    <col min="2808" max="2808" width="18" style="10" customWidth="1"/>
    <col min="2809" max="2809" width="13.85546875" style="10" customWidth="1"/>
    <col min="2810" max="2810" width="11.28515625" style="10" customWidth="1"/>
    <col min="2811" max="2811" width="22" style="10" customWidth="1"/>
    <col min="2812" max="2812" width="26" style="10" customWidth="1"/>
    <col min="2813" max="2813" width="18.42578125" style="10" customWidth="1"/>
    <col min="2814" max="2814" width="31.5703125" style="10" customWidth="1"/>
    <col min="2815" max="3062" width="9.140625" style="10"/>
    <col min="3063" max="3063" width="57" style="10" bestFit="1" customWidth="1"/>
    <col min="3064" max="3064" width="18" style="10" customWidth="1"/>
    <col min="3065" max="3065" width="13.85546875" style="10" customWidth="1"/>
    <col min="3066" max="3066" width="11.28515625" style="10" customWidth="1"/>
    <col min="3067" max="3067" width="22" style="10" customWidth="1"/>
    <col min="3068" max="3068" width="26" style="10" customWidth="1"/>
    <col min="3069" max="3069" width="18.42578125" style="10" customWidth="1"/>
    <col min="3070" max="3070" width="31.5703125" style="10" customWidth="1"/>
    <col min="3071" max="3318" width="9.140625" style="10"/>
    <col min="3319" max="3319" width="57" style="10" bestFit="1" customWidth="1"/>
    <col min="3320" max="3320" width="18" style="10" customWidth="1"/>
    <col min="3321" max="3321" width="13.85546875" style="10" customWidth="1"/>
    <col min="3322" max="3322" width="11.28515625" style="10" customWidth="1"/>
    <col min="3323" max="3323" width="22" style="10" customWidth="1"/>
    <col min="3324" max="3324" width="26" style="10" customWidth="1"/>
    <col min="3325" max="3325" width="18.42578125" style="10" customWidth="1"/>
    <col min="3326" max="3326" width="31.5703125" style="10" customWidth="1"/>
    <col min="3327" max="3574" width="9.140625" style="10"/>
    <col min="3575" max="3575" width="57" style="10" bestFit="1" customWidth="1"/>
    <col min="3576" max="3576" width="18" style="10" customWidth="1"/>
    <col min="3577" max="3577" width="13.85546875" style="10" customWidth="1"/>
    <col min="3578" max="3578" width="11.28515625" style="10" customWidth="1"/>
    <col min="3579" max="3579" width="22" style="10" customWidth="1"/>
    <col min="3580" max="3580" width="26" style="10" customWidth="1"/>
    <col min="3581" max="3581" width="18.42578125" style="10" customWidth="1"/>
    <col min="3582" max="3582" width="31.5703125" style="10" customWidth="1"/>
    <col min="3583" max="3830" width="9.140625" style="10"/>
    <col min="3831" max="3831" width="57" style="10" bestFit="1" customWidth="1"/>
    <col min="3832" max="3832" width="18" style="10" customWidth="1"/>
    <col min="3833" max="3833" width="13.85546875" style="10" customWidth="1"/>
    <col min="3834" max="3834" width="11.28515625" style="10" customWidth="1"/>
    <col min="3835" max="3835" width="22" style="10" customWidth="1"/>
    <col min="3836" max="3836" width="26" style="10" customWidth="1"/>
    <col min="3837" max="3837" width="18.42578125" style="10" customWidth="1"/>
    <col min="3838" max="3838" width="31.5703125" style="10" customWidth="1"/>
    <col min="3839" max="4086" width="9.140625" style="10"/>
    <col min="4087" max="4087" width="57" style="10" bestFit="1" customWidth="1"/>
    <col min="4088" max="4088" width="18" style="10" customWidth="1"/>
    <col min="4089" max="4089" width="13.85546875" style="10" customWidth="1"/>
    <col min="4090" max="4090" width="11.28515625" style="10" customWidth="1"/>
    <col min="4091" max="4091" width="22" style="10" customWidth="1"/>
    <col min="4092" max="4092" width="26" style="10" customWidth="1"/>
    <col min="4093" max="4093" width="18.42578125" style="10" customWidth="1"/>
    <col min="4094" max="4094" width="31.5703125" style="10" customWidth="1"/>
    <col min="4095" max="4342" width="9.140625" style="10"/>
    <col min="4343" max="4343" width="57" style="10" bestFit="1" customWidth="1"/>
    <col min="4344" max="4344" width="18" style="10" customWidth="1"/>
    <col min="4345" max="4345" width="13.85546875" style="10" customWidth="1"/>
    <col min="4346" max="4346" width="11.28515625" style="10" customWidth="1"/>
    <col min="4347" max="4347" width="22" style="10" customWidth="1"/>
    <col min="4348" max="4348" width="26" style="10" customWidth="1"/>
    <col min="4349" max="4349" width="18.42578125" style="10" customWidth="1"/>
    <col min="4350" max="4350" width="31.5703125" style="10" customWidth="1"/>
    <col min="4351" max="4598" width="9.140625" style="10"/>
    <col min="4599" max="4599" width="57" style="10" bestFit="1" customWidth="1"/>
    <col min="4600" max="4600" width="18" style="10" customWidth="1"/>
    <col min="4601" max="4601" width="13.85546875" style="10" customWidth="1"/>
    <col min="4602" max="4602" width="11.28515625" style="10" customWidth="1"/>
    <col min="4603" max="4603" width="22" style="10" customWidth="1"/>
    <col min="4604" max="4604" width="26" style="10" customWidth="1"/>
    <col min="4605" max="4605" width="18.42578125" style="10" customWidth="1"/>
    <col min="4606" max="4606" width="31.5703125" style="10" customWidth="1"/>
    <col min="4607" max="4854" width="9.140625" style="10"/>
    <col min="4855" max="4855" width="57" style="10" bestFit="1" customWidth="1"/>
    <col min="4856" max="4856" width="18" style="10" customWidth="1"/>
    <col min="4857" max="4857" width="13.85546875" style="10" customWidth="1"/>
    <col min="4858" max="4858" width="11.28515625" style="10" customWidth="1"/>
    <col min="4859" max="4859" width="22" style="10" customWidth="1"/>
    <col min="4860" max="4860" width="26" style="10" customWidth="1"/>
    <col min="4861" max="4861" width="18.42578125" style="10" customWidth="1"/>
    <col min="4862" max="4862" width="31.5703125" style="10" customWidth="1"/>
    <col min="4863" max="5110" width="9.140625" style="10"/>
    <col min="5111" max="5111" width="57" style="10" bestFit="1" customWidth="1"/>
    <col min="5112" max="5112" width="18" style="10" customWidth="1"/>
    <col min="5113" max="5113" width="13.85546875" style="10" customWidth="1"/>
    <col min="5114" max="5114" width="11.28515625" style="10" customWidth="1"/>
    <col min="5115" max="5115" width="22" style="10" customWidth="1"/>
    <col min="5116" max="5116" width="26" style="10" customWidth="1"/>
    <col min="5117" max="5117" width="18.42578125" style="10" customWidth="1"/>
    <col min="5118" max="5118" width="31.5703125" style="10" customWidth="1"/>
    <col min="5119" max="5366" width="9.140625" style="10"/>
    <col min="5367" max="5367" width="57" style="10" bestFit="1" customWidth="1"/>
    <col min="5368" max="5368" width="18" style="10" customWidth="1"/>
    <col min="5369" max="5369" width="13.85546875" style="10" customWidth="1"/>
    <col min="5370" max="5370" width="11.28515625" style="10" customWidth="1"/>
    <col min="5371" max="5371" width="22" style="10" customWidth="1"/>
    <col min="5372" max="5372" width="26" style="10" customWidth="1"/>
    <col min="5373" max="5373" width="18.42578125" style="10" customWidth="1"/>
    <col min="5374" max="5374" width="31.5703125" style="10" customWidth="1"/>
    <col min="5375" max="5622" width="9.140625" style="10"/>
    <col min="5623" max="5623" width="57" style="10" bestFit="1" customWidth="1"/>
    <col min="5624" max="5624" width="18" style="10" customWidth="1"/>
    <col min="5625" max="5625" width="13.85546875" style="10" customWidth="1"/>
    <col min="5626" max="5626" width="11.28515625" style="10" customWidth="1"/>
    <col min="5627" max="5627" width="22" style="10" customWidth="1"/>
    <col min="5628" max="5628" width="26" style="10" customWidth="1"/>
    <col min="5629" max="5629" width="18.42578125" style="10" customWidth="1"/>
    <col min="5630" max="5630" width="31.5703125" style="10" customWidth="1"/>
    <col min="5631" max="5878" width="9.140625" style="10"/>
    <col min="5879" max="5879" width="57" style="10" bestFit="1" customWidth="1"/>
    <col min="5880" max="5880" width="18" style="10" customWidth="1"/>
    <col min="5881" max="5881" width="13.85546875" style="10" customWidth="1"/>
    <col min="5882" max="5882" width="11.28515625" style="10" customWidth="1"/>
    <col min="5883" max="5883" width="22" style="10" customWidth="1"/>
    <col min="5884" max="5884" width="26" style="10" customWidth="1"/>
    <col min="5885" max="5885" width="18.42578125" style="10" customWidth="1"/>
    <col min="5886" max="5886" width="31.5703125" style="10" customWidth="1"/>
    <col min="5887" max="6134" width="9.140625" style="10"/>
    <col min="6135" max="6135" width="57" style="10" bestFit="1" customWidth="1"/>
    <col min="6136" max="6136" width="18" style="10" customWidth="1"/>
    <col min="6137" max="6137" width="13.85546875" style="10" customWidth="1"/>
    <col min="6138" max="6138" width="11.28515625" style="10" customWidth="1"/>
    <col min="6139" max="6139" width="22" style="10" customWidth="1"/>
    <col min="6140" max="6140" width="26" style="10" customWidth="1"/>
    <col min="6141" max="6141" width="18.42578125" style="10" customWidth="1"/>
    <col min="6142" max="6142" width="31.5703125" style="10" customWidth="1"/>
    <col min="6143" max="6390" width="9.140625" style="10"/>
    <col min="6391" max="6391" width="57" style="10" bestFit="1" customWidth="1"/>
    <col min="6392" max="6392" width="18" style="10" customWidth="1"/>
    <col min="6393" max="6393" width="13.85546875" style="10" customWidth="1"/>
    <col min="6394" max="6394" width="11.28515625" style="10" customWidth="1"/>
    <col min="6395" max="6395" width="22" style="10" customWidth="1"/>
    <col min="6396" max="6396" width="26" style="10" customWidth="1"/>
    <col min="6397" max="6397" width="18.42578125" style="10" customWidth="1"/>
    <col min="6398" max="6398" width="31.5703125" style="10" customWidth="1"/>
    <col min="6399" max="6646" width="9.140625" style="10"/>
    <col min="6647" max="6647" width="57" style="10" bestFit="1" customWidth="1"/>
    <col min="6648" max="6648" width="18" style="10" customWidth="1"/>
    <col min="6649" max="6649" width="13.85546875" style="10" customWidth="1"/>
    <col min="6650" max="6650" width="11.28515625" style="10" customWidth="1"/>
    <col min="6651" max="6651" width="22" style="10" customWidth="1"/>
    <col min="6652" max="6652" width="26" style="10" customWidth="1"/>
    <col min="6653" max="6653" width="18.42578125" style="10" customWidth="1"/>
    <col min="6654" max="6654" width="31.5703125" style="10" customWidth="1"/>
    <col min="6655" max="6902" width="9.140625" style="10"/>
    <col min="6903" max="6903" width="57" style="10" bestFit="1" customWidth="1"/>
    <col min="6904" max="6904" width="18" style="10" customWidth="1"/>
    <col min="6905" max="6905" width="13.85546875" style="10" customWidth="1"/>
    <col min="6906" max="6906" width="11.28515625" style="10" customWidth="1"/>
    <col min="6907" max="6907" width="22" style="10" customWidth="1"/>
    <col min="6908" max="6908" width="26" style="10" customWidth="1"/>
    <col min="6909" max="6909" width="18.42578125" style="10" customWidth="1"/>
    <col min="6910" max="6910" width="31.5703125" style="10" customWidth="1"/>
    <col min="6911" max="7158" width="9.140625" style="10"/>
    <col min="7159" max="7159" width="57" style="10" bestFit="1" customWidth="1"/>
    <col min="7160" max="7160" width="18" style="10" customWidth="1"/>
    <col min="7161" max="7161" width="13.85546875" style="10" customWidth="1"/>
    <col min="7162" max="7162" width="11.28515625" style="10" customWidth="1"/>
    <col min="7163" max="7163" width="22" style="10" customWidth="1"/>
    <col min="7164" max="7164" width="26" style="10" customWidth="1"/>
    <col min="7165" max="7165" width="18.42578125" style="10" customWidth="1"/>
    <col min="7166" max="7166" width="31.5703125" style="10" customWidth="1"/>
    <col min="7167" max="7414" width="9.140625" style="10"/>
    <col min="7415" max="7415" width="57" style="10" bestFit="1" customWidth="1"/>
    <col min="7416" max="7416" width="18" style="10" customWidth="1"/>
    <col min="7417" max="7417" width="13.85546875" style="10" customWidth="1"/>
    <col min="7418" max="7418" width="11.28515625" style="10" customWidth="1"/>
    <col min="7419" max="7419" width="22" style="10" customWidth="1"/>
    <col min="7420" max="7420" width="26" style="10" customWidth="1"/>
    <col min="7421" max="7421" width="18.42578125" style="10" customWidth="1"/>
    <col min="7422" max="7422" width="31.5703125" style="10" customWidth="1"/>
    <col min="7423" max="7670" width="9.140625" style="10"/>
    <col min="7671" max="7671" width="57" style="10" bestFit="1" customWidth="1"/>
    <col min="7672" max="7672" width="18" style="10" customWidth="1"/>
    <col min="7673" max="7673" width="13.85546875" style="10" customWidth="1"/>
    <col min="7674" max="7674" width="11.28515625" style="10" customWidth="1"/>
    <col min="7675" max="7675" width="22" style="10" customWidth="1"/>
    <col min="7676" max="7676" width="26" style="10" customWidth="1"/>
    <col min="7677" max="7677" width="18.42578125" style="10" customWidth="1"/>
    <col min="7678" max="7678" width="31.5703125" style="10" customWidth="1"/>
    <col min="7679" max="7926" width="9.140625" style="10"/>
    <col min="7927" max="7927" width="57" style="10" bestFit="1" customWidth="1"/>
    <col min="7928" max="7928" width="18" style="10" customWidth="1"/>
    <col min="7929" max="7929" width="13.85546875" style="10" customWidth="1"/>
    <col min="7930" max="7930" width="11.28515625" style="10" customWidth="1"/>
    <col min="7931" max="7931" width="22" style="10" customWidth="1"/>
    <col min="7932" max="7932" width="26" style="10" customWidth="1"/>
    <col min="7933" max="7933" width="18.42578125" style="10" customWidth="1"/>
    <col min="7934" max="7934" width="31.5703125" style="10" customWidth="1"/>
    <col min="7935" max="8182" width="9.140625" style="10"/>
    <col min="8183" max="8183" width="57" style="10" bestFit="1" customWidth="1"/>
    <col min="8184" max="8184" width="18" style="10" customWidth="1"/>
    <col min="8185" max="8185" width="13.85546875" style="10" customWidth="1"/>
    <col min="8186" max="8186" width="11.28515625" style="10" customWidth="1"/>
    <col min="8187" max="8187" width="22" style="10" customWidth="1"/>
    <col min="8188" max="8188" width="26" style="10" customWidth="1"/>
    <col min="8189" max="8189" width="18.42578125" style="10" customWidth="1"/>
    <col min="8190" max="8190" width="31.5703125" style="10" customWidth="1"/>
    <col min="8191" max="8438" width="9.140625" style="10"/>
    <col min="8439" max="8439" width="57" style="10" bestFit="1" customWidth="1"/>
    <col min="8440" max="8440" width="18" style="10" customWidth="1"/>
    <col min="8441" max="8441" width="13.85546875" style="10" customWidth="1"/>
    <col min="8442" max="8442" width="11.28515625" style="10" customWidth="1"/>
    <col min="8443" max="8443" width="22" style="10" customWidth="1"/>
    <col min="8444" max="8444" width="26" style="10" customWidth="1"/>
    <col min="8445" max="8445" width="18.42578125" style="10" customWidth="1"/>
    <col min="8446" max="8446" width="31.5703125" style="10" customWidth="1"/>
    <col min="8447" max="8694" width="9.140625" style="10"/>
    <col min="8695" max="8695" width="57" style="10" bestFit="1" customWidth="1"/>
    <col min="8696" max="8696" width="18" style="10" customWidth="1"/>
    <col min="8697" max="8697" width="13.85546875" style="10" customWidth="1"/>
    <col min="8698" max="8698" width="11.28515625" style="10" customWidth="1"/>
    <col min="8699" max="8699" width="22" style="10" customWidth="1"/>
    <col min="8700" max="8700" width="26" style="10" customWidth="1"/>
    <col min="8701" max="8701" width="18.42578125" style="10" customWidth="1"/>
    <col min="8702" max="8702" width="31.5703125" style="10" customWidth="1"/>
    <col min="8703" max="8950" width="9.140625" style="10"/>
    <col min="8951" max="8951" width="57" style="10" bestFit="1" customWidth="1"/>
    <col min="8952" max="8952" width="18" style="10" customWidth="1"/>
    <col min="8953" max="8953" width="13.85546875" style="10" customWidth="1"/>
    <col min="8954" max="8954" width="11.28515625" style="10" customWidth="1"/>
    <col min="8955" max="8955" width="22" style="10" customWidth="1"/>
    <col min="8956" max="8956" width="26" style="10" customWidth="1"/>
    <col min="8957" max="8957" width="18.42578125" style="10" customWidth="1"/>
    <col min="8958" max="8958" width="31.5703125" style="10" customWidth="1"/>
    <col min="8959" max="9206" width="9.140625" style="10"/>
    <col min="9207" max="9207" width="57" style="10" bestFit="1" customWidth="1"/>
    <col min="9208" max="9208" width="18" style="10" customWidth="1"/>
    <col min="9209" max="9209" width="13.85546875" style="10" customWidth="1"/>
    <col min="9210" max="9210" width="11.28515625" style="10" customWidth="1"/>
    <col min="9211" max="9211" width="22" style="10" customWidth="1"/>
    <col min="9212" max="9212" width="26" style="10" customWidth="1"/>
    <col min="9213" max="9213" width="18.42578125" style="10" customWidth="1"/>
    <col min="9214" max="9214" width="31.5703125" style="10" customWidth="1"/>
    <col min="9215" max="9462" width="9.140625" style="10"/>
    <col min="9463" max="9463" width="57" style="10" bestFit="1" customWidth="1"/>
    <col min="9464" max="9464" width="18" style="10" customWidth="1"/>
    <col min="9465" max="9465" width="13.85546875" style="10" customWidth="1"/>
    <col min="9466" max="9466" width="11.28515625" style="10" customWidth="1"/>
    <col min="9467" max="9467" width="22" style="10" customWidth="1"/>
    <col min="9468" max="9468" width="26" style="10" customWidth="1"/>
    <col min="9469" max="9469" width="18.42578125" style="10" customWidth="1"/>
    <col min="9470" max="9470" width="31.5703125" style="10" customWidth="1"/>
    <col min="9471" max="9718" width="9.140625" style="10"/>
    <col min="9719" max="9719" width="57" style="10" bestFit="1" customWidth="1"/>
    <col min="9720" max="9720" width="18" style="10" customWidth="1"/>
    <col min="9721" max="9721" width="13.85546875" style="10" customWidth="1"/>
    <col min="9722" max="9722" width="11.28515625" style="10" customWidth="1"/>
    <col min="9723" max="9723" width="22" style="10" customWidth="1"/>
    <col min="9724" max="9724" width="26" style="10" customWidth="1"/>
    <col min="9725" max="9725" width="18.42578125" style="10" customWidth="1"/>
    <col min="9726" max="9726" width="31.5703125" style="10" customWidth="1"/>
    <col min="9727" max="9974" width="9.140625" style="10"/>
    <col min="9975" max="9975" width="57" style="10" bestFit="1" customWidth="1"/>
    <col min="9976" max="9976" width="18" style="10" customWidth="1"/>
    <col min="9977" max="9977" width="13.85546875" style="10" customWidth="1"/>
    <col min="9978" max="9978" width="11.28515625" style="10" customWidth="1"/>
    <col min="9979" max="9979" width="22" style="10" customWidth="1"/>
    <col min="9980" max="9980" width="26" style="10" customWidth="1"/>
    <col min="9981" max="9981" width="18.42578125" style="10" customWidth="1"/>
    <col min="9982" max="9982" width="31.5703125" style="10" customWidth="1"/>
    <col min="9983" max="10230" width="9.140625" style="10"/>
    <col min="10231" max="10231" width="57" style="10" bestFit="1" customWidth="1"/>
    <col min="10232" max="10232" width="18" style="10" customWidth="1"/>
    <col min="10233" max="10233" width="13.85546875" style="10" customWidth="1"/>
    <col min="10234" max="10234" width="11.28515625" style="10" customWidth="1"/>
    <col min="10235" max="10235" width="22" style="10" customWidth="1"/>
    <col min="10236" max="10236" width="26" style="10" customWidth="1"/>
    <col min="10237" max="10237" width="18.42578125" style="10" customWidth="1"/>
    <col min="10238" max="10238" width="31.5703125" style="10" customWidth="1"/>
    <col min="10239" max="10486" width="9.140625" style="10"/>
    <col min="10487" max="10487" width="57" style="10" bestFit="1" customWidth="1"/>
    <col min="10488" max="10488" width="18" style="10" customWidth="1"/>
    <col min="10489" max="10489" width="13.85546875" style="10" customWidth="1"/>
    <col min="10490" max="10490" width="11.28515625" style="10" customWidth="1"/>
    <col min="10491" max="10491" width="22" style="10" customWidth="1"/>
    <col min="10492" max="10492" width="26" style="10" customWidth="1"/>
    <col min="10493" max="10493" width="18.42578125" style="10" customWidth="1"/>
    <col min="10494" max="10494" width="31.5703125" style="10" customWidth="1"/>
    <col min="10495" max="10742" width="9.140625" style="10"/>
    <col min="10743" max="10743" width="57" style="10" bestFit="1" customWidth="1"/>
    <col min="10744" max="10744" width="18" style="10" customWidth="1"/>
    <col min="10745" max="10745" width="13.85546875" style="10" customWidth="1"/>
    <col min="10746" max="10746" width="11.28515625" style="10" customWidth="1"/>
    <col min="10747" max="10747" width="22" style="10" customWidth="1"/>
    <col min="10748" max="10748" width="26" style="10" customWidth="1"/>
    <col min="10749" max="10749" width="18.42578125" style="10" customWidth="1"/>
    <col min="10750" max="10750" width="31.5703125" style="10" customWidth="1"/>
    <col min="10751" max="10998" width="9.140625" style="10"/>
    <col min="10999" max="10999" width="57" style="10" bestFit="1" customWidth="1"/>
    <col min="11000" max="11000" width="18" style="10" customWidth="1"/>
    <col min="11001" max="11001" width="13.85546875" style="10" customWidth="1"/>
    <col min="11002" max="11002" width="11.28515625" style="10" customWidth="1"/>
    <col min="11003" max="11003" width="22" style="10" customWidth="1"/>
    <col min="11004" max="11004" width="26" style="10" customWidth="1"/>
    <col min="11005" max="11005" width="18.42578125" style="10" customWidth="1"/>
    <col min="11006" max="11006" width="31.5703125" style="10" customWidth="1"/>
    <col min="11007" max="11254" width="9.140625" style="10"/>
    <col min="11255" max="11255" width="57" style="10" bestFit="1" customWidth="1"/>
    <col min="11256" max="11256" width="18" style="10" customWidth="1"/>
    <col min="11257" max="11257" width="13.85546875" style="10" customWidth="1"/>
    <col min="11258" max="11258" width="11.28515625" style="10" customWidth="1"/>
    <col min="11259" max="11259" width="22" style="10" customWidth="1"/>
    <col min="11260" max="11260" width="26" style="10" customWidth="1"/>
    <col min="11261" max="11261" width="18.42578125" style="10" customWidth="1"/>
    <col min="11262" max="11262" width="31.5703125" style="10" customWidth="1"/>
    <col min="11263" max="11510" width="9.140625" style="10"/>
    <col min="11511" max="11511" width="57" style="10" bestFit="1" customWidth="1"/>
    <col min="11512" max="11512" width="18" style="10" customWidth="1"/>
    <col min="11513" max="11513" width="13.85546875" style="10" customWidth="1"/>
    <col min="11514" max="11514" width="11.28515625" style="10" customWidth="1"/>
    <col min="11515" max="11515" width="22" style="10" customWidth="1"/>
    <col min="11516" max="11516" width="26" style="10" customWidth="1"/>
    <col min="11517" max="11517" width="18.42578125" style="10" customWidth="1"/>
    <col min="11518" max="11518" width="31.5703125" style="10" customWidth="1"/>
    <col min="11519" max="11766" width="9.140625" style="10"/>
    <col min="11767" max="11767" width="57" style="10" bestFit="1" customWidth="1"/>
    <col min="11768" max="11768" width="18" style="10" customWidth="1"/>
    <col min="11769" max="11769" width="13.85546875" style="10" customWidth="1"/>
    <col min="11770" max="11770" width="11.28515625" style="10" customWidth="1"/>
    <col min="11771" max="11771" width="22" style="10" customWidth="1"/>
    <col min="11772" max="11772" width="26" style="10" customWidth="1"/>
    <col min="11773" max="11773" width="18.42578125" style="10" customWidth="1"/>
    <col min="11774" max="11774" width="31.5703125" style="10" customWidth="1"/>
    <col min="11775" max="12022" width="9.140625" style="10"/>
    <col min="12023" max="12023" width="57" style="10" bestFit="1" customWidth="1"/>
    <col min="12024" max="12024" width="18" style="10" customWidth="1"/>
    <col min="12025" max="12025" width="13.85546875" style="10" customWidth="1"/>
    <col min="12026" max="12026" width="11.28515625" style="10" customWidth="1"/>
    <col min="12027" max="12027" width="22" style="10" customWidth="1"/>
    <col min="12028" max="12028" width="26" style="10" customWidth="1"/>
    <col min="12029" max="12029" width="18.42578125" style="10" customWidth="1"/>
    <col min="12030" max="12030" width="31.5703125" style="10" customWidth="1"/>
    <col min="12031" max="12278" width="9.140625" style="10"/>
    <col min="12279" max="12279" width="57" style="10" bestFit="1" customWidth="1"/>
    <col min="12280" max="12280" width="18" style="10" customWidth="1"/>
    <col min="12281" max="12281" width="13.85546875" style="10" customWidth="1"/>
    <col min="12282" max="12282" width="11.28515625" style="10" customWidth="1"/>
    <col min="12283" max="12283" width="22" style="10" customWidth="1"/>
    <col min="12284" max="12284" width="26" style="10" customWidth="1"/>
    <col min="12285" max="12285" width="18.42578125" style="10" customWidth="1"/>
    <col min="12286" max="12286" width="31.5703125" style="10" customWidth="1"/>
    <col min="12287" max="12534" width="9.140625" style="10"/>
    <col min="12535" max="12535" width="57" style="10" bestFit="1" customWidth="1"/>
    <col min="12536" max="12536" width="18" style="10" customWidth="1"/>
    <col min="12537" max="12537" width="13.85546875" style="10" customWidth="1"/>
    <col min="12538" max="12538" width="11.28515625" style="10" customWidth="1"/>
    <col min="12539" max="12539" width="22" style="10" customWidth="1"/>
    <col min="12540" max="12540" width="26" style="10" customWidth="1"/>
    <col min="12541" max="12541" width="18.42578125" style="10" customWidth="1"/>
    <col min="12542" max="12542" width="31.5703125" style="10" customWidth="1"/>
    <col min="12543" max="12790" width="9.140625" style="10"/>
    <col min="12791" max="12791" width="57" style="10" bestFit="1" customWidth="1"/>
    <col min="12792" max="12792" width="18" style="10" customWidth="1"/>
    <col min="12793" max="12793" width="13.85546875" style="10" customWidth="1"/>
    <col min="12794" max="12794" width="11.28515625" style="10" customWidth="1"/>
    <col min="12795" max="12795" width="22" style="10" customWidth="1"/>
    <col min="12796" max="12796" width="26" style="10" customWidth="1"/>
    <col min="12797" max="12797" width="18.42578125" style="10" customWidth="1"/>
    <col min="12798" max="12798" width="31.5703125" style="10" customWidth="1"/>
    <col min="12799" max="13046" width="9.140625" style="10"/>
    <col min="13047" max="13047" width="57" style="10" bestFit="1" customWidth="1"/>
    <col min="13048" max="13048" width="18" style="10" customWidth="1"/>
    <col min="13049" max="13049" width="13.85546875" style="10" customWidth="1"/>
    <col min="13050" max="13050" width="11.28515625" style="10" customWidth="1"/>
    <col min="13051" max="13051" width="22" style="10" customWidth="1"/>
    <col min="13052" max="13052" width="26" style="10" customWidth="1"/>
    <col min="13053" max="13053" width="18.42578125" style="10" customWidth="1"/>
    <col min="13054" max="13054" width="31.5703125" style="10" customWidth="1"/>
    <col min="13055" max="13302" width="9.140625" style="10"/>
    <col min="13303" max="13303" width="57" style="10" bestFit="1" customWidth="1"/>
    <col min="13304" max="13304" width="18" style="10" customWidth="1"/>
    <col min="13305" max="13305" width="13.85546875" style="10" customWidth="1"/>
    <col min="13306" max="13306" width="11.28515625" style="10" customWidth="1"/>
    <col min="13307" max="13307" width="22" style="10" customWidth="1"/>
    <col min="13308" max="13308" width="26" style="10" customWidth="1"/>
    <col min="13309" max="13309" width="18.42578125" style="10" customWidth="1"/>
    <col min="13310" max="13310" width="31.5703125" style="10" customWidth="1"/>
    <col min="13311" max="13558" width="9.140625" style="10"/>
    <col min="13559" max="13559" width="57" style="10" bestFit="1" customWidth="1"/>
    <col min="13560" max="13560" width="18" style="10" customWidth="1"/>
    <col min="13561" max="13561" width="13.85546875" style="10" customWidth="1"/>
    <col min="13562" max="13562" width="11.28515625" style="10" customWidth="1"/>
    <col min="13563" max="13563" width="22" style="10" customWidth="1"/>
    <col min="13564" max="13564" width="26" style="10" customWidth="1"/>
    <col min="13565" max="13565" width="18.42578125" style="10" customWidth="1"/>
    <col min="13566" max="13566" width="31.5703125" style="10" customWidth="1"/>
    <col min="13567" max="13814" width="9.140625" style="10"/>
    <col min="13815" max="13815" width="57" style="10" bestFit="1" customWidth="1"/>
    <col min="13816" max="13816" width="18" style="10" customWidth="1"/>
    <col min="13817" max="13817" width="13.85546875" style="10" customWidth="1"/>
    <col min="13818" max="13818" width="11.28515625" style="10" customWidth="1"/>
    <col min="13819" max="13819" width="22" style="10" customWidth="1"/>
    <col min="13820" max="13820" width="26" style="10" customWidth="1"/>
    <col min="13821" max="13821" width="18.42578125" style="10" customWidth="1"/>
    <col min="13822" max="13822" width="31.5703125" style="10" customWidth="1"/>
    <col min="13823" max="14070" width="9.140625" style="10"/>
    <col min="14071" max="14071" width="57" style="10" bestFit="1" customWidth="1"/>
    <col min="14072" max="14072" width="18" style="10" customWidth="1"/>
    <col min="14073" max="14073" width="13.85546875" style="10" customWidth="1"/>
    <col min="14074" max="14074" width="11.28515625" style="10" customWidth="1"/>
    <col min="14075" max="14075" width="22" style="10" customWidth="1"/>
    <col min="14076" max="14076" width="26" style="10" customWidth="1"/>
    <col min="14077" max="14077" width="18.42578125" style="10" customWidth="1"/>
    <col min="14078" max="14078" width="31.5703125" style="10" customWidth="1"/>
    <col min="14079" max="14326" width="9.140625" style="10"/>
    <col min="14327" max="14327" width="57" style="10" bestFit="1" customWidth="1"/>
    <col min="14328" max="14328" width="18" style="10" customWidth="1"/>
    <col min="14329" max="14329" width="13.85546875" style="10" customWidth="1"/>
    <col min="14330" max="14330" width="11.28515625" style="10" customWidth="1"/>
    <col min="14331" max="14331" width="22" style="10" customWidth="1"/>
    <col min="14332" max="14332" width="26" style="10" customWidth="1"/>
    <col min="14333" max="14333" width="18.42578125" style="10" customWidth="1"/>
    <col min="14334" max="14334" width="31.5703125" style="10" customWidth="1"/>
    <col min="14335" max="14582" width="9.140625" style="10"/>
    <col min="14583" max="14583" width="57" style="10" bestFit="1" customWidth="1"/>
    <col min="14584" max="14584" width="18" style="10" customWidth="1"/>
    <col min="14585" max="14585" width="13.85546875" style="10" customWidth="1"/>
    <col min="14586" max="14586" width="11.28515625" style="10" customWidth="1"/>
    <col min="14587" max="14587" width="22" style="10" customWidth="1"/>
    <col min="14588" max="14588" width="26" style="10" customWidth="1"/>
    <col min="14589" max="14589" width="18.42578125" style="10" customWidth="1"/>
    <col min="14590" max="14590" width="31.5703125" style="10" customWidth="1"/>
    <col min="14591" max="14838" width="9.140625" style="10"/>
    <col min="14839" max="14839" width="57" style="10" bestFit="1" customWidth="1"/>
    <col min="14840" max="14840" width="18" style="10" customWidth="1"/>
    <col min="14841" max="14841" width="13.85546875" style="10" customWidth="1"/>
    <col min="14842" max="14842" width="11.28515625" style="10" customWidth="1"/>
    <col min="14843" max="14843" width="22" style="10" customWidth="1"/>
    <col min="14844" max="14844" width="26" style="10" customWidth="1"/>
    <col min="14845" max="14845" width="18.42578125" style="10" customWidth="1"/>
    <col min="14846" max="14846" width="31.5703125" style="10" customWidth="1"/>
    <col min="14847" max="15094" width="9.140625" style="10"/>
    <col min="15095" max="15095" width="57" style="10" bestFit="1" customWidth="1"/>
    <col min="15096" max="15096" width="18" style="10" customWidth="1"/>
    <col min="15097" max="15097" width="13.85546875" style="10" customWidth="1"/>
    <col min="15098" max="15098" width="11.28515625" style="10" customWidth="1"/>
    <col min="15099" max="15099" width="22" style="10" customWidth="1"/>
    <col min="15100" max="15100" width="26" style="10" customWidth="1"/>
    <col min="15101" max="15101" width="18.42578125" style="10" customWidth="1"/>
    <col min="15102" max="15102" width="31.5703125" style="10" customWidth="1"/>
    <col min="15103" max="15350" width="9.140625" style="10"/>
    <col min="15351" max="15351" width="57" style="10" bestFit="1" customWidth="1"/>
    <col min="15352" max="15352" width="18" style="10" customWidth="1"/>
    <col min="15353" max="15353" width="13.85546875" style="10" customWidth="1"/>
    <col min="15354" max="15354" width="11.28515625" style="10" customWidth="1"/>
    <col min="15355" max="15355" width="22" style="10" customWidth="1"/>
    <col min="15356" max="15356" width="26" style="10" customWidth="1"/>
    <col min="15357" max="15357" width="18.42578125" style="10" customWidth="1"/>
    <col min="15358" max="15358" width="31.5703125" style="10" customWidth="1"/>
    <col min="15359" max="15606" width="9.140625" style="10"/>
    <col min="15607" max="15607" width="57" style="10" bestFit="1" customWidth="1"/>
    <col min="15608" max="15608" width="18" style="10" customWidth="1"/>
    <col min="15609" max="15609" width="13.85546875" style="10" customWidth="1"/>
    <col min="15610" max="15610" width="11.28515625" style="10" customWidth="1"/>
    <col min="15611" max="15611" width="22" style="10" customWidth="1"/>
    <col min="15612" max="15612" width="26" style="10" customWidth="1"/>
    <col min="15613" max="15613" width="18.42578125" style="10" customWidth="1"/>
    <col min="15614" max="15614" width="31.5703125" style="10" customWidth="1"/>
    <col min="15615" max="15862" width="9.140625" style="10"/>
    <col min="15863" max="15863" width="57" style="10" bestFit="1" customWidth="1"/>
    <col min="15864" max="15864" width="18" style="10" customWidth="1"/>
    <col min="15865" max="15865" width="13.85546875" style="10" customWidth="1"/>
    <col min="15866" max="15866" width="11.28515625" style="10" customWidth="1"/>
    <col min="15867" max="15867" width="22" style="10" customWidth="1"/>
    <col min="15868" max="15868" width="26" style="10" customWidth="1"/>
    <col min="15869" max="15869" width="18.42578125" style="10" customWidth="1"/>
    <col min="15870" max="15870" width="31.5703125" style="10" customWidth="1"/>
    <col min="15871" max="16118" width="9.140625" style="10"/>
    <col min="16119" max="16119" width="57" style="10" bestFit="1" customWidth="1"/>
    <col min="16120" max="16120" width="18" style="10" customWidth="1"/>
    <col min="16121" max="16121" width="13.85546875" style="10" customWidth="1"/>
    <col min="16122" max="16122" width="11.28515625" style="10" customWidth="1"/>
    <col min="16123" max="16123" width="22" style="10" customWidth="1"/>
    <col min="16124" max="16124" width="26" style="10" customWidth="1"/>
    <col min="16125" max="16125" width="18.42578125" style="10" customWidth="1"/>
    <col min="16126" max="16126" width="31.5703125" style="10" customWidth="1"/>
    <col min="16127" max="16384" width="9.140625" style="10"/>
  </cols>
  <sheetData>
    <row r="1" spans="1:7" x14ac:dyDescent="0.2">
      <c r="A1" s="344" t="s">
        <v>3310</v>
      </c>
      <c r="B1" s="487" t="str">
        <f t="shared" ref="B1:B6" si="0">HYPERLINK("#List!$A$1", "Preparatory")</f>
        <v>Preparatory</v>
      </c>
    </row>
    <row r="2" spans="1:7" x14ac:dyDescent="0.2">
      <c r="A2" s="344" t="s">
        <v>3309</v>
      </c>
      <c r="B2" s="487" t="str">
        <f t="shared" si="0"/>
        <v>Preparatory</v>
      </c>
    </row>
    <row r="3" spans="1:7" x14ac:dyDescent="0.2">
      <c r="A3" s="344" t="s">
        <v>4620</v>
      </c>
      <c r="B3" s="487" t="str">
        <f t="shared" si="0"/>
        <v>Preparatory</v>
      </c>
    </row>
    <row r="4" spans="1:7" x14ac:dyDescent="0.2">
      <c r="A4" s="344" t="s">
        <v>4621</v>
      </c>
      <c r="B4" s="487" t="str">
        <f t="shared" si="0"/>
        <v>Preparatory</v>
      </c>
    </row>
    <row r="5" spans="1:7" x14ac:dyDescent="0.2">
      <c r="A5" s="344" t="s">
        <v>4677</v>
      </c>
      <c r="B5" s="487" t="str">
        <f t="shared" si="0"/>
        <v>Preparatory</v>
      </c>
    </row>
    <row r="6" spans="1:7" x14ac:dyDescent="0.2">
      <c r="A6" s="344" t="s">
        <v>4678</v>
      </c>
      <c r="B6" s="487" t="str">
        <f t="shared" si="0"/>
        <v>Preparatory</v>
      </c>
    </row>
    <row r="7" spans="1:7" x14ac:dyDescent="0.2">
      <c r="A7" s="344"/>
    </row>
    <row r="8" spans="1:7" x14ac:dyDescent="0.2">
      <c r="A8" s="83" t="s">
        <v>589</v>
      </c>
      <c r="B8" s="16"/>
      <c r="C8" s="356"/>
      <c r="D8" s="268"/>
      <c r="E8" s="16"/>
      <c r="F8" s="16"/>
      <c r="G8" s="16"/>
    </row>
    <row r="9" spans="1:7" x14ac:dyDescent="0.2">
      <c r="A9" s="83" t="s">
        <v>2390</v>
      </c>
      <c r="B9" s="16"/>
      <c r="C9" s="16"/>
      <c r="D9" s="3"/>
      <c r="E9" s="3"/>
      <c r="F9" s="3"/>
      <c r="G9" s="3"/>
    </row>
    <row r="10" spans="1:7" x14ac:dyDescent="0.2">
      <c r="A10" s="83"/>
      <c r="B10" s="16"/>
      <c r="C10" s="16"/>
      <c r="D10" s="3"/>
      <c r="E10" s="3"/>
      <c r="F10" s="3"/>
      <c r="G10" s="3"/>
    </row>
    <row r="11" spans="1:7" x14ac:dyDescent="0.2">
      <c r="A11" s="197" t="s">
        <v>4845</v>
      </c>
      <c r="B11" s="16"/>
      <c r="C11" s="16"/>
      <c r="D11" s="3"/>
      <c r="E11" s="3"/>
      <c r="F11" s="3"/>
      <c r="G11" s="3"/>
    </row>
    <row r="12" spans="1:7" x14ac:dyDescent="0.2">
      <c r="A12" s="135" t="s">
        <v>48</v>
      </c>
      <c r="B12" s="16"/>
      <c r="C12" s="16"/>
      <c r="D12" s="3"/>
      <c r="E12" s="3"/>
      <c r="F12" s="3"/>
      <c r="G12" s="3"/>
    </row>
    <row r="13" spans="1:7" x14ac:dyDescent="0.2">
      <c r="A13" s="73" t="s">
        <v>2954</v>
      </c>
      <c r="B13" s="16"/>
      <c r="C13" s="16"/>
      <c r="D13" s="3"/>
      <c r="E13" s="3"/>
      <c r="F13" s="3"/>
      <c r="G13" s="3"/>
    </row>
    <row r="14" spans="1:7" x14ac:dyDescent="0.2">
      <c r="A14" s="14" t="s">
        <v>4665</v>
      </c>
      <c r="B14" s="185" t="s">
        <v>5253</v>
      </c>
      <c r="C14" s="182" t="s">
        <v>5270</v>
      </c>
      <c r="D14" s="166" t="s">
        <v>5184</v>
      </c>
      <c r="E14" s="3"/>
      <c r="F14" s="3"/>
      <c r="G14" s="3"/>
    </row>
    <row r="15" spans="1:7" x14ac:dyDescent="0.2">
      <c r="A15" s="228"/>
      <c r="B15" s="16"/>
      <c r="C15" s="16"/>
      <c r="D15" s="3"/>
      <c r="E15" s="3"/>
      <c r="F15" s="3"/>
      <c r="G15" s="3"/>
    </row>
    <row r="16" spans="1:7" x14ac:dyDescent="0.2">
      <c r="A16" s="197" t="s">
        <v>4846</v>
      </c>
      <c r="B16" s="16"/>
      <c r="C16" s="16"/>
      <c r="D16" s="3"/>
      <c r="E16" s="3"/>
      <c r="F16" s="3"/>
      <c r="G16" s="3"/>
    </row>
    <row r="17" spans="1:7" x14ac:dyDescent="0.2">
      <c r="A17" s="135" t="s">
        <v>48</v>
      </c>
      <c r="B17" s="16"/>
      <c r="C17" s="16"/>
      <c r="D17" s="3"/>
      <c r="E17" s="3"/>
      <c r="F17" s="3"/>
      <c r="G17" s="3"/>
    </row>
    <row r="18" spans="1:7" x14ac:dyDescent="0.2">
      <c r="A18" s="135" t="s">
        <v>2890</v>
      </c>
      <c r="B18" s="16"/>
      <c r="C18" s="16"/>
      <c r="D18" s="3"/>
      <c r="E18" s="3"/>
      <c r="F18" s="3"/>
      <c r="G18" s="3"/>
    </row>
    <row r="19" spans="1:7" x14ac:dyDescent="0.2">
      <c r="A19" s="14" t="s">
        <v>4711</v>
      </c>
      <c r="B19" s="16"/>
      <c r="C19" s="16"/>
      <c r="D19" s="3"/>
      <c r="E19" s="3"/>
      <c r="F19" s="3"/>
      <c r="G19" s="3"/>
    </row>
    <row r="20" spans="1:7" x14ac:dyDescent="0.2">
      <c r="A20" s="14" t="s">
        <v>4665</v>
      </c>
      <c r="B20" s="185" t="s">
        <v>5253</v>
      </c>
      <c r="C20" s="182" t="s">
        <v>5270</v>
      </c>
      <c r="D20" s="166" t="s">
        <v>5184</v>
      </c>
      <c r="E20" s="3"/>
      <c r="F20" s="3"/>
      <c r="G20" s="3"/>
    </row>
    <row r="21" spans="1:7" x14ac:dyDescent="0.2">
      <c r="A21" s="14"/>
      <c r="B21" s="16"/>
      <c r="C21" s="16"/>
      <c r="D21" s="3"/>
      <c r="E21" s="3"/>
      <c r="F21" s="3"/>
      <c r="G21" s="3"/>
    </row>
    <row r="22" spans="1:7" x14ac:dyDescent="0.2">
      <c r="A22" s="197" t="s">
        <v>4861</v>
      </c>
      <c r="B22" s="16"/>
      <c r="C22" s="16"/>
      <c r="D22" s="3"/>
      <c r="E22" s="3"/>
      <c r="F22" s="3"/>
      <c r="G22" s="3"/>
    </row>
    <row r="23" spans="1:7" x14ac:dyDescent="0.2">
      <c r="A23" s="135" t="s">
        <v>48</v>
      </c>
      <c r="B23" s="16"/>
      <c r="C23" s="16"/>
      <c r="D23" s="3"/>
      <c r="E23" s="3"/>
      <c r="F23" s="3"/>
      <c r="G23" s="3"/>
    </row>
    <row r="24" spans="1:7" x14ac:dyDescent="0.2">
      <c r="A24" s="73" t="s">
        <v>2954</v>
      </c>
      <c r="B24" s="16"/>
      <c r="C24" s="16"/>
      <c r="D24" s="3"/>
      <c r="E24" s="3"/>
      <c r="F24" s="3"/>
      <c r="G24" s="3"/>
    </row>
    <row r="25" spans="1:7" x14ac:dyDescent="0.2">
      <c r="A25" s="115" t="s">
        <v>2881</v>
      </c>
      <c r="B25" s="16"/>
      <c r="C25" s="16"/>
      <c r="D25" s="3"/>
      <c r="E25" s="3"/>
      <c r="F25" s="3"/>
      <c r="G25" s="3"/>
    </row>
    <row r="26" spans="1:7" x14ac:dyDescent="0.2">
      <c r="A26" s="115" t="s">
        <v>4665</v>
      </c>
      <c r="B26" s="185" t="s">
        <v>5253</v>
      </c>
      <c r="C26" s="182" t="s">
        <v>5270</v>
      </c>
      <c r="D26" s="166" t="s">
        <v>5184</v>
      </c>
      <c r="E26" s="3"/>
      <c r="F26" s="3"/>
      <c r="G26" s="3"/>
    </row>
    <row r="27" spans="1:7" x14ac:dyDescent="0.2">
      <c r="A27" s="115" t="s">
        <v>5190</v>
      </c>
      <c r="B27" s="152" t="s">
        <v>4668</v>
      </c>
      <c r="C27" s="117" t="s">
        <v>5271</v>
      </c>
      <c r="D27" s="116" t="s">
        <v>5147</v>
      </c>
      <c r="E27" s="3"/>
      <c r="F27" s="3"/>
      <c r="G27" s="3"/>
    </row>
    <row r="28" spans="1:7" x14ac:dyDescent="0.2">
      <c r="B28" s="16"/>
      <c r="C28" s="16"/>
      <c r="D28" s="3"/>
      <c r="E28" s="3"/>
      <c r="F28" s="3"/>
      <c r="G28" s="3"/>
    </row>
    <row r="29" spans="1:7" x14ac:dyDescent="0.2">
      <c r="A29" s="197" t="s">
        <v>4862</v>
      </c>
      <c r="B29" s="16"/>
      <c r="C29" s="16"/>
      <c r="D29" s="3"/>
      <c r="E29" s="3"/>
      <c r="F29" s="3"/>
      <c r="G29" s="3"/>
    </row>
    <row r="30" spans="1:7" x14ac:dyDescent="0.2">
      <c r="A30" s="135" t="s">
        <v>48</v>
      </c>
      <c r="B30" s="16"/>
      <c r="C30" s="16"/>
      <c r="D30" s="3"/>
      <c r="E30" s="3"/>
      <c r="F30" s="3"/>
      <c r="G30" s="3"/>
    </row>
    <row r="31" spans="1:7" x14ac:dyDescent="0.2">
      <c r="A31" s="196" t="s">
        <v>2890</v>
      </c>
      <c r="B31" s="16"/>
      <c r="C31" s="16"/>
      <c r="D31" s="3"/>
      <c r="E31" s="3"/>
      <c r="F31" s="3"/>
      <c r="G31" s="3"/>
    </row>
    <row r="32" spans="1:7" x14ac:dyDescent="0.2">
      <c r="A32" s="14" t="s">
        <v>4711</v>
      </c>
      <c r="B32" s="16"/>
      <c r="C32" s="16"/>
      <c r="D32" s="3"/>
      <c r="E32" s="3"/>
      <c r="F32" s="3"/>
      <c r="G32" s="3"/>
    </row>
    <row r="33" spans="1:7" x14ac:dyDescent="0.2">
      <c r="A33" s="115" t="s">
        <v>2881</v>
      </c>
      <c r="B33" s="16"/>
      <c r="C33" s="16"/>
      <c r="D33" s="3"/>
      <c r="E33" s="3"/>
      <c r="F33" s="3"/>
      <c r="G33" s="3"/>
    </row>
    <row r="34" spans="1:7" x14ac:dyDescent="0.2">
      <c r="A34" s="115" t="s">
        <v>4665</v>
      </c>
      <c r="B34" s="185" t="s">
        <v>5253</v>
      </c>
      <c r="C34" s="182" t="s">
        <v>5270</v>
      </c>
      <c r="D34" s="166" t="s">
        <v>5184</v>
      </c>
      <c r="E34" s="3"/>
      <c r="F34" s="3"/>
      <c r="G34" s="3"/>
    </row>
    <row r="35" spans="1:7" x14ac:dyDescent="0.2">
      <c r="A35" s="115" t="s">
        <v>5190</v>
      </c>
      <c r="B35" s="152" t="s">
        <v>4668</v>
      </c>
      <c r="C35" s="117" t="s">
        <v>5271</v>
      </c>
      <c r="D35" s="116" t="s">
        <v>5147</v>
      </c>
      <c r="E35" s="3"/>
      <c r="F35" s="3"/>
      <c r="G35" s="3"/>
    </row>
    <row r="36" spans="1:7" x14ac:dyDescent="0.2">
      <c r="A36" s="14"/>
      <c r="B36" s="16"/>
      <c r="C36" s="16"/>
      <c r="D36" s="3"/>
      <c r="E36" s="3"/>
      <c r="F36" s="3"/>
      <c r="G36" s="3"/>
    </row>
    <row r="37" spans="1:7" x14ac:dyDescent="0.2">
      <c r="A37" s="197" t="s">
        <v>4877</v>
      </c>
      <c r="B37" s="16"/>
      <c r="C37" s="16"/>
      <c r="D37" s="3"/>
      <c r="E37" s="3"/>
      <c r="F37" s="3"/>
      <c r="G37" s="3"/>
    </row>
    <row r="38" spans="1:7" x14ac:dyDescent="0.2">
      <c r="A38" s="135" t="s">
        <v>48</v>
      </c>
      <c r="B38" s="16"/>
      <c r="C38" s="16"/>
      <c r="D38" s="3"/>
      <c r="E38" s="3"/>
      <c r="F38" s="3"/>
      <c r="G38" s="3"/>
    </row>
    <row r="39" spans="1:7" x14ac:dyDescent="0.2">
      <c r="A39" s="73" t="s">
        <v>2954</v>
      </c>
      <c r="B39" s="16"/>
      <c r="C39" s="16"/>
      <c r="D39" s="3"/>
      <c r="E39" s="3"/>
      <c r="F39" s="3"/>
      <c r="G39" s="3"/>
    </row>
    <row r="40" spans="1:7" x14ac:dyDescent="0.2">
      <c r="A40" s="115" t="s">
        <v>2882</v>
      </c>
      <c r="B40" s="16"/>
      <c r="C40" s="16"/>
      <c r="D40" s="3"/>
      <c r="E40" s="3"/>
      <c r="F40" s="3"/>
      <c r="G40" s="3"/>
    </row>
    <row r="41" spans="1:7" x14ac:dyDescent="0.2">
      <c r="A41" s="115" t="s">
        <v>4665</v>
      </c>
      <c r="B41" s="185" t="s">
        <v>5253</v>
      </c>
      <c r="C41" s="182" t="s">
        <v>5270</v>
      </c>
      <c r="D41" s="166" t="s">
        <v>5184</v>
      </c>
      <c r="E41" s="3"/>
      <c r="F41" s="3"/>
      <c r="G41" s="3"/>
    </row>
    <row r="42" spans="1:7" x14ac:dyDescent="0.2">
      <c r="B42" s="16"/>
      <c r="C42" s="16"/>
      <c r="D42" s="3"/>
      <c r="E42" s="3"/>
      <c r="F42" s="3"/>
      <c r="G42" s="3"/>
    </row>
    <row r="43" spans="1:7" x14ac:dyDescent="0.2">
      <c r="A43" s="197" t="s">
        <v>4878</v>
      </c>
      <c r="B43" s="16"/>
      <c r="C43" s="16"/>
      <c r="D43" s="3"/>
      <c r="E43" s="3"/>
      <c r="F43" s="3"/>
      <c r="G43" s="3"/>
    </row>
    <row r="44" spans="1:7" x14ac:dyDescent="0.2">
      <c r="A44" s="135" t="s">
        <v>48</v>
      </c>
      <c r="B44" s="16"/>
      <c r="C44" s="16"/>
      <c r="D44" s="3"/>
      <c r="E44" s="3"/>
      <c r="F44" s="3"/>
      <c r="G44" s="3"/>
    </row>
    <row r="45" spans="1:7" x14ac:dyDescent="0.2">
      <c r="A45" s="196" t="s">
        <v>2890</v>
      </c>
      <c r="B45" s="16"/>
      <c r="C45" s="16"/>
      <c r="D45" s="3"/>
      <c r="E45" s="3"/>
      <c r="F45" s="3"/>
      <c r="G45" s="3"/>
    </row>
    <row r="46" spans="1:7" x14ac:dyDescent="0.2">
      <c r="A46" s="14" t="s">
        <v>4711</v>
      </c>
      <c r="B46" s="16"/>
      <c r="C46" s="16"/>
      <c r="D46" s="3"/>
      <c r="E46" s="3"/>
      <c r="F46" s="3"/>
      <c r="G46" s="3"/>
    </row>
    <row r="47" spans="1:7" x14ac:dyDescent="0.2">
      <c r="A47" s="115" t="s">
        <v>2882</v>
      </c>
      <c r="B47" s="16"/>
      <c r="C47" s="16"/>
      <c r="D47" s="3"/>
      <c r="E47" s="3"/>
      <c r="F47" s="3"/>
      <c r="G47" s="3"/>
    </row>
    <row r="48" spans="1:7" x14ac:dyDescent="0.2">
      <c r="A48" s="115" t="s">
        <v>4665</v>
      </c>
      <c r="B48" s="185" t="s">
        <v>5253</v>
      </c>
      <c r="C48" s="182" t="s">
        <v>5270</v>
      </c>
      <c r="D48" s="166" t="s">
        <v>5184</v>
      </c>
      <c r="E48" s="3"/>
      <c r="F48" s="3"/>
      <c r="G48" s="3"/>
    </row>
    <row r="49" spans="1:9" x14ac:dyDescent="0.2">
      <c r="A49" s="228"/>
      <c r="B49" s="16"/>
      <c r="C49" s="16"/>
      <c r="D49" s="3"/>
      <c r="E49" s="3"/>
      <c r="F49" s="3"/>
      <c r="G49" s="3"/>
    </row>
    <row r="50" spans="1:9" x14ac:dyDescent="0.2">
      <c r="A50" s="83"/>
      <c r="B50" s="36"/>
      <c r="C50" s="215" t="s">
        <v>3257</v>
      </c>
      <c r="F50" s="3"/>
      <c r="G50" s="3"/>
    </row>
    <row r="51" spans="1:9" x14ac:dyDescent="0.2">
      <c r="A51" s="83"/>
      <c r="B51" s="36"/>
      <c r="C51" s="214" t="s">
        <v>5276</v>
      </c>
      <c r="F51" s="3"/>
      <c r="G51" s="3"/>
    </row>
    <row r="52" spans="1:9" x14ac:dyDescent="0.2">
      <c r="A52" s="250" t="s">
        <v>4718</v>
      </c>
      <c r="B52" s="214" t="s">
        <v>5272</v>
      </c>
      <c r="C52" s="449" t="s">
        <v>2376</v>
      </c>
      <c r="D52" s="13" t="s">
        <v>2062</v>
      </c>
      <c r="E52" s="13" t="s">
        <v>3208</v>
      </c>
    </row>
    <row r="53" spans="1:9" x14ac:dyDescent="0.2">
      <c r="A53" s="250" t="s">
        <v>4716</v>
      </c>
      <c r="B53" s="214" t="s">
        <v>5273</v>
      </c>
      <c r="C53" s="449" t="s">
        <v>2377</v>
      </c>
      <c r="D53" s="13" t="s">
        <v>2062</v>
      </c>
      <c r="E53" s="13" t="s">
        <v>3209</v>
      </c>
    </row>
    <row r="54" spans="1:9" x14ac:dyDescent="0.2">
      <c r="A54" s="250" t="s">
        <v>2386</v>
      </c>
      <c r="B54" s="214" t="s">
        <v>5274</v>
      </c>
      <c r="C54" s="449" t="s">
        <v>2379</v>
      </c>
      <c r="D54" s="13" t="s">
        <v>2062</v>
      </c>
      <c r="E54" s="13" t="s">
        <v>3210</v>
      </c>
      <c r="H54" s="32"/>
      <c r="I54" s="32"/>
    </row>
    <row r="55" spans="1:9" x14ac:dyDescent="0.2">
      <c r="A55" s="250" t="s">
        <v>4722</v>
      </c>
      <c r="B55" s="214" t="s">
        <v>5317</v>
      </c>
      <c r="C55" s="449" t="s">
        <v>2381</v>
      </c>
      <c r="D55" s="13" t="s">
        <v>2062</v>
      </c>
      <c r="E55" s="13" t="s">
        <v>3211</v>
      </c>
      <c r="H55" s="32"/>
      <c r="I55" s="32"/>
    </row>
    <row r="56" spans="1:9" x14ac:dyDescent="0.2">
      <c r="A56" s="250" t="s">
        <v>4719</v>
      </c>
      <c r="B56" s="214" t="s">
        <v>5318</v>
      </c>
      <c r="C56" s="449" t="s">
        <v>2383</v>
      </c>
      <c r="D56" s="13" t="s">
        <v>2062</v>
      </c>
      <c r="E56" s="13" t="s">
        <v>3212</v>
      </c>
      <c r="H56" s="32"/>
      <c r="I56" s="32"/>
    </row>
    <row r="57" spans="1:9" x14ac:dyDescent="0.2">
      <c r="A57" s="254"/>
      <c r="B57" s="33"/>
      <c r="C57" s="262"/>
      <c r="D57" s="13"/>
      <c r="E57" s="13"/>
      <c r="H57" s="32"/>
      <c r="I57" s="32"/>
    </row>
    <row r="58" spans="1:9" x14ac:dyDescent="0.2">
      <c r="A58" s="197" t="s">
        <v>4847</v>
      </c>
      <c r="B58" s="33"/>
      <c r="C58" s="262"/>
      <c r="D58" s="13"/>
      <c r="E58" s="13"/>
      <c r="H58" s="32"/>
      <c r="I58" s="32"/>
    </row>
    <row r="59" spans="1:9" x14ac:dyDescent="0.2">
      <c r="A59" s="135" t="s">
        <v>48</v>
      </c>
      <c r="H59" s="32"/>
      <c r="I59" s="32"/>
    </row>
    <row r="60" spans="1:9" x14ac:dyDescent="0.2">
      <c r="A60" s="73" t="s">
        <v>2808</v>
      </c>
      <c r="H60" s="32"/>
      <c r="I60" s="32"/>
    </row>
    <row r="61" spans="1:9" x14ac:dyDescent="0.2">
      <c r="A61" s="73" t="s">
        <v>2954</v>
      </c>
      <c r="F61" s="40"/>
      <c r="G61" s="13"/>
      <c r="H61" s="13"/>
    </row>
    <row r="62" spans="1:9" x14ac:dyDescent="0.2">
      <c r="A62" s="10" t="s">
        <v>3057</v>
      </c>
    </row>
    <row r="63" spans="1:9" x14ac:dyDescent="0.2">
      <c r="A63" s="115" t="s">
        <v>4665</v>
      </c>
      <c r="B63" s="185" t="s">
        <v>5253</v>
      </c>
      <c r="C63" s="182" t="s">
        <v>5270</v>
      </c>
      <c r="D63" s="166" t="s">
        <v>5184</v>
      </c>
    </row>
    <row r="64" spans="1:9" x14ac:dyDescent="0.2">
      <c r="F64" s="86"/>
    </row>
    <row r="65" spans="1:6" x14ac:dyDescent="0.2">
      <c r="A65" s="197" t="s">
        <v>4848</v>
      </c>
      <c r="F65" s="86"/>
    </row>
    <row r="66" spans="1:6" x14ac:dyDescent="0.2">
      <c r="A66" s="135" t="s">
        <v>48</v>
      </c>
    </row>
    <row r="67" spans="1:6" x14ac:dyDescent="0.2">
      <c r="A67" s="73" t="s">
        <v>2808</v>
      </c>
    </row>
    <row r="68" spans="1:6" x14ac:dyDescent="0.2">
      <c r="A68" s="196" t="s">
        <v>2890</v>
      </c>
    </row>
    <row r="69" spans="1:6" x14ac:dyDescent="0.2">
      <c r="A69" s="14" t="s">
        <v>4711</v>
      </c>
    </row>
    <row r="70" spans="1:6" x14ac:dyDescent="0.2">
      <c r="A70" s="10" t="s">
        <v>3057</v>
      </c>
    </row>
    <row r="71" spans="1:6" x14ac:dyDescent="0.2">
      <c r="A71" s="115" t="s">
        <v>4665</v>
      </c>
      <c r="B71" s="185" t="s">
        <v>5253</v>
      </c>
      <c r="C71" s="182" t="s">
        <v>5270</v>
      </c>
      <c r="D71" s="166" t="s">
        <v>5184</v>
      </c>
      <c r="F71" s="86"/>
    </row>
    <row r="72" spans="1:6" x14ac:dyDescent="0.2">
      <c r="F72" s="86"/>
    </row>
    <row r="73" spans="1:6" x14ac:dyDescent="0.2">
      <c r="A73" s="197" t="s">
        <v>4863</v>
      </c>
      <c r="F73" s="86"/>
    </row>
    <row r="74" spans="1:6" x14ac:dyDescent="0.2">
      <c r="A74" s="135" t="s">
        <v>48</v>
      </c>
      <c r="F74" s="86"/>
    </row>
    <row r="75" spans="1:6" x14ac:dyDescent="0.2">
      <c r="A75" s="73" t="s">
        <v>2808</v>
      </c>
      <c r="F75" s="86"/>
    </row>
    <row r="76" spans="1:6" x14ac:dyDescent="0.2">
      <c r="A76" s="73" t="s">
        <v>2954</v>
      </c>
      <c r="F76" s="86"/>
    </row>
    <row r="77" spans="1:6" x14ac:dyDescent="0.2">
      <c r="A77" s="115" t="s">
        <v>2881</v>
      </c>
      <c r="F77" s="86"/>
    </row>
    <row r="78" spans="1:6" x14ac:dyDescent="0.2">
      <c r="A78" s="115" t="s">
        <v>4665</v>
      </c>
      <c r="B78" s="185" t="s">
        <v>5253</v>
      </c>
      <c r="C78" s="182" t="s">
        <v>5270</v>
      </c>
      <c r="D78" s="166" t="s">
        <v>5184</v>
      </c>
      <c r="F78" s="86"/>
    </row>
    <row r="79" spans="1:6" x14ac:dyDescent="0.2">
      <c r="A79" s="115" t="s">
        <v>5190</v>
      </c>
      <c r="B79" s="152" t="s">
        <v>4668</v>
      </c>
      <c r="C79" s="117" t="s">
        <v>5271</v>
      </c>
      <c r="D79" s="116" t="s">
        <v>5147</v>
      </c>
      <c r="F79" s="86"/>
    </row>
    <row r="80" spans="1:6" x14ac:dyDescent="0.2">
      <c r="F80" s="86"/>
    </row>
    <row r="81" spans="1:6" x14ac:dyDescent="0.2">
      <c r="A81" s="197" t="s">
        <v>4864</v>
      </c>
      <c r="F81" s="86"/>
    </row>
    <row r="82" spans="1:6" x14ac:dyDescent="0.2">
      <c r="A82" s="135" t="s">
        <v>48</v>
      </c>
      <c r="F82" s="86"/>
    </row>
    <row r="83" spans="1:6" x14ac:dyDescent="0.2">
      <c r="A83" s="73" t="s">
        <v>2808</v>
      </c>
      <c r="F83" s="86"/>
    </row>
    <row r="84" spans="1:6" x14ac:dyDescent="0.2">
      <c r="A84" s="196" t="s">
        <v>2890</v>
      </c>
      <c r="F84" s="86"/>
    </row>
    <row r="85" spans="1:6" x14ac:dyDescent="0.2">
      <c r="A85" s="14" t="s">
        <v>4711</v>
      </c>
      <c r="F85" s="86"/>
    </row>
    <row r="86" spans="1:6" x14ac:dyDescent="0.2">
      <c r="A86" s="115" t="s">
        <v>2881</v>
      </c>
      <c r="F86" s="86"/>
    </row>
    <row r="87" spans="1:6" x14ac:dyDescent="0.2">
      <c r="A87" s="115" t="s">
        <v>4665</v>
      </c>
      <c r="B87" s="185" t="s">
        <v>5253</v>
      </c>
      <c r="C87" s="182" t="s">
        <v>5270</v>
      </c>
      <c r="D87" s="166" t="s">
        <v>5184</v>
      </c>
      <c r="F87" s="86"/>
    </row>
    <row r="88" spans="1:6" x14ac:dyDescent="0.2">
      <c r="A88" s="115" t="s">
        <v>5190</v>
      </c>
      <c r="B88" s="152" t="s">
        <v>4668</v>
      </c>
      <c r="C88" s="117" t="s">
        <v>5271</v>
      </c>
      <c r="D88" s="116" t="s">
        <v>5147</v>
      </c>
      <c r="F88" s="86"/>
    </row>
    <row r="89" spans="1:6" x14ac:dyDescent="0.2">
      <c r="F89" s="86"/>
    </row>
    <row r="90" spans="1:6" x14ac:dyDescent="0.2">
      <c r="A90" s="197" t="s">
        <v>4879</v>
      </c>
      <c r="F90" s="86"/>
    </row>
    <row r="91" spans="1:6" x14ac:dyDescent="0.2">
      <c r="A91" s="135" t="s">
        <v>48</v>
      </c>
      <c r="F91" s="86"/>
    </row>
    <row r="92" spans="1:6" x14ac:dyDescent="0.2">
      <c r="A92" s="73" t="s">
        <v>2808</v>
      </c>
      <c r="F92" s="86"/>
    </row>
    <row r="93" spans="1:6" x14ac:dyDescent="0.2">
      <c r="A93" s="73" t="s">
        <v>2954</v>
      </c>
      <c r="F93" s="86"/>
    </row>
    <row r="94" spans="1:6" x14ac:dyDescent="0.2">
      <c r="A94" s="115" t="s">
        <v>2882</v>
      </c>
      <c r="F94" s="86"/>
    </row>
    <row r="95" spans="1:6" x14ac:dyDescent="0.2">
      <c r="A95" s="115" t="s">
        <v>4665</v>
      </c>
      <c r="B95" s="185" t="s">
        <v>5253</v>
      </c>
      <c r="C95" s="182" t="s">
        <v>5270</v>
      </c>
      <c r="D95" s="166" t="s">
        <v>5184</v>
      </c>
      <c r="F95" s="86"/>
    </row>
    <row r="96" spans="1:6" x14ac:dyDescent="0.2">
      <c r="F96" s="86"/>
    </row>
    <row r="97" spans="1:12" x14ac:dyDescent="0.2">
      <c r="A97" s="197" t="s">
        <v>4880</v>
      </c>
      <c r="F97" s="86"/>
    </row>
    <row r="98" spans="1:12" x14ac:dyDescent="0.2">
      <c r="A98" s="135" t="s">
        <v>48</v>
      </c>
      <c r="F98" s="86"/>
    </row>
    <row r="99" spans="1:12" x14ac:dyDescent="0.2">
      <c r="A99" s="73" t="s">
        <v>2808</v>
      </c>
      <c r="F99" s="86"/>
    </row>
    <row r="100" spans="1:12" x14ac:dyDescent="0.2">
      <c r="A100" s="196" t="s">
        <v>2890</v>
      </c>
      <c r="F100" s="86"/>
    </row>
    <row r="101" spans="1:12" x14ac:dyDescent="0.2">
      <c r="A101" s="14" t="s">
        <v>4711</v>
      </c>
      <c r="F101" s="86"/>
    </row>
    <row r="102" spans="1:12" x14ac:dyDescent="0.2">
      <c r="A102" s="115" t="s">
        <v>2882</v>
      </c>
      <c r="F102" s="86"/>
    </row>
    <row r="103" spans="1:12" x14ac:dyDescent="0.2">
      <c r="A103" s="115" t="s">
        <v>4665</v>
      </c>
      <c r="B103" s="185" t="s">
        <v>5253</v>
      </c>
      <c r="C103" s="182" t="s">
        <v>5270</v>
      </c>
      <c r="D103" s="166" t="s">
        <v>5184</v>
      </c>
      <c r="F103" s="86"/>
    </row>
    <row r="104" spans="1:12" x14ac:dyDescent="0.2">
      <c r="F104" s="86"/>
    </row>
    <row r="105" spans="1:12" x14ac:dyDescent="0.2">
      <c r="A105" s="254" t="s">
        <v>588</v>
      </c>
    </row>
    <row r="107" spans="1:12" x14ac:dyDescent="0.2">
      <c r="C107" s="581" t="s">
        <v>499</v>
      </c>
      <c r="D107" s="562"/>
      <c r="E107" s="581" t="s">
        <v>498</v>
      </c>
      <c r="F107" s="561"/>
      <c r="G107" s="561"/>
      <c r="H107" s="561"/>
      <c r="I107" s="562"/>
    </row>
    <row r="108" spans="1:12" ht="51" x14ac:dyDescent="0.2">
      <c r="B108" s="16"/>
      <c r="C108" s="153" t="s">
        <v>496</v>
      </c>
      <c r="D108" s="153" t="s">
        <v>497</v>
      </c>
      <c r="E108" s="153" t="s">
        <v>496</v>
      </c>
      <c r="F108" s="153" t="s">
        <v>495</v>
      </c>
      <c r="G108" s="153" t="s">
        <v>494</v>
      </c>
      <c r="H108" s="153" t="s">
        <v>493</v>
      </c>
      <c r="I108" s="153" t="s">
        <v>413</v>
      </c>
    </row>
    <row r="109" spans="1:12" x14ac:dyDescent="0.2">
      <c r="B109" s="16"/>
      <c r="C109" s="156" t="s">
        <v>5300</v>
      </c>
      <c r="D109" s="156" t="s">
        <v>5301</v>
      </c>
      <c r="E109" s="156" t="s">
        <v>5302</v>
      </c>
      <c r="F109" s="156" t="s">
        <v>5303</v>
      </c>
      <c r="G109" s="156" t="s">
        <v>5304</v>
      </c>
      <c r="H109" s="156" t="s">
        <v>5305</v>
      </c>
      <c r="I109" s="156" t="s">
        <v>5306</v>
      </c>
    </row>
    <row r="110" spans="1:12" x14ac:dyDescent="0.2">
      <c r="A110" s="170" t="s">
        <v>587</v>
      </c>
      <c r="B110" s="214" t="s">
        <v>5277</v>
      </c>
      <c r="C110" s="453" t="s">
        <v>23</v>
      </c>
      <c r="D110" s="453" t="s">
        <v>265</v>
      </c>
      <c r="E110" s="453" t="s">
        <v>225</v>
      </c>
      <c r="F110" s="453" t="s">
        <v>264</v>
      </c>
      <c r="G110" s="453" t="s">
        <v>207</v>
      </c>
      <c r="H110" s="453" t="s">
        <v>490</v>
      </c>
      <c r="I110" s="453" t="s">
        <v>0</v>
      </c>
      <c r="J110" s="12" t="s">
        <v>3097</v>
      </c>
      <c r="K110" s="16"/>
      <c r="L110" s="16"/>
    </row>
    <row r="111" spans="1:12" x14ac:dyDescent="0.2">
      <c r="A111" s="170" t="s">
        <v>586</v>
      </c>
      <c r="B111" s="214" t="s">
        <v>5280</v>
      </c>
      <c r="C111" s="453" t="s">
        <v>24</v>
      </c>
      <c r="D111" s="453" t="s">
        <v>544</v>
      </c>
      <c r="E111" s="453" t="s">
        <v>269</v>
      </c>
      <c r="F111" s="453" t="s">
        <v>488</v>
      </c>
      <c r="G111" s="453" t="s">
        <v>237</v>
      </c>
      <c r="H111" s="453" t="s">
        <v>487</v>
      </c>
      <c r="I111" s="453" t="s">
        <v>375</v>
      </c>
      <c r="J111" s="12" t="s">
        <v>3098</v>
      </c>
      <c r="K111" s="16"/>
      <c r="L111" s="16"/>
    </row>
    <row r="112" spans="1:12" x14ac:dyDescent="0.2">
      <c r="A112" s="170" t="s">
        <v>585</v>
      </c>
      <c r="B112" s="214" t="s">
        <v>5289</v>
      </c>
      <c r="C112" s="453" t="s">
        <v>25</v>
      </c>
      <c r="D112" s="453" t="s">
        <v>216</v>
      </c>
      <c r="E112" s="453" t="s">
        <v>410</v>
      </c>
      <c r="F112" s="453" t="s">
        <v>542</v>
      </c>
      <c r="G112" s="453" t="s">
        <v>236</v>
      </c>
      <c r="H112" s="453" t="s">
        <v>212</v>
      </c>
      <c r="I112" s="453" t="s">
        <v>115</v>
      </c>
      <c r="J112" s="12" t="s">
        <v>3099</v>
      </c>
      <c r="K112" s="16"/>
      <c r="L112" s="16"/>
    </row>
    <row r="113" spans="1:12" x14ac:dyDescent="0.2">
      <c r="A113" s="170" t="s">
        <v>584</v>
      </c>
      <c r="B113" s="214" t="s">
        <v>5290</v>
      </c>
      <c r="C113" s="442"/>
      <c r="D113" s="442"/>
      <c r="E113" s="442"/>
      <c r="F113" s="442"/>
      <c r="G113" s="453" t="s">
        <v>2099</v>
      </c>
      <c r="H113" s="442"/>
      <c r="I113" s="453" t="s">
        <v>2100</v>
      </c>
      <c r="J113" s="12" t="s">
        <v>3100</v>
      </c>
      <c r="K113" s="16"/>
      <c r="L113" s="16"/>
    </row>
    <row r="114" spans="1:12" x14ac:dyDescent="0.2">
      <c r="A114" s="171" t="s">
        <v>583</v>
      </c>
      <c r="B114" s="214" t="s">
        <v>5291</v>
      </c>
      <c r="C114" s="453" t="s">
        <v>26</v>
      </c>
      <c r="D114" s="453" t="s">
        <v>484</v>
      </c>
      <c r="E114" s="453" t="s">
        <v>539</v>
      </c>
      <c r="F114" s="453" t="s">
        <v>483</v>
      </c>
      <c r="G114" s="453" t="s">
        <v>235</v>
      </c>
      <c r="H114" s="453" t="s">
        <v>482</v>
      </c>
      <c r="I114" s="453" t="s">
        <v>116</v>
      </c>
      <c r="J114" s="12" t="s">
        <v>3101</v>
      </c>
      <c r="K114" s="16"/>
      <c r="L114" s="16"/>
    </row>
    <row r="115" spans="1:12" x14ac:dyDescent="0.2">
      <c r="A115" s="171" t="s">
        <v>538</v>
      </c>
      <c r="B115" s="214" t="s">
        <v>5292</v>
      </c>
      <c r="C115" s="453" t="s">
        <v>27</v>
      </c>
      <c r="D115" s="453" t="s">
        <v>222</v>
      </c>
      <c r="E115" s="453" t="s">
        <v>420</v>
      </c>
      <c r="F115" s="453" t="s">
        <v>537</v>
      </c>
      <c r="G115" s="453" t="s">
        <v>381</v>
      </c>
      <c r="H115" s="453" t="s">
        <v>536</v>
      </c>
      <c r="I115" s="453" t="s">
        <v>117</v>
      </c>
      <c r="J115" s="12" t="s">
        <v>3102</v>
      </c>
      <c r="K115" s="16"/>
      <c r="L115" s="16"/>
    </row>
    <row r="116" spans="1:12" x14ac:dyDescent="0.2">
      <c r="A116" s="171" t="s">
        <v>535</v>
      </c>
      <c r="B116" s="214" t="s">
        <v>5293</v>
      </c>
      <c r="C116" s="453" t="s">
        <v>28</v>
      </c>
      <c r="D116" s="453" t="s">
        <v>534</v>
      </c>
      <c r="E116" s="453" t="s">
        <v>406</v>
      </c>
      <c r="F116" s="453" t="s">
        <v>533</v>
      </c>
      <c r="G116" s="453" t="s">
        <v>380</v>
      </c>
      <c r="H116" s="453" t="s">
        <v>532</v>
      </c>
      <c r="I116" s="453" t="s">
        <v>608</v>
      </c>
      <c r="J116" s="12" t="s">
        <v>3268</v>
      </c>
      <c r="K116" s="16"/>
      <c r="L116" s="16"/>
    </row>
    <row r="117" spans="1:12" x14ac:dyDescent="0.2">
      <c r="A117" s="170" t="s">
        <v>582</v>
      </c>
      <c r="B117" s="214" t="s">
        <v>5296</v>
      </c>
      <c r="C117" s="453" t="s">
        <v>29</v>
      </c>
      <c r="D117" s="453" t="s">
        <v>75</v>
      </c>
      <c r="E117" s="453" t="s">
        <v>478</v>
      </c>
      <c r="F117" s="453" t="s">
        <v>434</v>
      </c>
      <c r="G117" s="453" t="s">
        <v>379</v>
      </c>
      <c r="H117" s="453" t="s">
        <v>433</v>
      </c>
      <c r="I117" s="453" t="s">
        <v>605</v>
      </c>
      <c r="J117" s="12" t="s">
        <v>3103</v>
      </c>
      <c r="K117" s="16"/>
      <c r="L117" s="16"/>
    </row>
    <row r="118" spans="1:12" x14ac:dyDescent="0.2">
      <c r="A118" s="170" t="s">
        <v>581</v>
      </c>
      <c r="B118" s="214" t="s">
        <v>5297</v>
      </c>
      <c r="C118" s="453" t="s">
        <v>30</v>
      </c>
      <c r="D118" s="453" t="s">
        <v>72</v>
      </c>
      <c r="E118" s="453" t="s">
        <v>404</v>
      </c>
      <c r="F118" s="443" t="s">
        <v>417</v>
      </c>
      <c r="G118" s="453" t="s">
        <v>378</v>
      </c>
      <c r="H118" s="453" t="s">
        <v>476</v>
      </c>
      <c r="I118" s="453" t="s">
        <v>602</v>
      </c>
      <c r="J118" s="12" t="s">
        <v>3104</v>
      </c>
      <c r="K118" s="16"/>
      <c r="L118" s="16"/>
    </row>
    <row r="119" spans="1:12" x14ac:dyDescent="0.2">
      <c r="A119" s="170" t="s">
        <v>580</v>
      </c>
      <c r="B119" s="214" t="s">
        <v>5298</v>
      </c>
      <c r="C119" s="442"/>
      <c r="D119" s="442"/>
      <c r="E119" s="442"/>
      <c r="F119" s="442"/>
      <c r="G119" s="453" t="s">
        <v>377</v>
      </c>
      <c r="H119" s="442"/>
      <c r="I119" s="453" t="s">
        <v>599</v>
      </c>
      <c r="J119" s="12" t="s">
        <v>3105</v>
      </c>
      <c r="K119" s="12" t="s">
        <v>3063</v>
      </c>
      <c r="L119" s="16"/>
    </row>
    <row r="120" spans="1:12" x14ac:dyDescent="0.2">
      <c r="A120" s="172" t="s">
        <v>579</v>
      </c>
      <c r="B120" s="214" t="s">
        <v>5299</v>
      </c>
      <c r="C120" s="442"/>
      <c r="D120" s="442"/>
      <c r="E120" s="442"/>
      <c r="F120" s="442"/>
      <c r="G120" s="453" t="s">
        <v>376</v>
      </c>
      <c r="H120" s="442"/>
      <c r="I120" s="453" t="s">
        <v>578</v>
      </c>
      <c r="J120" s="12" t="s">
        <v>3105</v>
      </c>
      <c r="K120" s="16"/>
      <c r="L120" s="16"/>
    </row>
    <row r="121" spans="1:12" x14ac:dyDescent="0.2">
      <c r="A121" s="33"/>
      <c r="B121" s="81"/>
      <c r="C121" s="70" t="s">
        <v>3175</v>
      </c>
      <c r="D121" s="70" t="s">
        <v>3176</v>
      </c>
      <c r="E121" s="70" t="s">
        <v>3175</v>
      </c>
      <c r="F121" s="70" t="s">
        <v>3176</v>
      </c>
      <c r="G121" s="3"/>
      <c r="H121" s="70" t="s">
        <v>3176</v>
      </c>
      <c r="I121" s="3"/>
    </row>
    <row r="122" spans="1:12" ht="38.25" x14ac:dyDescent="0.2">
      <c r="C122" s="70"/>
      <c r="D122" s="70"/>
      <c r="E122" s="70"/>
      <c r="F122" s="70" t="s">
        <v>2852</v>
      </c>
      <c r="G122" s="70" t="s">
        <v>2852</v>
      </c>
      <c r="H122" s="70" t="s">
        <v>2853</v>
      </c>
      <c r="I122" s="70" t="s">
        <v>2853</v>
      </c>
    </row>
    <row r="123" spans="1:12" ht="25.5" x14ac:dyDescent="0.2">
      <c r="C123" s="70" t="s">
        <v>2824</v>
      </c>
      <c r="D123" s="70" t="s">
        <v>2824</v>
      </c>
      <c r="E123" s="70" t="s">
        <v>2825</v>
      </c>
      <c r="F123" s="70" t="s">
        <v>2825</v>
      </c>
      <c r="G123" s="70" t="s">
        <v>2825</v>
      </c>
      <c r="H123" s="70" t="s">
        <v>2825</v>
      </c>
      <c r="I123" s="70" t="s">
        <v>2825</v>
      </c>
    </row>
    <row r="124" spans="1:12" x14ac:dyDescent="0.2">
      <c r="C124" s="68" t="s">
        <v>2058</v>
      </c>
      <c r="D124" s="68" t="s">
        <v>2058</v>
      </c>
      <c r="E124" s="68" t="s">
        <v>2058</v>
      </c>
      <c r="F124" s="68" t="s">
        <v>2058</v>
      </c>
      <c r="G124" s="68" t="s">
        <v>2058</v>
      </c>
      <c r="H124" s="68" t="s">
        <v>2058</v>
      </c>
      <c r="I124" s="68" t="s">
        <v>2058</v>
      </c>
    </row>
    <row r="125" spans="1:12" x14ac:dyDescent="0.2">
      <c r="C125" s="68" t="s">
        <v>4666</v>
      </c>
      <c r="D125" s="68" t="s">
        <v>4666</v>
      </c>
      <c r="E125" s="68" t="s">
        <v>4666</v>
      </c>
      <c r="F125" s="68" t="s">
        <v>4666</v>
      </c>
      <c r="G125" s="68" t="s">
        <v>4666</v>
      </c>
      <c r="H125" s="68" t="s">
        <v>4666</v>
      </c>
      <c r="I125" s="68" t="s">
        <v>4666</v>
      </c>
    </row>
    <row r="126" spans="1:12" ht="25.5" x14ac:dyDescent="0.2">
      <c r="C126" s="68" t="s">
        <v>2720</v>
      </c>
      <c r="D126" s="68" t="s">
        <v>2720</v>
      </c>
      <c r="E126" s="68" t="s">
        <v>2720</v>
      </c>
      <c r="F126" s="68" t="s">
        <v>2720</v>
      </c>
      <c r="G126" s="64" t="s">
        <v>2716</v>
      </c>
      <c r="H126" s="68" t="s">
        <v>2720</v>
      </c>
      <c r="I126" s="64" t="s">
        <v>2716</v>
      </c>
    </row>
    <row r="127" spans="1:12" ht="38.25" x14ac:dyDescent="0.2">
      <c r="C127" s="64" t="s">
        <v>2863</v>
      </c>
      <c r="D127" s="64" t="s">
        <v>2863</v>
      </c>
      <c r="E127" s="64" t="s">
        <v>2863</v>
      </c>
      <c r="F127" s="64" t="s">
        <v>2863</v>
      </c>
      <c r="G127" s="64" t="s">
        <v>2863</v>
      </c>
      <c r="H127" s="64" t="s">
        <v>2863</v>
      </c>
      <c r="I127" s="64" t="s">
        <v>2863</v>
      </c>
    </row>
    <row r="129" spans="1:9" x14ac:dyDescent="0.2">
      <c r="A129" s="197" t="s">
        <v>4849</v>
      </c>
    </row>
    <row r="130" spans="1:9" x14ac:dyDescent="0.2">
      <c r="A130" s="135" t="s">
        <v>48</v>
      </c>
      <c r="C130" s="13"/>
      <c r="D130" s="13"/>
      <c r="E130" s="13"/>
      <c r="F130" s="13"/>
      <c r="G130" s="13"/>
      <c r="H130" s="13"/>
      <c r="I130" s="13"/>
    </row>
    <row r="131" spans="1:9" x14ac:dyDescent="0.2">
      <c r="A131" s="73" t="s">
        <v>2954</v>
      </c>
      <c r="C131" s="13"/>
      <c r="D131" s="13"/>
      <c r="E131" s="13"/>
      <c r="F131" s="13"/>
      <c r="G131" s="13"/>
      <c r="H131" s="13"/>
      <c r="I131" s="13"/>
    </row>
    <row r="132" spans="1:9" x14ac:dyDescent="0.2">
      <c r="A132" s="115" t="s">
        <v>4665</v>
      </c>
      <c r="B132" s="185" t="s">
        <v>5253</v>
      </c>
      <c r="C132" s="182" t="s">
        <v>5270</v>
      </c>
      <c r="D132" s="166" t="s">
        <v>5184</v>
      </c>
      <c r="F132" s="86"/>
    </row>
    <row r="133" spans="1:9" x14ac:dyDescent="0.2">
      <c r="F133" s="86"/>
    </row>
    <row r="134" spans="1:9" x14ac:dyDescent="0.2">
      <c r="A134" s="197" t="s">
        <v>4850</v>
      </c>
      <c r="C134" s="18"/>
      <c r="D134" s="18"/>
      <c r="E134" s="18"/>
      <c r="F134" s="18"/>
      <c r="G134" s="18"/>
      <c r="H134" s="18"/>
      <c r="I134" s="18"/>
    </row>
    <row r="135" spans="1:9" x14ac:dyDescent="0.2">
      <c r="A135" s="135" t="s">
        <v>48</v>
      </c>
      <c r="C135" s="18"/>
      <c r="D135" s="18"/>
      <c r="E135" s="18"/>
      <c r="F135" s="18"/>
      <c r="G135" s="18"/>
      <c r="H135" s="18"/>
      <c r="I135" s="18"/>
    </row>
    <row r="136" spans="1:9" x14ac:dyDescent="0.2">
      <c r="A136" s="196" t="s">
        <v>2890</v>
      </c>
      <c r="C136" s="18"/>
      <c r="D136" s="18"/>
      <c r="E136" s="18"/>
      <c r="F136" s="18"/>
      <c r="G136" s="18"/>
      <c r="H136" s="18"/>
      <c r="I136" s="18"/>
    </row>
    <row r="137" spans="1:9" x14ac:dyDescent="0.2">
      <c r="A137" s="14" t="s">
        <v>4711</v>
      </c>
      <c r="C137" s="18"/>
      <c r="D137" s="18"/>
      <c r="E137" s="18"/>
      <c r="F137" s="18"/>
      <c r="G137" s="18"/>
      <c r="H137" s="18"/>
      <c r="I137" s="18"/>
    </row>
    <row r="138" spans="1:9" x14ac:dyDescent="0.2">
      <c r="A138" s="115" t="s">
        <v>4665</v>
      </c>
      <c r="B138" s="185" t="s">
        <v>5253</v>
      </c>
      <c r="C138" s="182" t="s">
        <v>5270</v>
      </c>
      <c r="D138" s="166" t="s">
        <v>5184</v>
      </c>
      <c r="H138" s="18"/>
      <c r="I138" s="18"/>
    </row>
    <row r="139" spans="1:9" x14ac:dyDescent="0.2">
      <c r="A139" s="115"/>
      <c r="H139" s="18"/>
      <c r="I139" s="18"/>
    </row>
    <row r="140" spans="1:9" x14ac:dyDescent="0.2">
      <c r="A140" s="197" t="s">
        <v>4865</v>
      </c>
      <c r="H140" s="18"/>
      <c r="I140" s="18"/>
    </row>
    <row r="141" spans="1:9" x14ac:dyDescent="0.2">
      <c r="A141" s="135" t="s">
        <v>48</v>
      </c>
      <c r="H141" s="18"/>
      <c r="I141" s="18"/>
    </row>
    <row r="142" spans="1:9" x14ac:dyDescent="0.2">
      <c r="A142" s="73" t="s">
        <v>2954</v>
      </c>
      <c r="H142" s="18"/>
      <c r="I142" s="18"/>
    </row>
    <row r="143" spans="1:9" x14ac:dyDescent="0.2">
      <c r="A143" s="115" t="s">
        <v>2881</v>
      </c>
      <c r="H143" s="18"/>
      <c r="I143" s="18"/>
    </row>
    <row r="144" spans="1:9" x14ac:dyDescent="0.2">
      <c r="A144" s="115" t="s">
        <v>4665</v>
      </c>
      <c r="B144" s="185" t="s">
        <v>5253</v>
      </c>
      <c r="C144" s="182" t="s">
        <v>5270</v>
      </c>
      <c r="D144" s="166" t="s">
        <v>5184</v>
      </c>
      <c r="H144" s="18"/>
      <c r="I144" s="18"/>
    </row>
    <row r="145" spans="1:9" x14ac:dyDescent="0.2">
      <c r="A145" s="115" t="s">
        <v>5190</v>
      </c>
      <c r="B145" s="152" t="s">
        <v>4668</v>
      </c>
      <c r="C145" s="117" t="s">
        <v>5271</v>
      </c>
      <c r="D145" s="116" t="s">
        <v>5147</v>
      </c>
      <c r="H145" s="18"/>
      <c r="I145" s="18"/>
    </row>
    <row r="146" spans="1:9" x14ac:dyDescent="0.2">
      <c r="H146" s="18"/>
      <c r="I146" s="18"/>
    </row>
    <row r="147" spans="1:9" x14ac:dyDescent="0.2">
      <c r="A147" s="197" t="s">
        <v>4866</v>
      </c>
      <c r="H147" s="18"/>
      <c r="I147" s="18"/>
    </row>
    <row r="148" spans="1:9" x14ac:dyDescent="0.2">
      <c r="A148" s="135" t="s">
        <v>48</v>
      </c>
      <c r="H148" s="18"/>
      <c r="I148" s="18"/>
    </row>
    <row r="149" spans="1:9" x14ac:dyDescent="0.2">
      <c r="A149" s="196" t="s">
        <v>2890</v>
      </c>
      <c r="H149" s="18"/>
      <c r="I149" s="18"/>
    </row>
    <row r="150" spans="1:9" x14ac:dyDescent="0.2">
      <c r="A150" s="14" t="s">
        <v>4711</v>
      </c>
      <c r="H150" s="18"/>
      <c r="I150" s="18"/>
    </row>
    <row r="151" spans="1:9" x14ac:dyDescent="0.2">
      <c r="A151" s="115" t="s">
        <v>2881</v>
      </c>
      <c r="H151" s="18"/>
      <c r="I151" s="18"/>
    </row>
    <row r="152" spans="1:9" x14ac:dyDescent="0.2">
      <c r="A152" s="115" t="s">
        <v>4665</v>
      </c>
      <c r="B152" s="185" t="s">
        <v>5253</v>
      </c>
      <c r="C152" s="182" t="s">
        <v>5270</v>
      </c>
      <c r="D152" s="166" t="s">
        <v>5184</v>
      </c>
      <c r="H152" s="18"/>
      <c r="I152" s="18"/>
    </row>
    <row r="153" spans="1:9" x14ac:dyDescent="0.2">
      <c r="A153" s="115" t="s">
        <v>5190</v>
      </c>
      <c r="B153" s="152" t="s">
        <v>4668</v>
      </c>
      <c r="C153" s="117" t="s">
        <v>5271</v>
      </c>
      <c r="D153" s="116" t="s">
        <v>5147</v>
      </c>
      <c r="H153" s="18"/>
      <c r="I153" s="18"/>
    </row>
    <row r="154" spans="1:9" x14ac:dyDescent="0.2">
      <c r="A154" s="115"/>
      <c r="H154" s="18"/>
      <c r="I154" s="18"/>
    </row>
    <row r="155" spans="1:9" x14ac:dyDescent="0.2">
      <c r="A155" s="197" t="s">
        <v>4881</v>
      </c>
      <c r="H155" s="18"/>
      <c r="I155" s="18"/>
    </row>
    <row r="156" spans="1:9" x14ac:dyDescent="0.2">
      <c r="A156" s="135" t="s">
        <v>48</v>
      </c>
      <c r="H156" s="18"/>
      <c r="I156" s="18"/>
    </row>
    <row r="157" spans="1:9" x14ac:dyDescent="0.2">
      <c r="A157" s="73" t="s">
        <v>2954</v>
      </c>
      <c r="H157" s="18"/>
      <c r="I157" s="18"/>
    </row>
    <row r="158" spans="1:9" x14ac:dyDescent="0.2">
      <c r="A158" s="115" t="s">
        <v>2882</v>
      </c>
      <c r="H158" s="18"/>
      <c r="I158" s="18"/>
    </row>
    <row r="159" spans="1:9" x14ac:dyDescent="0.2">
      <c r="A159" s="115" t="s">
        <v>4665</v>
      </c>
      <c r="B159" s="185" t="s">
        <v>5253</v>
      </c>
      <c r="C159" s="182" t="s">
        <v>5270</v>
      </c>
      <c r="D159" s="166" t="s">
        <v>5184</v>
      </c>
      <c r="H159" s="18"/>
      <c r="I159" s="18"/>
    </row>
    <row r="160" spans="1:9" x14ac:dyDescent="0.2">
      <c r="H160" s="18"/>
      <c r="I160" s="18"/>
    </row>
    <row r="161" spans="1:10" x14ac:dyDescent="0.2">
      <c r="A161" s="197" t="s">
        <v>4882</v>
      </c>
      <c r="H161" s="18"/>
      <c r="I161" s="18"/>
    </row>
    <row r="162" spans="1:10" x14ac:dyDescent="0.2">
      <c r="A162" s="135" t="s">
        <v>48</v>
      </c>
      <c r="H162" s="18"/>
      <c r="I162" s="18"/>
    </row>
    <row r="163" spans="1:10" x14ac:dyDescent="0.2">
      <c r="A163" s="196" t="s">
        <v>2890</v>
      </c>
      <c r="H163" s="18"/>
      <c r="I163" s="18"/>
    </row>
    <row r="164" spans="1:10" x14ac:dyDescent="0.2">
      <c r="A164" s="14" t="s">
        <v>4711</v>
      </c>
      <c r="H164" s="18"/>
      <c r="I164" s="18"/>
    </row>
    <row r="165" spans="1:10" x14ac:dyDescent="0.2">
      <c r="A165" s="115" t="s">
        <v>2882</v>
      </c>
      <c r="H165" s="18"/>
      <c r="I165" s="18"/>
    </row>
    <row r="166" spans="1:10" x14ac:dyDescent="0.2">
      <c r="A166" s="115" t="s">
        <v>4665</v>
      </c>
      <c r="B166" s="185" t="s">
        <v>5253</v>
      </c>
      <c r="C166" s="182" t="s">
        <v>5270</v>
      </c>
      <c r="D166" s="166" t="s">
        <v>5184</v>
      </c>
      <c r="H166" s="18"/>
      <c r="I166" s="18"/>
    </row>
    <row r="167" spans="1:10" x14ac:dyDescent="0.2">
      <c r="H167" s="13"/>
      <c r="I167" s="13"/>
      <c r="J167" s="181"/>
    </row>
    <row r="168" spans="1:10" x14ac:dyDescent="0.2">
      <c r="A168" s="16" t="s">
        <v>525</v>
      </c>
    </row>
    <row r="170" spans="1:10" x14ac:dyDescent="0.2">
      <c r="B170" s="74"/>
      <c r="C170" s="153" t="s">
        <v>524</v>
      </c>
      <c r="D170" s="179"/>
      <c r="E170" s="16"/>
      <c r="F170" s="18"/>
      <c r="G170" s="18"/>
    </row>
    <row r="171" spans="1:10" x14ac:dyDescent="0.2">
      <c r="B171" s="74"/>
      <c r="C171" s="156" t="s">
        <v>5321</v>
      </c>
      <c r="D171" s="3"/>
      <c r="E171" s="16"/>
      <c r="F171" s="18"/>
      <c r="G171" s="18"/>
    </row>
    <row r="172" spans="1:10" x14ac:dyDescent="0.2">
      <c r="A172" s="170" t="s">
        <v>523</v>
      </c>
      <c r="B172" s="205" t="s">
        <v>5320</v>
      </c>
      <c r="C172" s="512" t="s">
        <v>33</v>
      </c>
      <c r="D172" s="16" t="s">
        <v>3105</v>
      </c>
      <c r="E172" s="13" t="s">
        <v>5018</v>
      </c>
      <c r="F172" s="13" t="s">
        <v>4666</v>
      </c>
      <c r="G172" s="13" t="s">
        <v>3039</v>
      </c>
      <c r="H172" s="18"/>
      <c r="I172" s="18"/>
    </row>
    <row r="173" spans="1:10" x14ac:dyDescent="0.2">
      <c r="B173" s="74"/>
      <c r="C173" s="74" t="s">
        <v>2808</v>
      </c>
      <c r="H173" s="18"/>
      <c r="I173" s="18"/>
    </row>
    <row r="175" spans="1:10" x14ac:dyDescent="0.2">
      <c r="A175" s="197" t="s">
        <v>4851</v>
      </c>
    </row>
    <row r="176" spans="1:10" x14ac:dyDescent="0.2">
      <c r="A176" s="135" t="s">
        <v>48</v>
      </c>
    </row>
    <row r="177" spans="1:11" x14ac:dyDescent="0.2">
      <c r="A177" s="73" t="s">
        <v>2808</v>
      </c>
    </row>
    <row r="178" spans="1:11" x14ac:dyDescent="0.2">
      <c r="A178" s="73" t="s">
        <v>2954</v>
      </c>
    </row>
    <row r="179" spans="1:11" x14ac:dyDescent="0.2">
      <c r="A179" s="10" t="s">
        <v>3057</v>
      </c>
      <c r="C179" s="18"/>
      <c r="D179" s="18"/>
      <c r="E179" s="18"/>
      <c r="F179" s="18"/>
      <c r="G179" s="18"/>
      <c r="H179" s="18"/>
      <c r="I179" s="18"/>
    </row>
    <row r="180" spans="1:11" x14ac:dyDescent="0.2">
      <c r="A180" s="115" t="s">
        <v>4665</v>
      </c>
      <c r="B180" s="185" t="s">
        <v>5253</v>
      </c>
      <c r="C180" s="182" t="s">
        <v>5270</v>
      </c>
      <c r="D180" s="166" t="s">
        <v>5184</v>
      </c>
      <c r="E180" s="18"/>
      <c r="F180" s="18"/>
      <c r="G180" s="18"/>
      <c r="H180" s="18"/>
      <c r="I180" s="18"/>
    </row>
    <row r="182" spans="1:11" x14ac:dyDescent="0.2">
      <c r="A182" s="197" t="s">
        <v>4852</v>
      </c>
    </row>
    <row r="183" spans="1:11" x14ac:dyDescent="0.2">
      <c r="A183" s="135" t="s">
        <v>48</v>
      </c>
    </row>
    <row r="184" spans="1:11" x14ac:dyDescent="0.2">
      <c r="A184" s="73" t="s">
        <v>2808</v>
      </c>
    </row>
    <row r="185" spans="1:11" x14ac:dyDescent="0.2">
      <c r="A185" s="196" t="s">
        <v>2890</v>
      </c>
      <c r="K185" s="12"/>
    </row>
    <row r="186" spans="1:11" x14ac:dyDescent="0.2">
      <c r="A186" s="14" t="s">
        <v>4711</v>
      </c>
      <c r="K186" s="12"/>
    </row>
    <row r="187" spans="1:11" x14ac:dyDescent="0.2">
      <c r="A187" s="10" t="s">
        <v>3057</v>
      </c>
      <c r="K187" s="12"/>
    </row>
    <row r="188" spans="1:11" x14ac:dyDescent="0.2">
      <c r="A188" s="115" t="s">
        <v>4665</v>
      </c>
      <c r="B188" s="185" t="s">
        <v>5253</v>
      </c>
      <c r="C188" s="182" t="s">
        <v>5270</v>
      </c>
      <c r="D188" s="166" t="s">
        <v>5184</v>
      </c>
      <c r="K188" s="12"/>
    </row>
    <row r="189" spans="1:11" x14ac:dyDescent="0.2">
      <c r="K189" s="12"/>
    </row>
    <row r="190" spans="1:11" x14ac:dyDescent="0.2">
      <c r="A190" s="197" t="s">
        <v>4867</v>
      </c>
      <c r="K190" s="12"/>
    </row>
    <row r="191" spans="1:11" x14ac:dyDescent="0.2">
      <c r="A191" s="135" t="s">
        <v>48</v>
      </c>
      <c r="K191" s="12"/>
    </row>
    <row r="192" spans="1:11" x14ac:dyDescent="0.2">
      <c r="A192" s="73" t="s">
        <v>2808</v>
      </c>
      <c r="K192" s="12"/>
    </row>
    <row r="193" spans="1:11" x14ac:dyDescent="0.2">
      <c r="A193" s="73" t="s">
        <v>2954</v>
      </c>
      <c r="K193" s="12"/>
    </row>
    <row r="194" spans="1:11" x14ac:dyDescent="0.2">
      <c r="A194" s="115" t="s">
        <v>2881</v>
      </c>
      <c r="K194" s="12"/>
    </row>
    <row r="195" spans="1:11" x14ac:dyDescent="0.2">
      <c r="A195" s="115" t="s">
        <v>4665</v>
      </c>
      <c r="B195" s="185" t="s">
        <v>5253</v>
      </c>
      <c r="C195" s="182" t="s">
        <v>5270</v>
      </c>
      <c r="D195" s="166" t="s">
        <v>5184</v>
      </c>
      <c r="K195" s="12"/>
    </row>
    <row r="196" spans="1:11" x14ac:dyDescent="0.2">
      <c r="A196" s="115" t="s">
        <v>5190</v>
      </c>
      <c r="B196" s="152" t="s">
        <v>4668</v>
      </c>
      <c r="C196" s="117" t="s">
        <v>5271</v>
      </c>
      <c r="D196" s="116" t="s">
        <v>5147</v>
      </c>
      <c r="K196" s="12"/>
    </row>
    <row r="197" spans="1:11" x14ac:dyDescent="0.2">
      <c r="K197" s="12"/>
    </row>
    <row r="198" spans="1:11" x14ac:dyDescent="0.2">
      <c r="A198" s="197" t="s">
        <v>4868</v>
      </c>
      <c r="K198" s="12"/>
    </row>
    <row r="199" spans="1:11" x14ac:dyDescent="0.2">
      <c r="A199" s="135" t="s">
        <v>48</v>
      </c>
      <c r="K199" s="12"/>
    </row>
    <row r="200" spans="1:11" x14ac:dyDescent="0.2">
      <c r="A200" s="73" t="s">
        <v>2808</v>
      </c>
      <c r="K200" s="12"/>
    </row>
    <row r="201" spans="1:11" x14ac:dyDescent="0.2">
      <c r="A201" s="196" t="s">
        <v>2890</v>
      </c>
      <c r="K201" s="12"/>
    </row>
    <row r="202" spans="1:11" x14ac:dyDescent="0.2">
      <c r="A202" s="14" t="s">
        <v>4711</v>
      </c>
      <c r="K202" s="12"/>
    </row>
    <row r="203" spans="1:11" x14ac:dyDescent="0.2">
      <c r="A203" s="115" t="s">
        <v>2881</v>
      </c>
      <c r="K203" s="12"/>
    </row>
    <row r="204" spans="1:11" x14ac:dyDescent="0.2">
      <c r="A204" s="115" t="s">
        <v>4665</v>
      </c>
      <c r="B204" s="185" t="s">
        <v>5253</v>
      </c>
      <c r="C204" s="182" t="s">
        <v>5270</v>
      </c>
      <c r="D204" s="166" t="s">
        <v>5184</v>
      </c>
      <c r="K204" s="12"/>
    </row>
    <row r="205" spans="1:11" x14ac:dyDescent="0.2">
      <c r="A205" s="115" t="s">
        <v>5190</v>
      </c>
      <c r="B205" s="152" t="s">
        <v>4668</v>
      </c>
      <c r="C205" s="117" t="s">
        <v>5271</v>
      </c>
      <c r="D205" s="116" t="s">
        <v>5147</v>
      </c>
      <c r="K205" s="12"/>
    </row>
    <row r="206" spans="1:11" x14ac:dyDescent="0.2">
      <c r="K206" s="12"/>
    </row>
    <row r="207" spans="1:11" x14ac:dyDescent="0.2">
      <c r="A207" s="197" t="s">
        <v>4883</v>
      </c>
      <c r="K207" s="12"/>
    </row>
    <row r="208" spans="1:11" x14ac:dyDescent="0.2">
      <c r="A208" s="135" t="s">
        <v>48</v>
      </c>
      <c r="K208" s="12"/>
    </row>
    <row r="209" spans="1:11" x14ac:dyDescent="0.2">
      <c r="A209" s="73" t="s">
        <v>2808</v>
      </c>
      <c r="K209" s="12"/>
    </row>
    <row r="210" spans="1:11" x14ac:dyDescent="0.2">
      <c r="A210" s="73" t="s">
        <v>2954</v>
      </c>
      <c r="K210" s="12"/>
    </row>
    <row r="211" spans="1:11" x14ac:dyDescent="0.2">
      <c r="A211" s="115" t="s">
        <v>2882</v>
      </c>
      <c r="K211" s="12"/>
    </row>
    <row r="212" spans="1:11" x14ac:dyDescent="0.2">
      <c r="A212" s="115" t="s">
        <v>4665</v>
      </c>
      <c r="B212" s="185" t="s">
        <v>5253</v>
      </c>
      <c r="C212" s="182" t="s">
        <v>5270</v>
      </c>
      <c r="D212" s="166" t="s">
        <v>5184</v>
      </c>
      <c r="K212" s="12"/>
    </row>
    <row r="213" spans="1:11" x14ac:dyDescent="0.2">
      <c r="K213" s="12"/>
    </row>
    <row r="214" spans="1:11" x14ac:dyDescent="0.2">
      <c r="A214" s="197" t="s">
        <v>4884</v>
      </c>
      <c r="K214" s="12"/>
    </row>
    <row r="215" spans="1:11" x14ac:dyDescent="0.2">
      <c r="A215" s="135" t="s">
        <v>48</v>
      </c>
      <c r="K215" s="12"/>
    </row>
    <row r="216" spans="1:11" x14ac:dyDescent="0.2">
      <c r="A216" s="73" t="s">
        <v>2808</v>
      </c>
      <c r="K216" s="12"/>
    </row>
    <row r="217" spans="1:11" x14ac:dyDescent="0.2">
      <c r="A217" s="196" t="s">
        <v>2890</v>
      </c>
      <c r="K217" s="12"/>
    </row>
    <row r="218" spans="1:11" x14ac:dyDescent="0.2">
      <c r="A218" s="14" t="s">
        <v>4711</v>
      </c>
      <c r="K218" s="12"/>
    </row>
    <row r="219" spans="1:11" x14ac:dyDescent="0.2">
      <c r="A219" s="115" t="s">
        <v>2882</v>
      </c>
      <c r="K219" s="12"/>
    </row>
    <row r="220" spans="1:11" x14ac:dyDescent="0.2">
      <c r="A220" s="115" t="s">
        <v>4665</v>
      </c>
      <c r="B220" s="185" t="s">
        <v>5253</v>
      </c>
      <c r="C220" s="182" t="s">
        <v>5270</v>
      </c>
      <c r="D220" s="166" t="s">
        <v>5184</v>
      </c>
      <c r="K220" s="12"/>
    </row>
    <row r="221" spans="1:11" x14ac:dyDescent="0.2">
      <c r="K221" s="12"/>
    </row>
    <row r="222" spans="1:11" ht="25.5" x14ac:dyDescent="0.2">
      <c r="A222" s="210" t="s">
        <v>574</v>
      </c>
      <c r="K222" s="12"/>
    </row>
    <row r="223" spans="1:11" x14ac:dyDescent="0.2">
      <c r="A223" s="210"/>
      <c r="K223" s="12"/>
    </row>
    <row r="224" spans="1:11" ht="25.5" x14ac:dyDescent="0.2">
      <c r="B224" s="254"/>
      <c r="C224" s="572" t="s">
        <v>577</v>
      </c>
      <c r="D224" s="572"/>
      <c r="E224" s="339" t="s">
        <v>576</v>
      </c>
      <c r="F224" s="572" t="s">
        <v>575</v>
      </c>
      <c r="G224" s="572"/>
      <c r="H224" s="572"/>
      <c r="I224" s="572"/>
    </row>
    <row r="225" spans="1:10" ht="38.25" x14ac:dyDescent="0.2">
      <c r="B225" s="254"/>
      <c r="C225" s="339" t="s">
        <v>2351</v>
      </c>
      <c r="D225" s="339" t="s">
        <v>2352</v>
      </c>
      <c r="E225" s="339" t="s">
        <v>524</v>
      </c>
      <c r="F225" s="339" t="s">
        <v>5191</v>
      </c>
      <c r="G225" s="339" t="s">
        <v>5192</v>
      </c>
      <c r="H225" s="339" t="s">
        <v>573</v>
      </c>
      <c r="I225" s="339" t="s">
        <v>572</v>
      </c>
    </row>
    <row r="226" spans="1:10" x14ac:dyDescent="0.2">
      <c r="B226" s="364"/>
      <c r="C226" s="154" t="s">
        <v>5328</v>
      </c>
      <c r="D226" s="154" t="s">
        <v>5329</v>
      </c>
      <c r="E226" s="154" t="s">
        <v>5330</v>
      </c>
      <c r="F226" s="154" t="s">
        <v>5331</v>
      </c>
      <c r="G226" s="154" t="s">
        <v>5332</v>
      </c>
      <c r="H226" s="154" t="s">
        <v>5333</v>
      </c>
      <c r="I226" s="154" t="s">
        <v>5334</v>
      </c>
    </row>
    <row r="227" spans="1:10" x14ac:dyDescent="0.2">
      <c r="A227" s="175" t="s">
        <v>571</v>
      </c>
      <c r="B227" s="205" t="s">
        <v>5322</v>
      </c>
      <c r="C227" s="502" t="s">
        <v>34</v>
      </c>
      <c r="D227" s="502" t="s">
        <v>471</v>
      </c>
      <c r="E227" s="502" t="s">
        <v>470</v>
      </c>
      <c r="F227" s="466" t="s">
        <v>570</v>
      </c>
      <c r="G227" s="466" t="s">
        <v>569</v>
      </c>
      <c r="H227" s="467" t="s">
        <v>568</v>
      </c>
      <c r="I227" s="466" t="s">
        <v>1277</v>
      </c>
      <c r="J227" s="12" t="s">
        <v>2903</v>
      </c>
    </row>
    <row r="228" spans="1:10" x14ac:dyDescent="0.2">
      <c r="A228" s="175" t="s">
        <v>567</v>
      </c>
      <c r="B228" s="205" t="s">
        <v>5323</v>
      </c>
      <c r="C228" s="502" t="s">
        <v>35</v>
      </c>
      <c r="D228" s="502" t="s">
        <v>566</v>
      </c>
      <c r="E228" s="502" t="s">
        <v>268</v>
      </c>
      <c r="F228" s="466" t="s">
        <v>336</v>
      </c>
      <c r="G228" s="466" t="s">
        <v>335</v>
      </c>
      <c r="H228" s="467" t="s">
        <v>565</v>
      </c>
      <c r="I228" s="466" t="s">
        <v>1275</v>
      </c>
      <c r="J228" s="12" t="s">
        <v>2904</v>
      </c>
    </row>
    <row r="229" spans="1:10" x14ac:dyDescent="0.2">
      <c r="A229" s="175" t="s">
        <v>564</v>
      </c>
      <c r="B229" s="205" t="s">
        <v>5324</v>
      </c>
      <c r="C229" s="502" t="s">
        <v>107</v>
      </c>
      <c r="D229" s="502" t="s">
        <v>192</v>
      </c>
      <c r="E229" s="502" t="s">
        <v>211</v>
      </c>
      <c r="F229" s="466" t="s">
        <v>334</v>
      </c>
      <c r="G229" s="466" t="s">
        <v>333</v>
      </c>
      <c r="H229" s="467" t="s">
        <v>563</v>
      </c>
      <c r="I229" s="466" t="s">
        <v>1273</v>
      </c>
      <c r="J229" s="12" t="s">
        <v>2905</v>
      </c>
    </row>
    <row r="230" spans="1:10" x14ac:dyDescent="0.2">
      <c r="A230" s="175" t="s">
        <v>562</v>
      </c>
      <c r="B230" s="205" t="s">
        <v>5325</v>
      </c>
      <c r="C230" s="502" t="s">
        <v>36</v>
      </c>
      <c r="D230" s="502" t="s">
        <v>215</v>
      </c>
      <c r="E230" s="502" t="s">
        <v>267</v>
      </c>
      <c r="F230" s="466" t="s">
        <v>332</v>
      </c>
      <c r="G230" s="466" t="s">
        <v>331</v>
      </c>
      <c r="H230" s="467" t="s">
        <v>561</v>
      </c>
      <c r="I230" s="466" t="s">
        <v>1271</v>
      </c>
      <c r="J230" s="12" t="s">
        <v>2906</v>
      </c>
    </row>
    <row r="231" spans="1:10" x14ac:dyDescent="0.2">
      <c r="A231" s="175" t="s">
        <v>560</v>
      </c>
      <c r="B231" s="205" t="s">
        <v>5326</v>
      </c>
      <c r="C231" s="442"/>
      <c r="D231" s="442"/>
      <c r="E231" s="442"/>
      <c r="F231" s="442"/>
      <c r="G231" s="442"/>
      <c r="H231" s="442"/>
      <c r="I231" s="466" t="s">
        <v>1267</v>
      </c>
      <c r="J231" s="12" t="s">
        <v>2907</v>
      </c>
    </row>
    <row r="232" spans="1:10" x14ac:dyDescent="0.2">
      <c r="B232" s="81"/>
      <c r="C232" s="70"/>
      <c r="D232" s="70"/>
      <c r="E232" s="70"/>
      <c r="F232" s="70"/>
      <c r="G232" s="70"/>
      <c r="H232" s="70" t="s">
        <v>3063</v>
      </c>
      <c r="I232" s="70"/>
    </row>
    <row r="233" spans="1:10" ht="25.5" x14ac:dyDescent="0.2">
      <c r="C233" s="70" t="s">
        <v>3106</v>
      </c>
      <c r="D233" s="70" t="s">
        <v>3106</v>
      </c>
      <c r="E233" s="70" t="s">
        <v>3107</v>
      </c>
      <c r="F233" s="70" t="s">
        <v>3106</v>
      </c>
      <c r="G233" s="70" t="s">
        <v>3107</v>
      </c>
      <c r="H233" s="70" t="s">
        <v>3108</v>
      </c>
      <c r="I233" s="70" t="s">
        <v>3108</v>
      </c>
    </row>
    <row r="234" spans="1:10" x14ac:dyDescent="0.2">
      <c r="C234" s="68" t="s">
        <v>5018</v>
      </c>
      <c r="D234" s="68" t="s">
        <v>5018</v>
      </c>
      <c r="E234" s="68" t="s">
        <v>5018</v>
      </c>
      <c r="F234" s="68" t="s">
        <v>2058</v>
      </c>
      <c r="G234" s="68" t="s">
        <v>2058</v>
      </c>
      <c r="H234" s="68" t="s">
        <v>5018</v>
      </c>
      <c r="I234" s="68" t="s">
        <v>2058</v>
      </c>
    </row>
    <row r="235" spans="1:10" x14ac:dyDescent="0.2">
      <c r="C235" s="68" t="s">
        <v>4666</v>
      </c>
      <c r="D235" s="68" t="s">
        <v>4666</v>
      </c>
      <c r="E235" s="68" t="s">
        <v>4666</v>
      </c>
      <c r="F235" s="68" t="s">
        <v>4666</v>
      </c>
      <c r="G235" s="68" t="s">
        <v>4666</v>
      </c>
      <c r="H235" s="68" t="s">
        <v>4666</v>
      </c>
      <c r="I235" s="68" t="s">
        <v>4666</v>
      </c>
    </row>
    <row r="236" spans="1:10" ht="63.75" x14ac:dyDescent="0.2">
      <c r="C236" s="68" t="s">
        <v>3040</v>
      </c>
      <c r="D236" s="64" t="s">
        <v>3041</v>
      </c>
      <c r="E236" s="68" t="s">
        <v>3040</v>
      </c>
      <c r="F236" s="64" t="s">
        <v>2720</v>
      </c>
      <c r="G236" s="64" t="s">
        <v>2720</v>
      </c>
      <c r="H236" s="64" t="s">
        <v>2720</v>
      </c>
      <c r="I236" s="64" t="s">
        <v>2720</v>
      </c>
    </row>
    <row r="237" spans="1:10" ht="38.25" x14ac:dyDescent="0.2">
      <c r="B237" s="13"/>
      <c r="C237" s="68"/>
      <c r="D237" s="68"/>
      <c r="F237" s="64" t="s">
        <v>2863</v>
      </c>
      <c r="G237" s="64" t="s">
        <v>2863</v>
      </c>
      <c r="H237" s="68"/>
      <c r="I237" s="64" t="s">
        <v>2863</v>
      </c>
    </row>
    <row r="238" spans="1:10" x14ac:dyDescent="0.2">
      <c r="B238" s="13"/>
      <c r="C238" s="13"/>
      <c r="D238" s="13"/>
      <c r="E238" s="49"/>
      <c r="F238" s="49"/>
      <c r="G238" s="13"/>
      <c r="H238" s="49"/>
    </row>
    <row r="239" spans="1:10" x14ac:dyDescent="0.2">
      <c r="A239" s="197" t="s">
        <v>4853</v>
      </c>
      <c r="C239" s="18"/>
      <c r="D239" s="18"/>
      <c r="E239" s="18"/>
      <c r="F239" s="18"/>
      <c r="G239" s="18"/>
      <c r="H239" s="18"/>
      <c r="I239" s="18"/>
    </row>
    <row r="240" spans="1:10" x14ac:dyDescent="0.2">
      <c r="A240" s="135" t="s">
        <v>48</v>
      </c>
    </row>
    <row r="241" spans="1:11" x14ac:dyDescent="0.2">
      <c r="A241" s="73" t="s">
        <v>2954</v>
      </c>
    </row>
    <row r="242" spans="1:11" x14ac:dyDescent="0.2">
      <c r="A242" s="10" t="s">
        <v>3057</v>
      </c>
    </row>
    <row r="243" spans="1:11" x14ac:dyDescent="0.2">
      <c r="A243" s="115" t="s">
        <v>4665</v>
      </c>
      <c r="B243" s="185" t="s">
        <v>5253</v>
      </c>
      <c r="C243" s="182" t="s">
        <v>5270</v>
      </c>
      <c r="D243" s="166" t="s">
        <v>5184</v>
      </c>
      <c r="I243" s="13"/>
      <c r="J243" s="13"/>
      <c r="K243" s="13"/>
    </row>
    <row r="244" spans="1:11" x14ac:dyDescent="0.2">
      <c r="J244" s="13"/>
      <c r="K244" s="13"/>
    </row>
    <row r="245" spans="1:11" x14ac:dyDescent="0.2">
      <c r="A245" s="197" t="s">
        <v>4854</v>
      </c>
    </row>
    <row r="246" spans="1:11" x14ac:dyDescent="0.2">
      <c r="A246" s="135" t="s">
        <v>48</v>
      </c>
    </row>
    <row r="247" spans="1:11" x14ac:dyDescent="0.2">
      <c r="A247" s="196" t="s">
        <v>2890</v>
      </c>
    </row>
    <row r="248" spans="1:11" x14ac:dyDescent="0.2">
      <c r="A248" s="14" t="s">
        <v>4711</v>
      </c>
      <c r="C248" s="18"/>
      <c r="D248" s="18"/>
      <c r="E248" s="18"/>
      <c r="F248" s="18"/>
      <c r="G248" s="18"/>
      <c r="H248" s="18"/>
      <c r="I248" s="18"/>
    </row>
    <row r="249" spans="1:11" x14ac:dyDescent="0.2">
      <c r="A249" s="10" t="s">
        <v>3057</v>
      </c>
      <c r="C249" s="18"/>
      <c r="D249" s="18"/>
      <c r="E249" s="18"/>
      <c r="F249" s="18"/>
      <c r="G249" s="18"/>
      <c r="H249" s="18"/>
      <c r="I249" s="18"/>
    </row>
    <row r="250" spans="1:11" x14ac:dyDescent="0.2">
      <c r="A250" s="115" t="s">
        <v>4665</v>
      </c>
      <c r="B250" s="185" t="s">
        <v>5253</v>
      </c>
      <c r="C250" s="182" t="s">
        <v>5270</v>
      </c>
      <c r="D250" s="166" t="s">
        <v>5184</v>
      </c>
    </row>
    <row r="252" spans="1:11" x14ac:dyDescent="0.2">
      <c r="A252" s="197" t="s">
        <v>4870</v>
      </c>
    </row>
    <row r="253" spans="1:11" x14ac:dyDescent="0.2">
      <c r="A253" s="135" t="s">
        <v>48</v>
      </c>
    </row>
    <row r="254" spans="1:11" x14ac:dyDescent="0.2">
      <c r="A254" s="73" t="s">
        <v>2954</v>
      </c>
    </row>
    <row r="255" spans="1:11" x14ac:dyDescent="0.2">
      <c r="A255" s="115" t="s">
        <v>2881</v>
      </c>
    </row>
    <row r="256" spans="1:11" x14ac:dyDescent="0.2">
      <c r="A256" s="115" t="s">
        <v>4665</v>
      </c>
      <c r="B256" s="185" t="s">
        <v>5253</v>
      </c>
      <c r="C256" s="182" t="s">
        <v>5270</v>
      </c>
      <c r="D256" s="166" t="s">
        <v>5184</v>
      </c>
    </row>
    <row r="257" spans="1:4" x14ac:dyDescent="0.2">
      <c r="A257" s="115" t="s">
        <v>5190</v>
      </c>
      <c r="B257" s="152" t="s">
        <v>4668</v>
      </c>
      <c r="C257" s="117" t="s">
        <v>5271</v>
      </c>
      <c r="D257" s="116" t="s">
        <v>5147</v>
      </c>
    </row>
    <row r="259" spans="1:4" x14ac:dyDescent="0.2">
      <c r="A259" s="197" t="s">
        <v>4869</v>
      </c>
    </row>
    <row r="260" spans="1:4" x14ac:dyDescent="0.2">
      <c r="A260" s="135" t="s">
        <v>48</v>
      </c>
    </row>
    <row r="261" spans="1:4" x14ac:dyDescent="0.2">
      <c r="A261" s="196" t="s">
        <v>2890</v>
      </c>
    </row>
    <row r="262" spans="1:4" x14ac:dyDescent="0.2">
      <c r="A262" s="14" t="s">
        <v>4711</v>
      </c>
    </row>
    <row r="263" spans="1:4" x14ac:dyDescent="0.2">
      <c r="A263" s="115" t="s">
        <v>2881</v>
      </c>
    </row>
    <row r="264" spans="1:4" x14ac:dyDescent="0.2">
      <c r="A264" s="115" t="s">
        <v>4665</v>
      </c>
      <c r="B264" s="185" t="s">
        <v>5253</v>
      </c>
      <c r="C264" s="182" t="s">
        <v>5270</v>
      </c>
      <c r="D264" s="166" t="s">
        <v>5184</v>
      </c>
    </row>
    <row r="265" spans="1:4" x14ac:dyDescent="0.2">
      <c r="A265" s="115" t="s">
        <v>5190</v>
      </c>
      <c r="B265" s="152" t="s">
        <v>4668</v>
      </c>
      <c r="C265" s="117" t="s">
        <v>5271</v>
      </c>
      <c r="D265" s="116" t="s">
        <v>5147</v>
      </c>
    </row>
    <row r="267" spans="1:4" x14ac:dyDescent="0.2">
      <c r="A267" s="197" t="s">
        <v>4885</v>
      </c>
    </row>
    <row r="268" spans="1:4" x14ac:dyDescent="0.2">
      <c r="A268" s="135" t="s">
        <v>48</v>
      </c>
    </row>
    <row r="269" spans="1:4" x14ac:dyDescent="0.2">
      <c r="A269" s="73" t="s">
        <v>2954</v>
      </c>
    </row>
    <row r="270" spans="1:4" x14ac:dyDescent="0.2">
      <c r="A270" s="115" t="s">
        <v>2882</v>
      </c>
    </row>
    <row r="271" spans="1:4" x14ac:dyDescent="0.2">
      <c r="A271" s="115" t="s">
        <v>4665</v>
      </c>
      <c r="B271" s="185" t="s">
        <v>5253</v>
      </c>
      <c r="C271" s="182" t="s">
        <v>5270</v>
      </c>
      <c r="D271" s="166" t="s">
        <v>5184</v>
      </c>
    </row>
    <row r="273" spans="1:9" x14ac:dyDescent="0.2">
      <c r="A273" s="197" t="s">
        <v>4886</v>
      </c>
    </row>
    <row r="274" spans="1:9" x14ac:dyDescent="0.2">
      <c r="A274" s="135" t="s">
        <v>48</v>
      </c>
    </row>
    <row r="275" spans="1:9" x14ac:dyDescent="0.2">
      <c r="A275" s="196" t="s">
        <v>2890</v>
      </c>
    </row>
    <row r="276" spans="1:9" x14ac:dyDescent="0.2">
      <c r="A276" s="14" t="s">
        <v>4711</v>
      </c>
    </row>
    <row r="277" spans="1:9" x14ac:dyDescent="0.2">
      <c r="A277" s="115" t="s">
        <v>2882</v>
      </c>
    </row>
    <row r="278" spans="1:9" x14ac:dyDescent="0.2">
      <c r="A278" s="115" t="s">
        <v>4665</v>
      </c>
      <c r="B278" s="185" t="s">
        <v>5253</v>
      </c>
      <c r="C278" s="182" t="s">
        <v>5270</v>
      </c>
      <c r="D278" s="166" t="s">
        <v>5184</v>
      </c>
    </row>
    <row r="279" spans="1:9" x14ac:dyDescent="0.2">
      <c r="C279" s="360"/>
    </row>
    <row r="280" spans="1:9" x14ac:dyDescent="0.2">
      <c r="B280" s="74"/>
      <c r="C280" s="340" t="s">
        <v>2343</v>
      </c>
    </row>
    <row r="281" spans="1:9" x14ac:dyDescent="0.2">
      <c r="B281" s="74"/>
      <c r="C281" s="205" t="s">
        <v>5336</v>
      </c>
    </row>
    <row r="282" spans="1:9" x14ac:dyDescent="0.2">
      <c r="A282" s="172" t="s">
        <v>559</v>
      </c>
      <c r="B282" s="205" t="s">
        <v>5793</v>
      </c>
      <c r="C282" s="468" t="s">
        <v>37</v>
      </c>
      <c r="D282" s="16"/>
      <c r="E282" s="12" t="s">
        <v>3108</v>
      </c>
      <c r="F282" s="9" t="s">
        <v>5018</v>
      </c>
      <c r="G282" s="13" t="s">
        <v>4666</v>
      </c>
      <c r="H282" s="8" t="s">
        <v>3040</v>
      </c>
    </row>
    <row r="283" spans="1:9" x14ac:dyDescent="0.2">
      <c r="A283" s="172" t="s">
        <v>558</v>
      </c>
      <c r="B283" s="205" t="s">
        <v>5335</v>
      </c>
      <c r="C283" s="452" t="s">
        <v>38</v>
      </c>
      <c r="D283" s="16" t="s">
        <v>2853</v>
      </c>
      <c r="E283" s="16" t="s">
        <v>3108</v>
      </c>
      <c r="F283" s="13" t="s">
        <v>2058</v>
      </c>
      <c r="G283" s="13" t="s">
        <v>4666</v>
      </c>
      <c r="H283" s="232" t="s">
        <v>2716</v>
      </c>
      <c r="I283" s="232" t="s">
        <v>2863</v>
      </c>
    </row>
    <row r="284" spans="1:9" x14ac:dyDescent="0.2">
      <c r="B284" s="56"/>
      <c r="C284" s="74" t="s">
        <v>2808</v>
      </c>
      <c r="I284" s="18"/>
    </row>
    <row r="285" spans="1:9" x14ac:dyDescent="0.2">
      <c r="C285" s="18"/>
      <c r="D285" s="18"/>
      <c r="E285" s="18"/>
      <c r="F285" s="18"/>
      <c r="G285" s="18"/>
      <c r="H285" s="18"/>
      <c r="I285" s="18"/>
    </row>
    <row r="286" spans="1:9" x14ac:dyDescent="0.2">
      <c r="A286" s="197" t="s">
        <v>4855</v>
      </c>
      <c r="C286" s="18"/>
      <c r="D286" s="18"/>
      <c r="E286" s="18"/>
      <c r="F286" s="18"/>
      <c r="G286" s="18"/>
      <c r="H286" s="18"/>
      <c r="I286" s="18"/>
    </row>
    <row r="287" spans="1:9" x14ac:dyDescent="0.2">
      <c r="A287" s="135" t="s">
        <v>48</v>
      </c>
      <c r="C287" s="18"/>
      <c r="D287" s="18"/>
      <c r="E287" s="18"/>
      <c r="F287" s="18"/>
      <c r="G287" s="18"/>
      <c r="H287" s="18"/>
      <c r="I287" s="18"/>
    </row>
    <row r="288" spans="1:9" x14ac:dyDescent="0.2">
      <c r="A288" s="73" t="s">
        <v>2808</v>
      </c>
      <c r="C288" s="18"/>
      <c r="D288" s="18"/>
      <c r="E288" s="18"/>
      <c r="F288" s="18"/>
      <c r="G288" s="18"/>
      <c r="H288" s="18"/>
      <c r="I288" s="18"/>
    </row>
    <row r="289" spans="1:9" x14ac:dyDescent="0.2">
      <c r="A289" s="73" t="s">
        <v>2954</v>
      </c>
      <c r="C289" s="18"/>
      <c r="D289" s="18"/>
      <c r="E289" s="18"/>
      <c r="F289" s="18"/>
      <c r="G289" s="18"/>
      <c r="H289" s="18"/>
      <c r="I289" s="18"/>
    </row>
    <row r="290" spans="1:9" x14ac:dyDescent="0.2">
      <c r="A290" s="10" t="s">
        <v>3057</v>
      </c>
      <c r="C290" s="18"/>
      <c r="D290" s="18"/>
      <c r="E290" s="18"/>
      <c r="F290" s="18"/>
      <c r="G290" s="18"/>
      <c r="H290" s="18"/>
      <c r="I290" s="18"/>
    </row>
    <row r="291" spans="1:9" x14ac:dyDescent="0.2">
      <c r="A291" s="115" t="s">
        <v>4665</v>
      </c>
      <c r="B291" s="185" t="s">
        <v>5253</v>
      </c>
      <c r="C291" s="182" t="s">
        <v>5270</v>
      </c>
      <c r="D291" s="166" t="s">
        <v>5184</v>
      </c>
      <c r="E291" s="18"/>
      <c r="F291" s="18"/>
      <c r="G291" s="18"/>
      <c r="H291" s="18"/>
      <c r="I291" s="18"/>
    </row>
    <row r="292" spans="1:9" x14ac:dyDescent="0.2">
      <c r="C292" s="18"/>
      <c r="D292" s="18"/>
      <c r="E292" s="18"/>
      <c r="F292" s="18"/>
      <c r="G292" s="18"/>
      <c r="H292" s="18"/>
      <c r="I292" s="18"/>
    </row>
    <row r="293" spans="1:9" x14ac:dyDescent="0.2">
      <c r="A293" s="197" t="s">
        <v>4856</v>
      </c>
      <c r="C293" s="18"/>
      <c r="D293" s="18"/>
      <c r="E293" s="18"/>
      <c r="F293" s="18"/>
      <c r="G293" s="18"/>
      <c r="H293" s="18"/>
      <c r="I293" s="18"/>
    </row>
    <row r="294" spans="1:9" x14ac:dyDescent="0.2">
      <c r="A294" s="135" t="s">
        <v>48</v>
      </c>
      <c r="C294" s="18"/>
      <c r="D294" s="18"/>
      <c r="E294" s="18"/>
      <c r="F294" s="18"/>
      <c r="G294" s="18"/>
      <c r="H294" s="18"/>
      <c r="I294" s="18"/>
    </row>
    <row r="295" spans="1:9" x14ac:dyDescent="0.2">
      <c r="A295" s="73" t="s">
        <v>2808</v>
      </c>
      <c r="C295" s="18"/>
      <c r="D295" s="18"/>
      <c r="E295" s="18"/>
      <c r="F295" s="18"/>
      <c r="G295" s="18"/>
      <c r="H295" s="18"/>
      <c r="I295" s="18"/>
    </row>
    <row r="296" spans="1:9" x14ac:dyDescent="0.2">
      <c r="A296" s="196" t="s">
        <v>2890</v>
      </c>
      <c r="C296" s="18"/>
      <c r="D296" s="18"/>
      <c r="E296" s="18"/>
      <c r="F296" s="18"/>
      <c r="G296" s="18"/>
      <c r="H296" s="18"/>
      <c r="I296" s="18"/>
    </row>
    <row r="297" spans="1:9" x14ac:dyDescent="0.2">
      <c r="A297" s="14" t="s">
        <v>4711</v>
      </c>
      <c r="C297" s="18"/>
      <c r="D297" s="18"/>
      <c r="E297" s="18"/>
      <c r="F297" s="18"/>
      <c r="G297" s="18"/>
      <c r="H297" s="18"/>
      <c r="I297" s="18"/>
    </row>
    <row r="298" spans="1:9" x14ac:dyDescent="0.2">
      <c r="A298" s="10" t="s">
        <v>3057</v>
      </c>
      <c r="C298" s="18"/>
      <c r="D298" s="18"/>
      <c r="E298" s="18"/>
      <c r="F298" s="18"/>
      <c r="G298" s="18"/>
      <c r="H298" s="18"/>
      <c r="I298" s="18"/>
    </row>
    <row r="299" spans="1:9" x14ac:dyDescent="0.2">
      <c r="A299" s="115" t="s">
        <v>4665</v>
      </c>
      <c r="B299" s="185" t="s">
        <v>5253</v>
      </c>
      <c r="C299" s="182" t="s">
        <v>5270</v>
      </c>
      <c r="D299" s="166" t="s">
        <v>5184</v>
      </c>
    </row>
    <row r="300" spans="1:9" x14ac:dyDescent="0.2">
      <c r="C300" s="360"/>
    </row>
    <row r="301" spans="1:9" x14ac:dyDescent="0.2">
      <c r="A301" s="197" t="s">
        <v>4871</v>
      </c>
      <c r="C301" s="360"/>
    </row>
    <row r="302" spans="1:9" x14ac:dyDescent="0.2">
      <c r="A302" s="135" t="s">
        <v>48</v>
      </c>
      <c r="C302" s="360"/>
    </row>
    <row r="303" spans="1:9" x14ac:dyDescent="0.2">
      <c r="A303" s="73" t="s">
        <v>2808</v>
      </c>
      <c r="C303" s="360"/>
    </row>
    <row r="304" spans="1:9" x14ac:dyDescent="0.2">
      <c r="A304" s="73" t="s">
        <v>2954</v>
      </c>
      <c r="C304" s="360"/>
    </row>
    <row r="305" spans="1:4" x14ac:dyDescent="0.2">
      <c r="A305" s="115" t="s">
        <v>2881</v>
      </c>
      <c r="C305" s="360"/>
    </row>
    <row r="306" spans="1:4" x14ac:dyDescent="0.2">
      <c r="A306" s="115" t="s">
        <v>4665</v>
      </c>
      <c r="B306" s="185" t="s">
        <v>5253</v>
      </c>
      <c r="C306" s="182" t="s">
        <v>5270</v>
      </c>
      <c r="D306" s="166" t="s">
        <v>5184</v>
      </c>
    </row>
    <row r="307" spans="1:4" x14ac:dyDescent="0.2">
      <c r="A307" s="115" t="s">
        <v>5190</v>
      </c>
      <c r="B307" s="152" t="s">
        <v>4668</v>
      </c>
      <c r="C307" s="117" t="s">
        <v>5271</v>
      </c>
      <c r="D307" s="116" t="s">
        <v>5147</v>
      </c>
    </row>
    <row r="308" spans="1:4" x14ac:dyDescent="0.2">
      <c r="C308" s="360"/>
    </row>
    <row r="309" spans="1:4" x14ac:dyDescent="0.2">
      <c r="A309" s="197" t="s">
        <v>4872</v>
      </c>
      <c r="C309" s="360"/>
    </row>
    <row r="310" spans="1:4" x14ac:dyDescent="0.2">
      <c r="A310" s="135" t="s">
        <v>48</v>
      </c>
      <c r="C310" s="360"/>
    </row>
    <row r="311" spans="1:4" x14ac:dyDescent="0.2">
      <c r="A311" s="73" t="s">
        <v>2808</v>
      </c>
      <c r="C311" s="360"/>
    </row>
    <row r="312" spans="1:4" x14ac:dyDescent="0.2">
      <c r="A312" s="196" t="s">
        <v>2890</v>
      </c>
      <c r="C312" s="360"/>
    </row>
    <row r="313" spans="1:4" x14ac:dyDescent="0.2">
      <c r="A313" s="14" t="s">
        <v>4711</v>
      </c>
      <c r="C313" s="360"/>
    </row>
    <row r="314" spans="1:4" x14ac:dyDescent="0.2">
      <c r="A314" s="115" t="s">
        <v>2881</v>
      </c>
      <c r="C314" s="360"/>
    </row>
    <row r="315" spans="1:4" x14ac:dyDescent="0.2">
      <c r="A315" s="115" t="s">
        <v>4665</v>
      </c>
      <c r="B315" s="185" t="s">
        <v>5253</v>
      </c>
      <c r="C315" s="182" t="s">
        <v>5270</v>
      </c>
      <c r="D315" s="166" t="s">
        <v>5184</v>
      </c>
    </row>
    <row r="316" spans="1:4" x14ac:dyDescent="0.2">
      <c r="A316" s="115" t="s">
        <v>5190</v>
      </c>
      <c r="B316" s="152" t="s">
        <v>4668</v>
      </c>
      <c r="C316" s="117" t="s">
        <v>5271</v>
      </c>
      <c r="D316" s="116" t="s">
        <v>5147</v>
      </c>
    </row>
    <row r="317" spans="1:4" x14ac:dyDescent="0.2">
      <c r="C317" s="360"/>
    </row>
    <row r="318" spans="1:4" x14ac:dyDescent="0.2">
      <c r="A318" s="197" t="s">
        <v>4887</v>
      </c>
      <c r="C318" s="360"/>
    </row>
    <row r="319" spans="1:4" x14ac:dyDescent="0.2">
      <c r="A319" s="135" t="s">
        <v>48</v>
      </c>
      <c r="C319" s="360"/>
    </row>
    <row r="320" spans="1:4" x14ac:dyDescent="0.2">
      <c r="A320" s="73" t="s">
        <v>2808</v>
      </c>
      <c r="C320" s="360"/>
    </row>
    <row r="321" spans="1:9" x14ac:dyDescent="0.2">
      <c r="A321" s="73" t="s">
        <v>2954</v>
      </c>
      <c r="C321" s="360"/>
    </row>
    <row r="322" spans="1:9" x14ac:dyDescent="0.2">
      <c r="A322" s="115" t="s">
        <v>2882</v>
      </c>
      <c r="C322" s="360"/>
    </row>
    <row r="323" spans="1:9" x14ac:dyDescent="0.2">
      <c r="A323" s="115" t="s">
        <v>4665</v>
      </c>
      <c r="B323" s="185" t="s">
        <v>5253</v>
      </c>
      <c r="C323" s="182" t="s">
        <v>5270</v>
      </c>
      <c r="D323" s="166" t="s">
        <v>5184</v>
      </c>
    </row>
    <row r="324" spans="1:9" x14ac:dyDescent="0.2">
      <c r="A324" s="115"/>
      <c r="C324" s="360"/>
    </row>
    <row r="325" spans="1:9" x14ac:dyDescent="0.2">
      <c r="A325" s="197" t="s">
        <v>4888</v>
      </c>
      <c r="C325" s="360"/>
    </row>
    <row r="326" spans="1:9" x14ac:dyDescent="0.2">
      <c r="A326" s="135" t="s">
        <v>48</v>
      </c>
      <c r="C326" s="360"/>
    </row>
    <row r="327" spans="1:9" x14ac:dyDescent="0.2">
      <c r="A327" s="73" t="s">
        <v>2808</v>
      </c>
      <c r="C327" s="360"/>
    </row>
    <row r="328" spans="1:9" x14ac:dyDescent="0.2">
      <c r="A328" s="196" t="s">
        <v>2890</v>
      </c>
      <c r="C328" s="360"/>
    </row>
    <row r="329" spans="1:9" x14ac:dyDescent="0.2">
      <c r="A329" s="14" t="s">
        <v>4711</v>
      </c>
      <c r="C329" s="360"/>
    </row>
    <row r="330" spans="1:9" x14ac:dyDescent="0.2">
      <c r="A330" s="115" t="s">
        <v>2882</v>
      </c>
      <c r="C330" s="360"/>
    </row>
    <row r="331" spans="1:9" x14ac:dyDescent="0.2">
      <c r="A331" s="115" t="s">
        <v>4665</v>
      </c>
      <c r="B331" s="185" t="s">
        <v>5253</v>
      </c>
      <c r="C331" s="182" t="s">
        <v>5270</v>
      </c>
      <c r="D331" s="166" t="s">
        <v>5184</v>
      </c>
    </row>
    <row r="332" spans="1:9" x14ac:dyDescent="0.2">
      <c r="A332" s="115"/>
    </row>
    <row r="333" spans="1:9" x14ac:dyDescent="0.2">
      <c r="B333" s="254"/>
      <c r="C333" s="581" t="s">
        <v>499</v>
      </c>
      <c r="D333" s="562"/>
      <c r="E333" s="581" t="s">
        <v>498</v>
      </c>
      <c r="F333" s="561"/>
      <c r="G333" s="562"/>
    </row>
    <row r="334" spans="1:9" ht="51" x14ac:dyDescent="0.2">
      <c r="B334" s="81"/>
      <c r="C334" s="336" t="s">
        <v>496</v>
      </c>
      <c r="D334" s="336" t="s">
        <v>497</v>
      </c>
      <c r="E334" s="336" t="s">
        <v>496</v>
      </c>
      <c r="F334" s="336" t="s">
        <v>493</v>
      </c>
      <c r="G334" s="336" t="s">
        <v>413</v>
      </c>
    </row>
    <row r="335" spans="1:9" x14ac:dyDescent="0.2">
      <c r="B335" s="81"/>
      <c r="C335" s="78" t="s">
        <v>5337</v>
      </c>
      <c r="D335" s="78" t="s">
        <v>5338</v>
      </c>
      <c r="E335" s="78" t="s">
        <v>5339</v>
      </c>
      <c r="F335" s="78" t="s">
        <v>5444</v>
      </c>
      <c r="G335" s="78" t="s">
        <v>5445</v>
      </c>
    </row>
    <row r="336" spans="1:9" x14ac:dyDescent="0.2">
      <c r="A336" s="172" t="s">
        <v>2353</v>
      </c>
      <c r="B336" s="214" t="s">
        <v>5342</v>
      </c>
      <c r="C336" s="469" t="s">
        <v>39</v>
      </c>
      <c r="D336" s="469" t="s">
        <v>186</v>
      </c>
      <c r="E336" s="469" t="s">
        <v>456</v>
      </c>
      <c r="F336" s="469" t="s">
        <v>454</v>
      </c>
      <c r="G336" s="469" t="s">
        <v>1572</v>
      </c>
      <c r="H336" s="16" t="s">
        <v>3109</v>
      </c>
      <c r="I336" s="16" t="s">
        <v>3066</v>
      </c>
    </row>
    <row r="337" spans="1:9" x14ac:dyDescent="0.2">
      <c r="A337" s="172" t="s">
        <v>557</v>
      </c>
      <c r="B337" s="214" t="s">
        <v>5340</v>
      </c>
      <c r="C337" s="442"/>
      <c r="D337" s="442"/>
      <c r="E337" s="442"/>
      <c r="F337" s="442"/>
      <c r="G337" s="469" t="s">
        <v>452</v>
      </c>
      <c r="H337" s="16" t="s">
        <v>3109</v>
      </c>
      <c r="I337" s="16" t="s">
        <v>3063</v>
      </c>
    </row>
    <row r="338" spans="1:9" x14ac:dyDescent="0.2">
      <c r="A338" s="172" t="s">
        <v>556</v>
      </c>
      <c r="B338" s="214" t="s">
        <v>5341</v>
      </c>
      <c r="C338" s="442"/>
      <c r="D338" s="442"/>
      <c r="E338" s="442"/>
      <c r="F338" s="442"/>
      <c r="G338" s="469" t="s">
        <v>448</v>
      </c>
      <c r="H338" s="16" t="s">
        <v>3109</v>
      </c>
      <c r="I338" s="16"/>
    </row>
    <row r="339" spans="1:9" x14ac:dyDescent="0.2">
      <c r="B339" s="81"/>
      <c r="C339" s="70" t="s">
        <v>3175</v>
      </c>
      <c r="D339" s="70" t="s">
        <v>3176</v>
      </c>
      <c r="E339" s="70" t="s">
        <v>3175</v>
      </c>
      <c r="F339" s="70" t="s">
        <v>3176</v>
      </c>
      <c r="G339" s="3"/>
    </row>
    <row r="340" spans="1:9" ht="38.25" x14ac:dyDescent="0.2">
      <c r="B340" s="81"/>
      <c r="C340" s="70"/>
      <c r="D340" s="70"/>
      <c r="E340" s="70"/>
      <c r="F340" s="70" t="s">
        <v>2853</v>
      </c>
      <c r="G340" s="70" t="s">
        <v>2853</v>
      </c>
    </row>
    <row r="341" spans="1:9" ht="25.5" x14ac:dyDescent="0.2">
      <c r="B341" s="81"/>
      <c r="C341" s="70" t="s">
        <v>2824</v>
      </c>
      <c r="D341" s="70" t="s">
        <v>2824</v>
      </c>
      <c r="E341" s="70" t="s">
        <v>2825</v>
      </c>
      <c r="F341" s="70" t="s">
        <v>2825</v>
      </c>
      <c r="G341" s="70" t="s">
        <v>2825</v>
      </c>
    </row>
    <row r="342" spans="1:9" x14ac:dyDescent="0.2">
      <c r="B342" s="81"/>
      <c r="C342" s="68" t="s">
        <v>2058</v>
      </c>
      <c r="D342" s="68" t="s">
        <v>2058</v>
      </c>
      <c r="E342" s="68" t="s">
        <v>2058</v>
      </c>
      <c r="F342" s="68" t="s">
        <v>2058</v>
      </c>
      <c r="G342" s="68" t="s">
        <v>2058</v>
      </c>
    </row>
    <row r="343" spans="1:9" x14ac:dyDescent="0.2">
      <c r="C343" s="68" t="s">
        <v>4666</v>
      </c>
      <c r="D343" s="68" t="s">
        <v>4666</v>
      </c>
      <c r="E343" s="68" t="s">
        <v>4666</v>
      </c>
      <c r="F343" s="68" t="s">
        <v>4666</v>
      </c>
      <c r="G343" s="68" t="s">
        <v>4666</v>
      </c>
    </row>
    <row r="344" spans="1:9" ht="25.5" x14ac:dyDescent="0.2">
      <c r="C344" s="68" t="s">
        <v>2720</v>
      </c>
      <c r="D344" s="68" t="s">
        <v>2720</v>
      </c>
      <c r="E344" s="68" t="s">
        <v>2720</v>
      </c>
      <c r="F344" s="68" t="s">
        <v>2720</v>
      </c>
      <c r="G344" s="64" t="s">
        <v>2716</v>
      </c>
    </row>
    <row r="345" spans="1:9" ht="38.25" x14ac:dyDescent="0.2">
      <c r="C345" s="64" t="s">
        <v>2863</v>
      </c>
      <c r="D345" s="64" t="s">
        <v>2863</v>
      </c>
      <c r="E345" s="64" t="s">
        <v>2863</v>
      </c>
      <c r="F345" s="64" t="s">
        <v>2863</v>
      </c>
      <c r="G345" s="366"/>
    </row>
    <row r="346" spans="1:9" x14ac:dyDescent="0.2">
      <c r="C346" s="49"/>
      <c r="D346" s="49"/>
      <c r="E346" s="49"/>
      <c r="F346" s="49"/>
      <c r="G346" s="361"/>
    </row>
    <row r="347" spans="1:9" x14ac:dyDescent="0.2">
      <c r="A347" s="197" t="s">
        <v>4857</v>
      </c>
      <c r="H347" s="81"/>
    </row>
    <row r="348" spans="1:9" x14ac:dyDescent="0.2">
      <c r="A348" s="135" t="s">
        <v>48</v>
      </c>
      <c r="C348" s="360"/>
      <c r="D348" s="81"/>
      <c r="E348" s="81"/>
      <c r="F348" s="81"/>
      <c r="G348" s="362"/>
      <c r="H348" s="81"/>
      <c r="I348" s="81"/>
    </row>
    <row r="349" spans="1:9" x14ac:dyDescent="0.2">
      <c r="A349" s="73" t="s">
        <v>2808</v>
      </c>
      <c r="H349" s="18"/>
      <c r="I349" s="81"/>
    </row>
    <row r="350" spans="1:9" x14ac:dyDescent="0.2">
      <c r="A350" s="73" t="s">
        <v>2954</v>
      </c>
      <c r="H350" s="18"/>
      <c r="I350" s="16"/>
    </row>
    <row r="351" spans="1:9" x14ac:dyDescent="0.2">
      <c r="A351" s="10" t="s">
        <v>3057</v>
      </c>
      <c r="C351" s="363"/>
      <c r="D351" s="81"/>
      <c r="E351" s="81"/>
      <c r="F351" s="81"/>
      <c r="G351" s="362"/>
      <c r="H351" s="18"/>
      <c r="I351" s="16"/>
    </row>
    <row r="352" spans="1:9" x14ac:dyDescent="0.2">
      <c r="A352" s="115" t="s">
        <v>4665</v>
      </c>
      <c r="B352" s="185" t="s">
        <v>5253</v>
      </c>
      <c r="C352" s="182" t="s">
        <v>5270</v>
      </c>
      <c r="D352" s="166" t="s">
        <v>5184</v>
      </c>
      <c r="E352" s="81"/>
      <c r="F352" s="81"/>
      <c r="G352" s="362"/>
      <c r="H352" s="18"/>
      <c r="I352" s="16"/>
    </row>
    <row r="353" spans="1:9" x14ac:dyDescent="0.2">
      <c r="C353" s="18"/>
      <c r="D353" s="18"/>
      <c r="E353" s="18"/>
      <c r="F353" s="18"/>
      <c r="G353" s="18"/>
      <c r="H353" s="18"/>
      <c r="I353" s="18"/>
    </row>
    <row r="354" spans="1:9" x14ac:dyDescent="0.2">
      <c r="A354" s="197" t="s">
        <v>4858</v>
      </c>
      <c r="C354" s="18"/>
      <c r="D354" s="18"/>
      <c r="E354" s="18"/>
      <c r="F354" s="18"/>
      <c r="G354" s="18"/>
      <c r="H354" s="18"/>
      <c r="I354" s="18"/>
    </row>
    <row r="355" spans="1:9" x14ac:dyDescent="0.2">
      <c r="A355" s="135" t="s">
        <v>48</v>
      </c>
      <c r="C355" s="363"/>
      <c r="D355" s="81"/>
      <c r="E355" s="81"/>
      <c r="F355" s="81"/>
      <c r="G355" s="362"/>
      <c r="H355" s="18"/>
      <c r="I355" s="16"/>
    </row>
    <row r="356" spans="1:9" x14ac:dyDescent="0.2">
      <c r="A356" s="73" t="s">
        <v>2808</v>
      </c>
      <c r="C356" s="363"/>
      <c r="D356" s="81"/>
      <c r="E356" s="81"/>
      <c r="F356" s="81"/>
      <c r="G356" s="362"/>
      <c r="H356" s="18"/>
      <c r="I356" s="16"/>
    </row>
    <row r="357" spans="1:9" x14ac:dyDescent="0.2">
      <c r="A357" s="196" t="s">
        <v>2890</v>
      </c>
      <c r="C357" s="363"/>
      <c r="D357" s="81"/>
      <c r="E357" s="81"/>
      <c r="F357" s="81"/>
      <c r="G357" s="362"/>
      <c r="H357" s="18"/>
      <c r="I357" s="16"/>
    </row>
    <row r="358" spans="1:9" x14ac:dyDescent="0.2">
      <c r="A358" s="14" t="s">
        <v>4711</v>
      </c>
      <c r="B358" s="16"/>
      <c r="C358" s="16"/>
      <c r="D358" s="16"/>
      <c r="E358" s="81"/>
      <c r="F358" s="81"/>
      <c r="G358" s="81"/>
      <c r="H358" s="18"/>
      <c r="I358" s="16"/>
    </row>
    <row r="359" spans="1:9" x14ac:dyDescent="0.2">
      <c r="A359" s="10" t="s">
        <v>3057</v>
      </c>
      <c r="G359" s="81"/>
      <c r="H359" s="18"/>
      <c r="I359" s="16"/>
    </row>
    <row r="360" spans="1:9" x14ac:dyDescent="0.2">
      <c r="A360" s="115" t="s">
        <v>4665</v>
      </c>
      <c r="B360" s="185" t="s">
        <v>5253</v>
      </c>
      <c r="C360" s="182" t="s">
        <v>5270</v>
      </c>
      <c r="D360" s="166" t="s">
        <v>5184</v>
      </c>
      <c r="G360" s="18"/>
      <c r="H360" s="16"/>
    </row>
    <row r="361" spans="1:9" x14ac:dyDescent="0.2">
      <c r="G361" s="18"/>
      <c r="H361" s="16"/>
    </row>
    <row r="362" spans="1:9" x14ac:dyDescent="0.2">
      <c r="A362" s="197" t="s">
        <v>4873</v>
      </c>
      <c r="G362" s="18"/>
      <c r="H362" s="16"/>
    </row>
    <row r="363" spans="1:9" x14ac:dyDescent="0.2">
      <c r="A363" s="135" t="s">
        <v>48</v>
      </c>
      <c r="G363" s="18"/>
      <c r="H363" s="16"/>
    </row>
    <row r="364" spans="1:9" x14ac:dyDescent="0.2">
      <c r="A364" s="73" t="s">
        <v>2808</v>
      </c>
      <c r="G364" s="18"/>
      <c r="H364" s="16"/>
    </row>
    <row r="365" spans="1:9" x14ac:dyDescent="0.2">
      <c r="A365" s="73" t="s">
        <v>2954</v>
      </c>
      <c r="G365" s="18"/>
      <c r="H365" s="16"/>
    </row>
    <row r="366" spans="1:9" x14ac:dyDescent="0.2">
      <c r="A366" s="115" t="s">
        <v>2881</v>
      </c>
      <c r="G366" s="18"/>
      <c r="H366" s="16"/>
    </row>
    <row r="367" spans="1:9" x14ac:dyDescent="0.2">
      <c r="A367" s="115" t="s">
        <v>4665</v>
      </c>
      <c r="B367" s="185" t="s">
        <v>5253</v>
      </c>
      <c r="C367" s="182" t="s">
        <v>5270</v>
      </c>
      <c r="D367" s="166" t="s">
        <v>5184</v>
      </c>
      <c r="G367" s="18"/>
      <c r="H367" s="16"/>
    </row>
    <row r="368" spans="1:9" x14ac:dyDescent="0.2">
      <c r="A368" s="115" t="s">
        <v>5190</v>
      </c>
      <c r="B368" s="152" t="s">
        <v>4668</v>
      </c>
      <c r="C368" s="117" t="s">
        <v>5271</v>
      </c>
      <c r="D368" s="116" t="s">
        <v>5147</v>
      </c>
      <c r="G368" s="18"/>
      <c r="H368" s="16"/>
    </row>
    <row r="369" spans="1:8" x14ac:dyDescent="0.2">
      <c r="G369" s="18"/>
      <c r="H369" s="16"/>
    </row>
    <row r="370" spans="1:8" x14ac:dyDescent="0.2">
      <c r="A370" s="197" t="s">
        <v>4874</v>
      </c>
      <c r="G370" s="18"/>
      <c r="H370" s="16"/>
    </row>
    <row r="371" spans="1:8" x14ac:dyDescent="0.2">
      <c r="A371" s="135" t="s">
        <v>48</v>
      </c>
      <c r="G371" s="18"/>
      <c r="H371" s="16"/>
    </row>
    <row r="372" spans="1:8" x14ac:dyDescent="0.2">
      <c r="A372" s="73" t="s">
        <v>2808</v>
      </c>
      <c r="G372" s="18"/>
      <c r="H372" s="16"/>
    </row>
    <row r="373" spans="1:8" x14ac:dyDescent="0.2">
      <c r="A373" s="196" t="s">
        <v>2890</v>
      </c>
      <c r="G373" s="18"/>
      <c r="H373" s="16"/>
    </row>
    <row r="374" spans="1:8" x14ac:dyDescent="0.2">
      <c r="A374" s="14" t="s">
        <v>4711</v>
      </c>
      <c r="G374" s="18"/>
      <c r="H374" s="16"/>
    </row>
    <row r="375" spans="1:8" x14ac:dyDescent="0.2">
      <c r="A375" s="115" t="s">
        <v>2881</v>
      </c>
      <c r="G375" s="18"/>
      <c r="H375" s="16"/>
    </row>
    <row r="376" spans="1:8" x14ac:dyDescent="0.2">
      <c r="A376" s="115" t="s">
        <v>4665</v>
      </c>
      <c r="B376" s="185" t="s">
        <v>5253</v>
      </c>
      <c r="C376" s="182" t="s">
        <v>5270</v>
      </c>
      <c r="D376" s="166" t="s">
        <v>5184</v>
      </c>
      <c r="G376" s="18"/>
      <c r="H376" s="16"/>
    </row>
    <row r="377" spans="1:8" x14ac:dyDescent="0.2">
      <c r="A377" s="115" t="s">
        <v>5190</v>
      </c>
      <c r="B377" s="152" t="s">
        <v>4668</v>
      </c>
      <c r="C377" s="117" t="s">
        <v>5271</v>
      </c>
      <c r="D377" s="116" t="s">
        <v>5147</v>
      </c>
      <c r="G377" s="18"/>
      <c r="H377" s="16"/>
    </row>
    <row r="378" spans="1:8" x14ac:dyDescent="0.2">
      <c r="G378" s="18"/>
      <c r="H378" s="16"/>
    </row>
    <row r="379" spans="1:8" x14ac:dyDescent="0.2">
      <c r="A379" s="197" t="s">
        <v>4889</v>
      </c>
      <c r="G379" s="18"/>
      <c r="H379" s="16"/>
    </row>
    <row r="380" spans="1:8" x14ac:dyDescent="0.2">
      <c r="A380" s="135" t="s">
        <v>48</v>
      </c>
      <c r="G380" s="18"/>
      <c r="H380" s="16"/>
    </row>
    <row r="381" spans="1:8" x14ac:dyDescent="0.2">
      <c r="A381" s="73" t="s">
        <v>2808</v>
      </c>
      <c r="G381" s="18"/>
      <c r="H381" s="16"/>
    </row>
    <row r="382" spans="1:8" x14ac:dyDescent="0.2">
      <c r="A382" s="73" t="s">
        <v>2954</v>
      </c>
      <c r="G382" s="18"/>
      <c r="H382" s="16"/>
    </row>
    <row r="383" spans="1:8" x14ac:dyDescent="0.2">
      <c r="A383" s="115" t="s">
        <v>2882</v>
      </c>
      <c r="G383" s="18"/>
      <c r="H383" s="16"/>
    </row>
    <row r="384" spans="1:8" x14ac:dyDescent="0.2">
      <c r="A384" s="115" t="s">
        <v>4665</v>
      </c>
      <c r="B384" s="185" t="s">
        <v>5253</v>
      </c>
      <c r="C384" s="182" t="s">
        <v>5270</v>
      </c>
      <c r="D384" s="166" t="s">
        <v>5184</v>
      </c>
      <c r="G384" s="18"/>
      <c r="H384" s="16"/>
    </row>
    <row r="385" spans="1:9" x14ac:dyDescent="0.2">
      <c r="G385" s="18"/>
      <c r="H385" s="16"/>
    </row>
    <row r="386" spans="1:9" x14ac:dyDescent="0.2">
      <c r="A386" s="197" t="s">
        <v>4890</v>
      </c>
      <c r="G386" s="18"/>
      <c r="H386" s="16"/>
    </row>
    <row r="387" spans="1:9" x14ac:dyDescent="0.2">
      <c r="A387" s="135" t="s">
        <v>48</v>
      </c>
      <c r="G387" s="18"/>
      <c r="H387" s="16"/>
    </row>
    <row r="388" spans="1:9" x14ac:dyDescent="0.2">
      <c r="A388" s="73" t="s">
        <v>2808</v>
      </c>
      <c r="G388" s="18"/>
      <c r="H388" s="16"/>
    </row>
    <row r="389" spans="1:9" x14ac:dyDescent="0.2">
      <c r="A389" s="196" t="s">
        <v>2890</v>
      </c>
      <c r="G389" s="18"/>
      <c r="H389" s="16"/>
    </row>
    <row r="390" spans="1:9" x14ac:dyDescent="0.2">
      <c r="A390" s="14" t="s">
        <v>4711</v>
      </c>
      <c r="G390" s="18"/>
      <c r="H390" s="16"/>
    </row>
    <row r="391" spans="1:9" x14ac:dyDescent="0.2">
      <c r="A391" s="115" t="s">
        <v>2882</v>
      </c>
      <c r="B391" s="115"/>
      <c r="G391" s="18"/>
      <c r="H391" s="16"/>
    </row>
    <row r="392" spans="1:9" x14ac:dyDescent="0.2">
      <c r="A392" s="115" t="s">
        <v>4665</v>
      </c>
      <c r="B392" s="185" t="s">
        <v>5253</v>
      </c>
      <c r="C392" s="182" t="s">
        <v>5270</v>
      </c>
      <c r="D392" s="166" t="s">
        <v>5184</v>
      </c>
      <c r="G392" s="18"/>
      <c r="H392" s="16"/>
    </row>
    <row r="393" spans="1:9" x14ac:dyDescent="0.2">
      <c r="G393" s="365"/>
      <c r="H393" s="18"/>
      <c r="I393" s="16"/>
    </row>
    <row r="394" spans="1:9" x14ac:dyDescent="0.2">
      <c r="A394" s="81" t="s">
        <v>555</v>
      </c>
      <c r="G394" s="365"/>
      <c r="H394" s="18"/>
      <c r="I394" s="16"/>
    </row>
    <row r="395" spans="1:9" x14ac:dyDescent="0.2">
      <c r="B395" s="16"/>
      <c r="C395" s="81"/>
      <c r="D395" s="81"/>
      <c r="E395" s="81"/>
      <c r="G395" s="365"/>
      <c r="H395" s="18"/>
      <c r="I395" s="16"/>
    </row>
    <row r="396" spans="1:9" ht="51" x14ac:dyDescent="0.2">
      <c r="A396" s="81"/>
      <c r="C396" s="339" t="s">
        <v>2398</v>
      </c>
      <c r="D396" s="339" t="s">
        <v>2399</v>
      </c>
      <c r="E396" s="81"/>
      <c r="F396" s="81"/>
      <c r="G396" s="365"/>
      <c r="H396" s="18"/>
      <c r="I396" s="16"/>
    </row>
    <row r="397" spans="1:9" x14ac:dyDescent="0.2">
      <c r="A397" s="81"/>
      <c r="C397" s="156" t="s">
        <v>5349</v>
      </c>
      <c r="D397" s="156" t="s">
        <v>5350</v>
      </c>
      <c r="E397" s="81"/>
      <c r="F397" s="81"/>
      <c r="G397" s="365"/>
      <c r="H397" s="18"/>
      <c r="I397" s="16"/>
    </row>
    <row r="398" spans="1:9" x14ac:dyDescent="0.2">
      <c r="A398" s="172" t="s">
        <v>554</v>
      </c>
      <c r="B398" s="214" t="s">
        <v>5343</v>
      </c>
      <c r="C398" s="453" t="s">
        <v>445</v>
      </c>
      <c r="D398" s="453" t="s">
        <v>81</v>
      </c>
      <c r="E398" s="135" t="s">
        <v>3110</v>
      </c>
      <c r="F398" s="72"/>
      <c r="G398" s="365"/>
      <c r="H398" s="18"/>
      <c r="I398" s="18"/>
    </row>
    <row r="399" spans="1:9" x14ac:dyDescent="0.2">
      <c r="A399" s="172" t="s">
        <v>553</v>
      </c>
      <c r="B399" s="214" t="s">
        <v>5344</v>
      </c>
      <c r="C399" s="453" t="s">
        <v>1215</v>
      </c>
      <c r="D399" s="453" t="s">
        <v>41</v>
      </c>
      <c r="E399" s="135" t="s">
        <v>3111</v>
      </c>
      <c r="F399" s="72"/>
    </row>
    <row r="400" spans="1:9" x14ac:dyDescent="0.2">
      <c r="A400" s="172" t="s">
        <v>552</v>
      </c>
      <c r="B400" s="214" t="s">
        <v>5345</v>
      </c>
      <c r="C400" s="453" t="s">
        <v>1910</v>
      </c>
      <c r="D400" s="453" t="s">
        <v>42</v>
      </c>
      <c r="E400" s="135" t="s">
        <v>3112</v>
      </c>
      <c r="F400" s="72"/>
    </row>
    <row r="401" spans="1:9" x14ac:dyDescent="0.2">
      <c r="A401" s="172" t="s">
        <v>551</v>
      </c>
      <c r="B401" s="214" t="s">
        <v>5346</v>
      </c>
      <c r="C401" s="453" t="s">
        <v>1908</v>
      </c>
      <c r="D401" s="453" t="s">
        <v>43</v>
      </c>
      <c r="E401" s="135" t="s">
        <v>3113</v>
      </c>
      <c r="F401" s="72" t="s">
        <v>3063</v>
      </c>
      <c r="G401" s="18"/>
    </row>
    <row r="402" spans="1:9" x14ac:dyDescent="0.2">
      <c r="A402" s="170" t="s">
        <v>550</v>
      </c>
      <c r="B402" s="214" t="s">
        <v>5347</v>
      </c>
      <c r="C402" s="453" t="s">
        <v>285</v>
      </c>
      <c r="D402" s="447" t="s">
        <v>44</v>
      </c>
      <c r="E402" s="135" t="s">
        <v>3113</v>
      </c>
      <c r="F402" s="135"/>
      <c r="G402" s="18"/>
    </row>
    <row r="403" spans="1:9" ht="38.25" x14ac:dyDescent="0.2">
      <c r="C403" s="70" t="s">
        <v>2852</v>
      </c>
      <c r="D403" s="70" t="s">
        <v>2853</v>
      </c>
      <c r="G403" s="18"/>
    </row>
    <row r="404" spans="1:9" x14ac:dyDescent="0.2">
      <c r="C404" s="68" t="s">
        <v>2058</v>
      </c>
      <c r="D404" s="68" t="s">
        <v>2058</v>
      </c>
      <c r="G404" s="18"/>
    </row>
    <row r="405" spans="1:9" x14ac:dyDescent="0.2">
      <c r="C405" s="68" t="s">
        <v>4666</v>
      </c>
      <c r="D405" s="68" t="s">
        <v>4666</v>
      </c>
    </row>
    <row r="406" spans="1:9" ht="25.5" x14ac:dyDescent="0.2">
      <c r="C406" s="64" t="s">
        <v>2716</v>
      </c>
      <c r="D406" s="64" t="s">
        <v>2716</v>
      </c>
    </row>
    <row r="407" spans="1:9" ht="63.75" x14ac:dyDescent="0.2">
      <c r="C407" s="64" t="s">
        <v>2864</v>
      </c>
      <c r="D407" s="64" t="s">
        <v>2864</v>
      </c>
    </row>
    <row r="408" spans="1:9" x14ac:dyDescent="0.2">
      <c r="C408" s="207"/>
      <c r="D408" s="207"/>
    </row>
    <row r="409" spans="1:9" x14ac:dyDescent="0.2">
      <c r="A409" s="197" t="s">
        <v>4859</v>
      </c>
    </row>
    <row r="410" spans="1:9" x14ac:dyDescent="0.2">
      <c r="A410" s="135" t="s">
        <v>48</v>
      </c>
      <c r="C410" s="363"/>
      <c r="D410" s="81"/>
      <c r="E410" s="81"/>
      <c r="F410" s="81"/>
      <c r="G410" s="362"/>
      <c r="H410" s="18"/>
      <c r="I410" s="16"/>
    </row>
    <row r="411" spans="1:9" x14ac:dyDescent="0.2">
      <c r="A411" s="73" t="s">
        <v>2808</v>
      </c>
      <c r="C411" s="363"/>
      <c r="D411" s="81"/>
      <c r="E411" s="81"/>
      <c r="F411" s="81"/>
      <c r="G411" s="362"/>
      <c r="H411" s="18"/>
      <c r="I411" s="16"/>
    </row>
    <row r="412" spans="1:9" x14ac:dyDescent="0.2">
      <c r="A412" s="73" t="s">
        <v>2954</v>
      </c>
    </row>
    <row r="413" spans="1:9" x14ac:dyDescent="0.2">
      <c r="A413" s="10" t="s">
        <v>3057</v>
      </c>
    </row>
    <row r="414" spans="1:9" x14ac:dyDescent="0.2">
      <c r="A414" s="115" t="s">
        <v>4665</v>
      </c>
      <c r="B414" s="185" t="s">
        <v>5253</v>
      </c>
      <c r="C414" s="182" t="s">
        <v>5270</v>
      </c>
      <c r="D414" s="166" t="s">
        <v>5184</v>
      </c>
    </row>
    <row r="416" spans="1:9" x14ac:dyDescent="0.2">
      <c r="A416" s="197" t="s">
        <v>4860</v>
      </c>
    </row>
    <row r="417" spans="1:7" x14ac:dyDescent="0.2">
      <c r="A417" s="135" t="s">
        <v>48</v>
      </c>
      <c r="G417" s="365"/>
    </row>
    <row r="418" spans="1:7" x14ac:dyDescent="0.2">
      <c r="A418" s="73" t="s">
        <v>2808</v>
      </c>
      <c r="G418" s="365"/>
    </row>
    <row r="419" spans="1:7" x14ac:dyDescent="0.2">
      <c r="A419" s="196" t="s">
        <v>2890</v>
      </c>
    </row>
    <row r="420" spans="1:7" x14ac:dyDescent="0.2">
      <c r="A420" s="14" t="s">
        <v>4711</v>
      </c>
    </row>
    <row r="421" spans="1:7" x14ac:dyDescent="0.2">
      <c r="A421" s="10" t="s">
        <v>3057</v>
      </c>
    </row>
    <row r="422" spans="1:7" x14ac:dyDescent="0.2">
      <c r="A422" s="115" t="s">
        <v>4665</v>
      </c>
      <c r="B422" s="185" t="s">
        <v>5253</v>
      </c>
      <c r="C422" s="182" t="s">
        <v>5270</v>
      </c>
      <c r="D422" s="166" t="s">
        <v>5184</v>
      </c>
    </row>
    <row r="424" spans="1:7" x14ac:dyDescent="0.2">
      <c r="A424" s="197" t="s">
        <v>4875</v>
      </c>
    </row>
    <row r="425" spans="1:7" x14ac:dyDescent="0.2">
      <c r="A425" s="135" t="s">
        <v>48</v>
      </c>
    </row>
    <row r="426" spans="1:7" x14ac:dyDescent="0.2">
      <c r="A426" s="73" t="s">
        <v>2808</v>
      </c>
    </row>
    <row r="427" spans="1:7" x14ac:dyDescent="0.2">
      <c r="A427" s="73" t="s">
        <v>2954</v>
      </c>
    </row>
    <row r="428" spans="1:7" x14ac:dyDescent="0.2">
      <c r="A428" s="115" t="s">
        <v>2881</v>
      </c>
    </row>
    <row r="429" spans="1:7" x14ac:dyDescent="0.2">
      <c r="A429" s="115" t="s">
        <v>4665</v>
      </c>
      <c r="B429" s="185" t="s">
        <v>5253</v>
      </c>
      <c r="C429" s="182" t="s">
        <v>5270</v>
      </c>
      <c r="D429" s="166" t="s">
        <v>5184</v>
      </c>
    </row>
    <row r="430" spans="1:7" x14ac:dyDescent="0.2">
      <c r="A430" s="115" t="s">
        <v>5190</v>
      </c>
      <c r="B430" s="152" t="s">
        <v>4668</v>
      </c>
      <c r="C430" s="117" t="s">
        <v>5271</v>
      </c>
      <c r="D430" s="116" t="s">
        <v>5147</v>
      </c>
    </row>
    <row r="432" spans="1:7" x14ac:dyDescent="0.2">
      <c r="A432" s="197" t="s">
        <v>4876</v>
      </c>
    </row>
    <row r="433" spans="1:4" x14ac:dyDescent="0.2">
      <c r="A433" s="135" t="s">
        <v>48</v>
      </c>
    </row>
    <row r="434" spans="1:4" x14ac:dyDescent="0.2">
      <c r="A434" s="73" t="s">
        <v>2808</v>
      </c>
    </row>
    <row r="435" spans="1:4" x14ac:dyDescent="0.2">
      <c r="A435" s="196" t="s">
        <v>2890</v>
      </c>
    </row>
    <row r="436" spans="1:4" x14ac:dyDescent="0.2">
      <c r="A436" s="14" t="s">
        <v>4711</v>
      </c>
    </row>
    <row r="437" spans="1:4" x14ac:dyDescent="0.2">
      <c r="A437" s="115" t="s">
        <v>2881</v>
      </c>
    </row>
    <row r="438" spans="1:4" x14ac:dyDescent="0.2">
      <c r="A438" s="115" t="s">
        <v>4665</v>
      </c>
      <c r="B438" s="185" t="s">
        <v>5253</v>
      </c>
      <c r="C438" s="182" t="s">
        <v>5270</v>
      </c>
      <c r="D438" s="166" t="s">
        <v>5184</v>
      </c>
    </row>
    <row r="439" spans="1:4" x14ac:dyDescent="0.2">
      <c r="A439" s="115" t="s">
        <v>5190</v>
      </c>
      <c r="B439" s="152" t="s">
        <v>4668</v>
      </c>
      <c r="C439" s="117" t="s">
        <v>5271</v>
      </c>
      <c r="D439" s="116" t="s">
        <v>5147</v>
      </c>
    </row>
    <row r="441" spans="1:4" x14ac:dyDescent="0.2">
      <c r="A441" s="197" t="s">
        <v>4891</v>
      </c>
    </row>
    <row r="442" spans="1:4" x14ac:dyDescent="0.2">
      <c r="A442" s="135" t="s">
        <v>48</v>
      </c>
    </row>
    <row r="443" spans="1:4" x14ac:dyDescent="0.2">
      <c r="A443" s="73" t="s">
        <v>2808</v>
      </c>
    </row>
    <row r="444" spans="1:4" x14ac:dyDescent="0.2">
      <c r="A444" s="73" t="s">
        <v>2954</v>
      </c>
    </row>
    <row r="445" spans="1:4" x14ac:dyDescent="0.2">
      <c r="A445" s="115" t="s">
        <v>2882</v>
      </c>
    </row>
    <row r="446" spans="1:4" x14ac:dyDescent="0.2">
      <c r="A446" s="115" t="s">
        <v>4665</v>
      </c>
      <c r="B446" s="185" t="s">
        <v>5253</v>
      </c>
      <c r="C446" s="182" t="s">
        <v>5270</v>
      </c>
      <c r="D446" s="166" t="s">
        <v>5184</v>
      </c>
    </row>
    <row r="448" spans="1:4" x14ac:dyDescent="0.2">
      <c r="A448" s="197" t="s">
        <v>4892</v>
      </c>
    </row>
    <row r="449" spans="1:6" x14ac:dyDescent="0.2">
      <c r="A449" s="135" t="s">
        <v>48</v>
      </c>
    </row>
    <row r="450" spans="1:6" x14ac:dyDescent="0.2">
      <c r="A450" s="73" t="s">
        <v>2808</v>
      </c>
    </row>
    <row r="451" spans="1:6" x14ac:dyDescent="0.2">
      <c r="A451" s="196" t="s">
        <v>2890</v>
      </c>
    </row>
    <row r="452" spans="1:6" x14ac:dyDescent="0.2">
      <c r="A452" s="14" t="s">
        <v>4711</v>
      </c>
    </row>
    <row r="453" spans="1:6" x14ac:dyDescent="0.2">
      <c r="A453" s="115" t="s">
        <v>2882</v>
      </c>
    </row>
    <row r="454" spans="1:6" x14ac:dyDescent="0.2">
      <c r="A454" s="115" t="s">
        <v>4665</v>
      </c>
      <c r="B454" s="185" t="s">
        <v>5253</v>
      </c>
      <c r="C454" s="182" t="s">
        <v>5270</v>
      </c>
      <c r="D454" s="166" t="s">
        <v>5184</v>
      </c>
    </row>
    <row r="456" spans="1:6" ht="51" x14ac:dyDescent="0.2">
      <c r="C456" s="339" t="s">
        <v>2398</v>
      </c>
      <c r="D456" s="339" t="s">
        <v>2399</v>
      </c>
    </row>
    <row r="457" spans="1:6" x14ac:dyDescent="0.2">
      <c r="C457" s="156" t="s">
        <v>5351</v>
      </c>
      <c r="D457" s="156" t="s">
        <v>5446</v>
      </c>
    </row>
    <row r="458" spans="1:6" x14ac:dyDescent="0.2">
      <c r="A458" s="170" t="s">
        <v>5193</v>
      </c>
      <c r="B458" s="205" t="s">
        <v>5352</v>
      </c>
      <c r="C458" s="469" t="s">
        <v>1904</v>
      </c>
      <c r="D458" s="469" t="s">
        <v>90</v>
      </c>
      <c r="E458" s="14" t="s">
        <v>3060</v>
      </c>
      <c r="F458" s="72" t="s">
        <v>3063</v>
      </c>
    </row>
    <row r="459" spans="1:6" ht="25.5" x14ac:dyDescent="0.2">
      <c r="A459" s="176" t="s">
        <v>549</v>
      </c>
      <c r="B459" s="205" t="s">
        <v>5353</v>
      </c>
      <c r="C459" s="466" t="s">
        <v>1900</v>
      </c>
      <c r="D459" s="466" t="s">
        <v>57</v>
      </c>
      <c r="E459" s="14" t="s">
        <v>3060</v>
      </c>
      <c r="F459" s="135"/>
    </row>
    <row r="460" spans="1:6" ht="38.25" x14ac:dyDescent="0.2">
      <c r="C460" s="70" t="s">
        <v>2852</v>
      </c>
      <c r="D460" s="70" t="s">
        <v>2853</v>
      </c>
    </row>
    <row r="461" spans="1:6" x14ac:dyDescent="0.2">
      <c r="C461" s="68" t="s">
        <v>2058</v>
      </c>
      <c r="D461" s="68" t="s">
        <v>2058</v>
      </c>
    </row>
    <row r="462" spans="1:6" x14ac:dyDescent="0.2">
      <c r="C462" s="68" t="s">
        <v>4666</v>
      </c>
      <c r="D462" s="68" t="s">
        <v>4666</v>
      </c>
    </row>
    <row r="463" spans="1:6" ht="25.5" x14ac:dyDescent="0.2">
      <c r="C463" s="64" t="s">
        <v>2716</v>
      </c>
      <c r="D463" s="64" t="s">
        <v>2716</v>
      </c>
    </row>
    <row r="464" spans="1:6" ht="63.75" x14ac:dyDescent="0.2">
      <c r="C464" s="64" t="s">
        <v>2864</v>
      </c>
      <c r="D464" s="64" t="s">
        <v>2864</v>
      </c>
    </row>
  </sheetData>
  <mergeCells count="6">
    <mergeCell ref="C107:D107"/>
    <mergeCell ref="E107:I107"/>
    <mergeCell ref="C224:D224"/>
    <mergeCell ref="F224:I224"/>
    <mergeCell ref="C333:D333"/>
    <mergeCell ref="E333:G333"/>
  </mergeCells>
  <pageMargins left="0.78740157480314965" right="0.78740157480314965" top="0.98425196850393704" bottom="0.98425196850393704" header="0.51181102362204722" footer="0.51181102362204722"/>
  <pageSetup paperSize="8" scale="25"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55">
    <pageSetUpPr fitToPage="1"/>
  </sheetPr>
  <dimension ref="A1:N289"/>
  <sheetViews>
    <sheetView zoomScale="85" zoomScaleNormal="85" workbookViewId="0"/>
  </sheetViews>
  <sheetFormatPr defaultColWidth="9.140625" defaultRowHeight="12.75" x14ac:dyDescent="0.2"/>
  <cols>
    <col min="1" max="1" width="56.7109375" style="10" customWidth="1"/>
    <col min="2" max="2" width="24" style="10" customWidth="1"/>
    <col min="3" max="9" width="17.5703125" style="10" customWidth="1"/>
    <col min="10" max="246" width="9.140625" style="10"/>
    <col min="247" max="247" width="46.5703125" style="10" customWidth="1"/>
    <col min="248" max="248" width="14.42578125" style="10" customWidth="1"/>
    <col min="249" max="249" width="16.85546875" style="10" customWidth="1"/>
    <col min="250" max="250" width="17" style="10" customWidth="1"/>
    <col min="251" max="251" width="15.7109375" style="10" customWidth="1"/>
    <col min="252" max="252" width="14.7109375" style="10" customWidth="1"/>
    <col min="253" max="253" width="17.5703125" style="10" customWidth="1"/>
    <col min="254" max="254" width="31.42578125" style="10" customWidth="1"/>
    <col min="255" max="502" width="9.140625" style="10"/>
    <col min="503" max="503" width="46.5703125" style="10" customWidth="1"/>
    <col min="504" max="504" width="14.42578125" style="10" customWidth="1"/>
    <col min="505" max="505" width="16.85546875" style="10" customWidth="1"/>
    <col min="506" max="506" width="17" style="10" customWidth="1"/>
    <col min="507" max="507" width="15.7109375" style="10" customWidth="1"/>
    <col min="508" max="508" width="14.7109375" style="10" customWidth="1"/>
    <col min="509" max="509" width="17.5703125" style="10" customWidth="1"/>
    <col min="510" max="510" width="31.42578125" style="10" customWidth="1"/>
    <col min="511" max="758" width="9.140625" style="10"/>
    <col min="759" max="759" width="46.5703125" style="10" customWidth="1"/>
    <col min="760" max="760" width="14.42578125" style="10" customWidth="1"/>
    <col min="761" max="761" width="16.85546875" style="10" customWidth="1"/>
    <col min="762" max="762" width="17" style="10" customWidth="1"/>
    <col min="763" max="763" width="15.7109375" style="10" customWidth="1"/>
    <col min="764" max="764" width="14.7109375" style="10" customWidth="1"/>
    <col min="765" max="765" width="17.5703125" style="10" customWidth="1"/>
    <col min="766" max="766" width="31.42578125" style="10" customWidth="1"/>
    <col min="767" max="1014" width="9.140625" style="10"/>
    <col min="1015" max="1015" width="46.5703125" style="10" customWidth="1"/>
    <col min="1016" max="1016" width="14.42578125" style="10" customWidth="1"/>
    <col min="1017" max="1017" width="16.85546875" style="10" customWidth="1"/>
    <col min="1018" max="1018" width="17" style="10" customWidth="1"/>
    <col min="1019" max="1019" width="15.7109375" style="10" customWidth="1"/>
    <col min="1020" max="1020" width="14.7109375" style="10" customWidth="1"/>
    <col min="1021" max="1021" width="17.5703125" style="10" customWidth="1"/>
    <col min="1022" max="1022" width="31.42578125" style="10" customWidth="1"/>
    <col min="1023" max="1270" width="9.140625" style="10"/>
    <col min="1271" max="1271" width="46.5703125" style="10" customWidth="1"/>
    <col min="1272" max="1272" width="14.42578125" style="10" customWidth="1"/>
    <col min="1273" max="1273" width="16.85546875" style="10" customWidth="1"/>
    <col min="1274" max="1274" width="17" style="10" customWidth="1"/>
    <col min="1275" max="1275" width="15.7109375" style="10" customWidth="1"/>
    <col min="1276" max="1276" width="14.7109375" style="10" customWidth="1"/>
    <col min="1277" max="1277" width="17.5703125" style="10" customWidth="1"/>
    <col min="1278" max="1278" width="31.42578125" style="10" customWidth="1"/>
    <col min="1279" max="1526" width="9.140625" style="10"/>
    <col min="1527" max="1527" width="46.5703125" style="10" customWidth="1"/>
    <col min="1528" max="1528" width="14.42578125" style="10" customWidth="1"/>
    <col min="1529" max="1529" width="16.85546875" style="10" customWidth="1"/>
    <col min="1530" max="1530" width="17" style="10" customWidth="1"/>
    <col min="1531" max="1531" width="15.7109375" style="10" customWidth="1"/>
    <col min="1532" max="1532" width="14.7109375" style="10" customWidth="1"/>
    <col min="1533" max="1533" width="17.5703125" style="10" customWidth="1"/>
    <col min="1534" max="1534" width="31.42578125" style="10" customWidth="1"/>
    <col min="1535" max="1782" width="9.140625" style="10"/>
    <col min="1783" max="1783" width="46.5703125" style="10" customWidth="1"/>
    <col min="1784" max="1784" width="14.42578125" style="10" customWidth="1"/>
    <col min="1785" max="1785" width="16.85546875" style="10" customWidth="1"/>
    <col min="1786" max="1786" width="17" style="10" customWidth="1"/>
    <col min="1787" max="1787" width="15.7109375" style="10" customWidth="1"/>
    <col min="1788" max="1788" width="14.7109375" style="10" customWidth="1"/>
    <col min="1789" max="1789" width="17.5703125" style="10" customWidth="1"/>
    <col min="1790" max="1790" width="31.42578125" style="10" customWidth="1"/>
    <col min="1791" max="2038" width="9.140625" style="10"/>
    <col min="2039" max="2039" width="46.5703125" style="10" customWidth="1"/>
    <col min="2040" max="2040" width="14.42578125" style="10" customWidth="1"/>
    <col min="2041" max="2041" width="16.85546875" style="10" customWidth="1"/>
    <col min="2042" max="2042" width="17" style="10" customWidth="1"/>
    <col min="2043" max="2043" width="15.7109375" style="10" customWidth="1"/>
    <col min="2044" max="2044" width="14.7109375" style="10" customWidth="1"/>
    <col min="2045" max="2045" width="17.5703125" style="10" customWidth="1"/>
    <col min="2046" max="2046" width="31.42578125" style="10" customWidth="1"/>
    <col min="2047" max="2294" width="9.140625" style="10"/>
    <col min="2295" max="2295" width="46.5703125" style="10" customWidth="1"/>
    <col min="2296" max="2296" width="14.42578125" style="10" customWidth="1"/>
    <col min="2297" max="2297" width="16.85546875" style="10" customWidth="1"/>
    <col min="2298" max="2298" width="17" style="10" customWidth="1"/>
    <col min="2299" max="2299" width="15.7109375" style="10" customWidth="1"/>
    <col min="2300" max="2300" width="14.7109375" style="10" customWidth="1"/>
    <col min="2301" max="2301" width="17.5703125" style="10" customWidth="1"/>
    <col min="2302" max="2302" width="31.42578125" style="10" customWidth="1"/>
    <col min="2303" max="2550" width="9.140625" style="10"/>
    <col min="2551" max="2551" width="46.5703125" style="10" customWidth="1"/>
    <col min="2552" max="2552" width="14.42578125" style="10" customWidth="1"/>
    <col min="2553" max="2553" width="16.85546875" style="10" customWidth="1"/>
    <col min="2554" max="2554" width="17" style="10" customWidth="1"/>
    <col min="2555" max="2555" width="15.7109375" style="10" customWidth="1"/>
    <col min="2556" max="2556" width="14.7109375" style="10" customWidth="1"/>
    <col min="2557" max="2557" width="17.5703125" style="10" customWidth="1"/>
    <col min="2558" max="2558" width="31.42578125" style="10" customWidth="1"/>
    <col min="2559" max="2806" width="9.140625" style="10"/>
    <col min="2807" max="2807" width="46.5703125" style="10" customWidth="1"/>
    <col min="2808" max="2808" width="14.42578125" style="10" customWidth="1"/>
    <col min="2809" max="2809" width="16.85546875" style="10" customWidth="1"/>
    <col min="2810" max="2810" width="17" style="10" customWidth="1"/>
    <col min="2811" max="2811" width="15.7109375" style="10" customWidth="1"/>
    <col min="2812" max="2812" width="14.7109375" style="10" customWidth="1"/>
    <col min="2813" max="2813" width="17.5703125" style="10" customWidth="1"/>
    <col min="2814" max="2814" width="31.42578125" style="10" customWidth="1"/>
    <col min="2815" max="3062" width="9.140625" style="10"/>
    <col min="3063" max="3063" width="46.5703125" style="10" customWidth="1"/>
    <col min="3064" max="3064" width="14.42578125" style="10" customWidth="1"/>
    <col min="3065" max="3065" width="16.85546875" style="10" customWidth="1"/>
    <col min="3066" max="3066" width="17" style="10" customWidth="1"/>
    <col min="3067" max="3067" width="15.7109375" style="10" customWidth="1"/>
    <col min="3068" max="3068" width="14.7109375" style="10" customWidth="1"/>
    <col min="3069" max="3069" width="17.5703125" style="10" customWidth="1"/>
    <col min="3070" max="3070" width="31.42578125" style="10" customWidth="1"/>
    <col min="3071" max="3318" width="9.140625" style="10"/>
    <col min="3319" max="3319" width="46.5703125" style="10" customWidth="1"/>
    <col min="3320" max="3320" width="14.42578125" style="10" customWidth="1"/>
    <col min="3321" max="3321" width="16.85546875" style="10" customWidth="1"/>
    <col min="3322" max="3322" width="17" style="10" customWidth="1"/>
    <col min="3323" max="3323" width="15.7109375" style="10" customWidth="1"/>
    <col min="3324" max="3324" width="14.7109375" style="10" customWidth="1"/>
    <col min="3325" max="3325" width="17.5703125" style="10" customWidth="1"/>
    <col min="3326" max="3326" width="31.42578125" style="10" customWidth="1"/>
    <col min="3327" max="3574" width="9.140625" style="10"/>
    <col min="3575" max="3575" width="46.5703125" style="10" customWidth="1"/>
    <col min="3576" max="3576" width="14.42578125" style="10" customWidth="1"/>
    <col min="3577" max="3577" width="16.85546875" style="10" customWidth="1"/>
    <col min="3578" max="3578" width="17" style="10" customWidth="1"/>
    <col min="3579" max="3579" width="15.7109375" style="10" customWidth="1"/>
    <col min="3580" max="3580" width="14.7109375" style="10" customWidth="1"/>
    <col min="3581" max="3581" width="17.5703125" style="10" customWidth="1"/>
    <col min="3582" max="3582" width="31.42578125" style="10" customWidth="1"/>
    <col min="3583" max="3830" width="9.140625" style="10"/>
    <col min="3831" max="3831" width="46.5703125" style="10" customWidth="1"/>
    <col min="3832" max="3832" width="14.42578125" style="10" customWidth="1"/>
    <col min="3833" max="3833" width="16.85546875" style="10" customWidth="1"/>
    <col min="3834" max="3834" width="17" style="10" customWidth="1"/>
    <col min="3835" max="3835" width="15.7109375" style="10" customWidth="1"/>
    <col min="3836" max="3836" width="14.7109375" style="10" customWidth="1"/>
    <col min="3837" max="3837" width="17.5703125" style="10" customWidth="1"/>
    <col min="3838" max="3838" width="31.42578125" style="10" customWidth="1"/>
    <col min="3839" max="4086" width="9.140625" style="10"/>
    <col min="4087" max="4087" width="46.5703125" style="10" customWidth="1"/>
    <col min="4088" max="4088" width="14.42578125" style="10" customWidth="1"/>
    <col min="4089" max="4089" width="16.85546875" style="10" customWidth="1"/>
    <col min="4090" max="4090" width="17" style="10" customWidth="1"/>
    <col min="4091" max="4091" width="15.7109375" style="10" customWidth="1"/>
    <col min="4092" max="4092" width="14.7109375" style="10" customWidth="1"/>
    <col min="4093" max="4093" width="17.5703125" style="10" customWidth="1"/>
    <col min="4094" max="4094" width="31.42578125" style="10" customWidth="1"/>
    <col min="4095" max="4342" width="9.140625" style="10"/>
    <col min="4343" max="4343" width="46.5703125" style="10" customWidth="1"/>
    <col min="4344" max="4344" width="14.42578125" style="10" customWidth="1"/>
    <col min="4345" max="4345" width="16.85546875" style="10" customWidth="1"/>
    <col min="4346" max="4346" width="17" style="10" customWidth="1"/>
    <col min="4347" max="4347" width="15.7109375" style="10" customWidth="1"/>
    <col min="4348" max="4348" width="14.7109375" style="10" customWidth="1"/>
    <col min="4349" max="4349" width="17.5703125" style="10" customWidth="1"/>
    <col min="4350" max="4350" width="31.42578125" style="10" customWidth="1"/>
    <col min="4351" max="4598" width="9.140625" style="10"/>
    <col min="4599" max="4599" width="46.5703125" style="10" customWidth="1"/>
    <col min="4600" max="4600" width="14.42578125" style="10" customWidth="1"/>
    <col min="4601" max="4601" width="16.85546875" style="10" customWidth="1"/>
    <col min="4602" max="4602" width="17" style="10" customWidth="1"/>
    <col min="4603" max="4603" width="15.7109375" style="10" customWidth="1"/>
    <col min="4604" max="4604" width="14.7109375" style="10" customWidth="1"/>
    <col min="4605" max="4605" width="17.5703125" style="10" customWidth="1"/>
    <col min="4606" max="4606" width="31.42578125" style="10" customWidth="1"/>
    <col min="4607" max="4854" width="9.140625" style="10"/>
    <col min="4855" max="4855" width="46.5703125" style="10" customWidth="1"/>
    <col min="4856" max="4856" width="14.42578125" style="10" customWidth="1"/>
    <col min="4857" max="4857" width="16.85546875" style="10" customWidth="1"/>
    <col min="4858" max="4858" width="17" style="10" customWidth="1"/>
    <col min="4859" max="4859" width="15.7109375" style="10" customWidth="1"/>
    <col min="4860" max="4860" width="14.7109375" style="10" customWidth="1"/>
    <col min="4861" max="4861" width="17.5703125" style="10" customWidth="1"/>
    <col min="4862" max="4862" width="31.42578125" style="10" customWidth="1"/>
    <col min="4863" max="5110" width="9.140625" style="10"/>
    <col min="5111" max="5111" width="46.5703125" style="10" customWidth="1"/>
    <col min="5112" max="5112" width="14.42578125" style="10" customWidth="1"/>
    <col min="5113" max="5113" width="16.85546875" style="10" customWidth="1"/>
    <col min="5114" max="5114" width="17" style="10" customWidth="1"/>
    <col min="5115" max="5115" width="15.7109375" style="10" customWidth="1"/>
    <col min="5116" max="5116" width="14.7109375" style="10" customWidth="1"/>
    <col min="5117" max="5117" width="17.5703125" style="10" customWidth="1"/>
    <col min="5118" max="5118" width="31.42578125" style="10" customWidth="1"/>
    <col min="5119" max="5366" width="9.140625" style="10"/>
    <col min="5367" max="5367" width="46.5703125" style="10" customWidth="1"/>
    <col min="5368" max="5368" width="14.42578125" style="10" customWidth="1"/>
    <col min="5369" max="5369" width="16.85546875" style="10" customWidth="1"/>
    <col min="5370" max="5370" width="17" style="10" customWidth="1"/>
    <col min="5371" max="5371" width="15.7109375" style="10" customWidth="1"/>
    <col min="5372" max="5372" width="14.7109375" style="10" customWidth="1"/>
    <col min="5373" max="5373" width="17.5703125" style="10" customWidth="1"/>
    <col min="5374" max="5374" width="31.42578125" style="10" customWidth="1"/>
    <col min="5375" max="5622" width="9.140625" style="10"/>
    <col min="5623" max="5623" width="46.5703125" style="10" customWidth="1"/>
    <col min="5624" max="5624" width="14.42578125" style="10" customWidth="1"/>
    <col min="5625" max="5625" width="16.85546875" style="10" customWidth="1"/>
    <col min="5626" max="5626" width="17" style="10" customWidth="1"/>
    <col min="5627" max="5627" width="15.7109375" style="10" customWidth="1"/>
    <col min="5628" max="5628" width="14.7109375" style="10" customWidth="1"/>
    <col min="5629" max="5629" width="17.5703125" style="10" customWidth="1"/>
    <col min="5630" max="5630" width="31.42578125" style="10" customWidth="1"/>
    <col min="5631" max="5878" width="9.140625" style="10"/>
    <col min="5879" max="5879" width="46.5703125" style="10" customWidth="1"/>
    <col min="5880" max="5880" width="14.42578125" style="10" customWidth="1"/>
    <col min="5881" max="5881" width="16.85546875" style="10" customWidth="1"/>
    <col min="5882" max="5882" width="17" style="10" customWidth="1"/>
    <col min="5883" max="5883" width="15.7109375" style="10" customWidth="1"/>
    <col min="5884" max="5884" width="14.7109375" style="10" customWidth="1"/>
    <col min="5885" max="5885" width="17.5703125" style="10" customWidth="1"/>
    <col min="5886" max="5886" width="31.42578125" style="10" customWidth="1"/>
    <col min="5887" max="6134" width="9.140625" style="10"/>
    <col min="6135" max="6135" width="46.5703125" style="10" customWidth="1"/>
    <col min="6136" max="6136" width="14.42578125" style="10" customWidth="1"/>
    <col min="6137" max="6137" width="16.85546875" style="10" customWidth="1"/>
    <col min="6138" max="6138" width="17" style="10" customWidth="1"/>
    <col min="6139" max="6139" width="15.7109375" style="10" customWidth="1"/>
    <col min="6140" max="6140" width="14.7109375" style="10" customWidth="1"/>
    <col min="6141" max="6141" width="17.5703125" style="10" customWidth="1"/>
    <col min="6142" max="6142" width="31.42578125" style="10" customWidth="1"/>
    <col min="6143" max="6390" width="9.140625" style="10"/>
    <col min="6391" max="6391" width="46.5703125" style="10" customWidth="1"/>
    <col min="6392" max="6392" width="14.42578125" style="10" customWidth="1"/>
    <col min="6393" max="6393" width="16.85546875" style="10" customWidth="1"/>
    <col min="6394" max="6394" width="17" style="10" customWidth="1"/>
    <col min="6395" max="6395" width="15.7109375" style="10" customWidth="1"/>
    <col min="6396" max="6396" width="14.7109375" style="10" customWidth="1"/>
    <col min="6397" max="6397" width="17.5703125" style="10" customWidth="1"/>
    <col min="6398" max="6398" width="31.42578125" style="10" customWidth="1"/>
    <col min="6399" max="6646" width="9.140625" style="10"/>
    <col min="6647" max="6647" width="46.5703125" style="10" customWidth="1"/>
    <col min="6648" max="6648" width="14.42578125" style="10" customWidth="1"/>
    <col min="6649" max="6649" width="16.85546875" style="10" customWidth="1"/>
    <col min="6650" max="6650" width="17" style="10" customWidth="1"/>
    <col min="6651" max="6651" width="15.7109375" style="10" customWidth="1"/>
    <col min="6652" max="6652" width="14.7109375" style="10" customWidth="1"/>
    <col min="6653" max="6653" width="17.5703125" style="10" customWidth="1"/>
    <col min="6654" max="6654" width="31.42578125" style="10" customWidth="1"/>
    <col min="6655" max="6902" width="9.140625" style="10"/>
    <col min="6903" max="6903" width="46.5703125" style="10" customWidth="1"/>
    <col min="6904" max="6904" width="14.42578125" style="10" customWidth="1"/>
    <col min="6905" max="6905" width="16.85546875" style="10" customWidth="1"/>
    <col min="6906" max="6906" width="17" style="10" customWidth="1"/>
    <col min="6907" max="6907" width="15.7109375" style="10" customWidth="1"/>
    <col min="6908" max="6908" width="14.7109375" style="10" customWidth="1"/>
    <col min="6909" max="6909" width="17.5703125" style="10" customWidth="1"/>
    <col min="6910" max="6910" width="31.42578125" style="10" customWidth="1"/>
    <col min="6911" max="7158" width="9.140625" style="10"/>
    <col min="7159" max="7159" width="46.5703125" style="10" customWidth="1"/>
    <col min="7160" max="7160" width="14.42578125" style="10" customWidth="1"/>
    <col min="7161" max="7161" width="16.85546875" style="10" customWidth="1"/>
    <col min="7162" max="7162" width="17" style="10" customWidth="1"/>
    <col min="7163" max="7163" width="15.7109375" style="10" customWidth="1"/>
    <col min="7164" max="7164" width="14.7109375" style="10" customWidth="1"/>
    <col min="7165" max="7165" width="17.5703125" style="10" customWidth="1"/>
    <col min="7166" max="7166" width="31.42578125" style="10" customWidth="1"/>
    <col min="7167" max="7414" width="9.140625" style="10"/>
    <col min="7415" max="7415" width="46.5703125" style="10" customWidth="1"/>
    <col min="7416" max="7416" width="14.42578125" style="10" customWidth="1"/>
    <col min="7417" max="7417" width="16.85546875" style="10" customWidth="1"/>
    <col min="7418" max="7418" width="17" style="10" customWidth="1"/>
    <col min="7419" max="7419" width="15.7109375" style="10" customWidth="1"/>
    <col min="7420" max="7420" width="14.7109375" style="10" customWidth="1"/>
    <col min="7421" max="7421" width="17.5703125" style="10" customWidth="1"/>
    <col min="7422" max="7422" width="31.42578125" style="10" customWidth="1"/>
    <col min="7423" max="7670" width="9.140625" style="10"/>
    <col min="7671" max="7671" width="46.5703125" style="10" customWidth="1"/>
    <col min="7672" max="7672" width="14.42578125" style="10" customWidth="1"/>
    <col min="7673" max="7673" width="16.85546875" style="10" customWidth="1"/>
    <col min="7674" max="7674" width="17" style="10" customWidth="1"/>
    <col min="7675" max="7675" width="15.7109375" style="10" customWidth="1"/>
    <col min="7676" max="7676" width="14.7109375" style="10" customWidth="1"/>
    <col min="7677" max="7677" width="17.5703125" style="10" customWidth="1"/>
    <col min="7678" max="7678" width="31.42578125" style="10" customWidth="1"/>
    <col min="7679" max="7926" width="9.140625" style="10"/>
    <col min="7927" max="7927" width="46.5703125" style="10" customWidth="1"/>
    <col min="7928" max="7928" width="14.42578125" style="10" customWidth="1"/>
    <col min="7929" max="7929" width="16.85546875" style="10" customWidth="1"/>
    <col min="7930" max="7930" width="17" style="10" customWidth="1"/>
    <col min="7931" max="7931" width="15.7109375" style="10" customWidth="1"/>
    <col min="7932" max="7932" width="14.7109375" style="10" customWidth="1"/>
    <col min="7933" max="7933" width="17.5703125" style="10" customWidth="1"/>
    <col min="7934" max="7934" width="31.42578125" style="10" customWidth="1"/>
    <col min="7935" max="8182" width="9.140625" style="10"/>
    <col min="8183" max="8183" width="46.5703125" style="10" customWidth="1"/>
    <col min="8184" max="8184" width="14.42578125" style="10" customWidth="1"/>
    <col min="8185" max="8185" width="16.85546875" style="10" customWidth="1"/>
    <col min="8186" max="8186" width="17" style="10" customWidth="1"/>
    <col min="8187" max="8187" width="15.7109375" style="10" customWidth="1"/>
    <col min="8188" max="8188" width="14.7109375" style="10" customWidth="1"/>
    <col min="8189" max="8189" width="17.5703125" style="10" customWidth="1"/>
    <col min="8190" max="8190" width="31.42578125" style="10" customWidth="1"/>
    <col min="8191" max="8438" width="9.140625" style="10"/>
    <col min="8439" max="8439" width="46.5703125" style="10" customWidth="1"/>
    <col min="8440" max="8440" width="14.42578125" style="10" customWidth="1"/>
    <col min="8441" max="8441" width="16.85546875" style="10" customWidth="1"/>
    <col min="8442" max="8442" width="17" style="10" customWidth="1"/>
    <col min="8443" max="8443" width="15.7109375" style="10" customWidth="1"/>
    <col min="8444" max="8444" width="14.7109375" style="10" customWidth="1"/>
    <col min="8445" max="8445" width="17.5703125" style="10" customWidth="1"/>
    <col min="8446" max="8446" width="31.42578125" style="10" customWidth="1"/>
    <col min="8447" max="8694" width="9.140625" style="10"/>
    <col min="8695" max="8695" width="46.5703125" style="10" customWidth="1"/>
    <col min="8696" max="8696" width="14.42578125" style="10" customWidth="1"/>
    <col min="8697" max="8697" width="16.85546875" style="10" customWidth="1"/>
    <col min="8698" max="8698" width="17" style="10" customWidth="1"/>
    <col min="8699" max="8699" width="15.7109375" style="10" customWidth="1"/>
    <col min="8700" max="8700" width="14.7109375" style="10" customWidth="1"/>
    <col min="8701" max="8701" width="17.5703125" style="10" customWidth="1"/>
    <col min="8702" max="8702" width="31.42578125" style="10" customWidth="1"/>
    <col min="8703" max="8950" width="9.140625" style="10"/>
    <col min="8951" max="8951" width="46.5703125" style="10" customWidth="1"/>
    <col min="8952" max="8952" width="14.42578125" style="10" customWidth="1"/>
    <col min="8953" max="8953" width="16.85546875" style="10" customWidth="1"/>
    <col min="8954" max="8954" width="17" style="10" customWidth="1"/>
    <col min="8955" max="8955" width="15.7109375" style="10" customWidth="1"/>
    <col min="8956" max="8956" width="14.7109375" style="10" customWidth="1"/>
    <col min="8957" max="8957" width="17.5703125" style="10" customWidth="1"/>
    <col min="8958" max="8958" width="31.42578125" style="10" customWidth="1"/>
    <col min="8959" max="9206" width="9.140625" style="10"/>
    <col min="9207" max="9207" width="46.5703125" style="10" customWidth="1"/>
    <col min="9208" max="9208" width="14.42578125" style="10" customWidth="1"/>
    <col min="9209" max="9209" width="16.85546875" style="10" customWidth="1"/>
    <col min="9210" max="9210" width="17" style="10" customWidth="1"/>
    <col min="9211" max="9211" width="15.7109375" style="10" customWidth="1"/>
    <col min="9212" max="9212" width="14.7109375" style="10" customWidth="1"/>
    <col min="9213" max="9213" width="17.5703125" style="10" customWidth="1"/>
    <col min="9214" max="9214" width="31.42578125" style="10" customWidth="1"/>
    <col min="9215" max="9462" width="9.140625" style="10"/>
    <col min="9463" max="9463" width="46.5703125" style="10" customWidth="1"/>
    <col min="9464" max="9464" width="14.42578125" style="10" customWidth="1"/>
    <col min="9465" max="9465" width="16.85546875" style="10" customWidth="1"/>
    <col min="9466" max="9466" width="17" style="10" customWidth="1"/>
    <col min="9467" max="9467" width="15.7109375" style="10" customWidth="1"/>
    <col min="9468" max="9468" width="14.7109375" style="10" customWidth="1"/>
    <col min="9469" max="9469" width="17.5703125" style="10" customWidth="1"/>
    <col min="9470" max="9470" width="31.42578125" style="10" customWidth="1"/>
    <col min="9471" max="9718" width="9.140625" style="10"/>
    <col min="9719" max="9719" width="46.5703125" style="10" customWidth="1"/>
    <col min="9720" max="9720" width="14.42578125" style="10" customWidth="1"/>
    <col min="9721" max="9721" width="16.85546875" style="10" customWidth="1"/>
    <col min="9722" max="9722" width="17" style="10" customWidth="1"/>
    <col min="9723" max="9723" width="15.7109375" style="10" customWidth="1"/>
    <col min="9724" max="9724" width="14.7109375" style="10" customWidth="1"/>
    <col min="9725" max="9725" width="17.5703125" style="10" customWidth="1"/>
    <col min="9726" max="9726" width="31.42578125" style="10" customWidth="1"/>
    <col min="9727" max="9974" width="9.140625" style="10"/>
    <col min="9975" max="9975" width="46.5703125" style="10" customWidth="1"/>
    <col min="9976" max="9976" width="14.42578125" style="10" customWidth="1"/>
    <col min="9977" max="9977" width="16.85546875" style="10" customWidth="1"/>
    <col min="9978" max="9978" width="17" style="10" customWidth="1"/>
    <col min="9979" max="9979" width="15.7109375" style="10" customWidth="1"/>
    <col min="9980" max="9980" width="14.7109375" style="10" customWidth="1"/>
    <col min="9981" max="9981" width="17.5703125" style="10" customWidth="1"/>
    <col min="9982" max="9982" width="31.42578125" style="10" customWidth="1"/>
    <col min="9983" max="10230" width="9.140625" style="10"/>
    <col min="10231" max="10231" width="46.5703125" style="10" customWidth="1"/>
    <col min="10232" max="10232" width="14.42578125" style="10" customWidth="1"/>
    <col min="10233" max="10233" width="16.85546875" style="10" customWidth="1"/>
    <col min="10234" max="10234" width="17" style="10" customWidth="1"/>
    <col min="10235" max="10235" width="15.7109375" style="10" customWidth="1"/>
    <col min="10236" max="10236" width="14.7109375" style="10" customWidth="1"/>
    <col min="10237" max="10237" width="17.5703125" style="10" customWidth="1"/>
    <col min="10238" max="10238" width="31.42578125" style="10" customWidth="1"/>
    <col min="10239" max="10486" width="9.140625" style="10"/>
    <col min="10487" max="10487" width="46.5703125" style="10" customWidth="1"/>
    <col min="10488" max="10488" width="14.42578125" style="10" customWidth="1"/>
    <col min="10489" max="10489" width="16.85546875" style="10" customWidth="1"/>
    <col min="10490" max="10490" width="17" style="10" customWidth="1"/>
    <col min="10491" max="10491" width="15.7109375" style="10" customWidth="1"/>
    <col min="10492" max="10492" width="14.7109375" style="10" customWidth="1"/>
    <col min="10493" max="10493" width="17.5703125" style="10" customWidth="1"/>
    <col min="10494" max="10494" width="31.42578125" style="10" customWidth="1"/>
    <col min="10495" max="10742" width="9.140625" style="10"/>
    <col min="10743" max="10743" width="46.5703125" style="10" customWidth="1"/>
    <col min="10744" max="10744" width="14.42578125" style="10" customWidth="1"/>
    <col min="10745" max="10745" width="16.85546875" style="10" customWidth="1"/>
    <col min="10746" max="10746" width="17" style="10" customWidth="1"/>
    <col min="10747" max="10747" width="15.7109375" style="10" customWidth="1"/>
    <col min="10748" max="10748" width="14.7109375" style="10" customWidth="1"/>
    <col min="10749" max="10749" width="17.5703125" style="10" customWidth="1"/>
    <col min="10750" max="10750" width="31.42578125" style="10" customWidth="1"/>
    <col min="10751" max="10998" width="9.140625" style="10"/>
    <col min="10999" max="10999" width="46.5703125" style="10" customWidth="1"/>
    <col min="11000" max="11000" width="14.42578125" style="10" customWidth="1"/>
    <col min="11001" max="11001" width="16.85546875" style="10" customWidth="1"/>
    <col min="11002" max="11002" width="17" style="10" customWidth="1"/>
    <col min="11003" max="11003" width="15.7109375" style="10" customWidth="1"/>
    <col min="11004" max="11004" width="14.7109375" style="10" customWidth="1"/>
    <col min="11005" max="11005" width="17.5703125" style="10" customWidth="1"/>
    <col min="11006" max="11006" width="31.42578125" style="10" customWidth="1"/>
    <col min="11007" max="11254" width="9.140625" style="10"/>
    <col min="11255" max="11255" width="46.5703125" style="10" customWidth="1"/>
    <col min="11256" max="11256" width="14.42578125" style="10" customWidth="1"/>
    <col min="11257" max="11257" width="16.85546875" style="10" customWidth="1"/>
    <col min="11258" max="11258" width="17" style="10" customWidth="1"/>
    <col min="11259" max="11259" width="15.7109375" style="10" customWidth="1"/>
    <col min="11260" max="11260" width="14.7109375" style="10" customWidth="1"/>
    <col min="11261" max="11261" width="17.5703125" style="10" customWidth="1"/>
    <col min="11262" max="11262" width="31.42578125" style="10" customWidth="1"/>
    <col min="11263" max="11510" width="9.140625" style="10"/>
    <col min="11511" max="11511" width="46.5703125" style="10" customWidth="1"/>
    <col min="11512" max="11512" width="14.42578125" style="10" customWidth="1"/>
    <col min="11513" max="11513" width="16.85546875" style="10" customWidth="1"/>
    <col min="11514" max="11514" width="17" style="10" customWidth="1"/>
    <col min="11515" max="11515" width="15.7109375" style="10" customWidth="1"/>
    <col min="11516" max="11516" width="14.7109375" style="10" customWidth="1"/>
    <col min="11517" max="11517" width="17.5703125" style="10" customWidth="1"/>
    <col min="11518" max="11518" width="31.42578125" style="10" customWidth="1"/>
    <col min="11519" max="11766" width="9.140625" style="10"/>
    <col min="11767" max="11767" width="46.5703125" style="10" customWidth="1"/>
    <col min="11768" max="11768" width="14.42578125" style="10" customWidth="1"/>
    <col min="11769" max="11769" width="16.85546875" style="10" customWidth="1"/>
    <col min="11770" max="11770" width="17" style="10" customWidth="1"/>
    <col min="11771" max="11771" width="15.7109375" style="10" customWidth="1"/>
    <col min="11772" max="11772" width="14.7109375" style="10" customWidth="1"/>
    <col min="11773" max="11773" width="17.5703125" style="10" customWidth="1"/>
    <col min="11774" max="11774" width="31.42578125" style="10" customWidth="1"/>
    <col min="11775" max="12022" width="9.140625" style="10"/>
    <col min="12023" max="12023" width="46.5703125" style="10" customWidth="1"/>
    <col min="12024" max="12024" width="14.42578125" style="10" customWidth="1"/>
    <col min="12025" max="12025" width="16.85546875" style="10" customWidth="1"/>
    <col min="12026" max="12026" width="17" style="10" customWidth="1"/>
    <col min="12027" max="12027" width="15.7109375" style="10" customWidth="1"/>
    <col min="12028" max="12028" width="14.7109375" style="10" customWidth="1"/>
    <col min="12029" max="12029" width="17.5703125" style="10" customWidth="1"/>
    <col min="12030" max="12030" width="31.42578125" style="10" customWidth="1"/>
    <col min="12031" max="12278" width="9.140625" style="10"/>
    <col min="12279" max="12279" width="46.5703125" style="10" customWidth="1"/>
    <col min="12280" max="12280" width="14.42578125" style="10" customWidth="1"/>
    <col min="12281" max="12281" width="16.85546875" style="10" customWidth="1"/>
    <col min="12282" max="12282" width="17" style="10" customWidth="1"/>
    <col min="12283" max="12283" width="15.7109375" style="10" customWidth="1"/>
    <col min="12284" max="12284" width="14.7109375" style="10" customWidth="1"/>
    <col min="12285" max="12285" width="17.5703125" style="10" customWidth="1"/>
    <col min="12286" max="12286" width="31.42578125" style="10" customWidth="1"/>
    <col min="12287" max="12534" width="9.140625" style="10"/>
    <col min="12535" max="12535" width="46.5703125" style="10" customWidth="1"/>
    <col min="12536" max="12536" width="14.42578125" style="10" customWidth="1"/>
    <col min="12537" max="12537" width="16.85546875" style="10" customWidth="1"/>
    <col min="12538" max="12538" width="17" style="10" customWidth="1"/>
    <col min="12539" max="12539" width="15.7109375" style="10" customWidth="1"/>
    <col min="12540" max="12540" width="14.7109375" style="10" customWidth="1"/>
    <col min="12541" max="12541" width="17.5703125" style="10" customWidth="1"/>
    <col min="12542" max="12542" width="31.42578125" style="10" customWidth="1"/>
    <col min="12543" max="12790" width="9.140625" style="10"/>
    <col min="12791" max="12791" width="46.5703125" style="10" customWidth="1"/>
    <col min="12792" max="12792" width="14.42578125" style="10" customWidth="1"/>
    <col min="12793" max="12793" width="16.85546875" style="10" customWidth="1"/>
    <col min="12794" max="12794" width="17" style="10" customWidth="1"/>
    <col min="12795" max="12795" width="15.7109375" style="10" customWidth="1"/>
    <col min="12796" max="12796" width="14.7109375" style="10" customWidth="1"/>
    <col min="12797" max="12797" width="17.5703125" style="10" customWidth="1"/>
    <col min="12798" max="12798" width="31.42578125" style="10" customWidth="1"/>
    <col min="12799" max="13046" width="9.140625" style="10"/>
    <col min="13047" max="13047" width="46.5703125" style="10" customWidth="1"/>
    <col min="13048" max="13048" width="14.42578125" style="10" customWidth="1"/>
    <col min="13049" max="13049" width="16.85546875" style="10" customWidth="1"/>
    <col min="13050" max="13050" width="17" style="10" customWidth="1"/>
    <col min="13051" max="13051" width="15.7109375" style="10" customWidth="1"/>
    <col min="13052" max="13052" width="14.7109375" style="10" customWidth="1"/>
    <col min="13053" max="13053" width="17.5703125" style="10" customWidth="1"/>
    <col min="13054" max="13054" width="31.42578125" style="10" customWidth="1"/>
    <col min="13055" max="13302" width="9.140625" style="10"/>
    <col min="13303" max="13303" width="46.5703125" style="10" customWidth="1"/>
    <col min="13304" max="13304" width="14.42578125" style="10" customWidth="1"/>
    <col min="13305" max="13305" width="16.85546875" style="10" customWidth="1"/>
    <col min="13306" max="13306" width="17" style="10" customWidth="1"/>
    <col min="13307" max="13307" width="15.7109375" style="10" customWidth="1"/>
    <col min="13308" max="13308" width="14.7109375" style="10" customWidth="1"/>
    <col min="13309" max="13309" width="17.5703125" style="10" customWidth="1"/>
    <col min="13310" max="13310" width="31.42578125" style="10" customWidth="1"/>
    <col min="13311" max="13558" width="9.140625" style="10"/>
    <col min="13559" max="13559" width="46.5703125" style="10" customWidth="1"/>
    <col min="13560" max="13560" width="14.42578125" style="10" customWidth="1"/>
    <col min="13561" max="13561" width="16.85546875" style="10" customWidth="1"/>
    <col min="13562" max="13562" width="17" style="10" customWidth="1"/>
    <col min="13563" max="13563" width="15.7109375" style="10" customWidth="1"/>
    <col min="13564" max="13564" width="14.7109375" style="10" customWidth="1"/>
    <col min="13565" max="13565" width="17.5703125" style="10" customWidth="1"/>
    <col min="13566" max="13566" width="31.42578125" style="10" customWidth="1"/>
    <col min="13567" max="13814" width="9.140625" style="10"/>
    <col min="13815" max="13815" width="46.5703125" style="10" customWidth="1"/>
    <col min="13816" max="13816" width="14.42578125" style="10" customWidth="1"/>
    <col min="13817" max="13817" width="16.85546875" style="10" customWidth="1"/>
    <col min="13818" max="13818" width="17" style="10" customWidth="1"/>
    <col min="13819" max="13819" width="15.7109375" style="10" customWidth="1"/>
    <col min="13820" max="13820" width="14.7109375" style="10" customWidth="1"/>
    <col min="13821" max="13821" width="17.5703125" style="10" customWidth="1"/>
    <col min="13822" max="13822" width="31.42578125" style="10" customWidth="1"/>
    <col min="13823" max="14070" width="9.140625" style="10"/>
    <col min="14071" max="14071" width="46.5703125" style="10" customWidth="1"/>
    <col min="14072" max="14072" width="14.42578125" style="10" customWidth="1"/>
    <col min="14073" max="14073" width="16.85546875" style="10" customWidth="1"/>
    <col min="14074" max="14074" width="17" style="10" customWidth="1"/>
    <col min="14075" max="14075" width="15.7109375" style="10" customWidth="1"/>
    <col min="14076" max="14076" width="14.7109375" style="10" customWidth="1"/>
    <col min="14077" max="14077" width="17.5703125" style="10" customWidth="1"/>
    <col min="14078" max="14078" width="31.42578125" style="10" customWidth="1"/>
    <col min="14079" max="14326" width="9.140625" style="10"/>
    <col min="14327" max="14327" width="46.5703125" style="10" customWidth="1"/>
    <col min="14328" max="14328" width="14.42578125" style="10" customWidth="1"/>
    <col min="14329" max="14329" width="16.85546875" style="10" customWidth="1"/>
    <col min="14330" max="14330" width="17" style="10" customWidth="1"/>
    <col min="14331" max="14331" width="15.7109375" style="10" customWidth="1"/>
    <col min="14332" max="14332" width="14.7109375" style="10" customWidth="1"/>
    <col min="14333" max="14333" width="17.5703125" style="10" customWidth="1"/>
    <col min="14334" max="14334" width="31.42578125" style="10" customWidth="1"/>
    <col min="14335" max="14582" width="9.140625" style="10"/>
    <col min="14583" max="14583" width="46.5703125" style="10" customWidth="1"/>
    <col min="14584" max="14584" width="14.42578125" style="10" customWidth="1"/>
    <col min="14585" max="14585" width="16.85546875" style="10" customWidth="1"/>
    <col min="14586" max="14586" width="17" style="10" customWidth="1"/>
    <col min="14587" max="14587" width="15.7109375" style="10" customWidth="1"/>
    <col min="14588" max="14588" width="14.7109375" style="10" customWidth="1"/>
    <col min="14589" max="14589" width="17.5703125" style="10" customWidth="1"/>
    <col min="14590" max="14590" width="31.42578125" style="10" customWidth="1"/>
    <col min="14591" max="14838" width="9.140625" style="10"/>
    <col min="14839" max="14839" width="46.5703125" style="10" customWidth="1"/>
    <col min="14840" max="14840" width="14.42578125" style="10" customWidth="1"/>
    <col min="14841" max="14841" width="16.85546875" style="10" customWidth="1"/>
    <col min="14842" max="14842" width="17" style="10" customWidth="1"/>
    <col min="14843" max="14843" width="15.7109375" style="10" customWidth="1"/>
    <col min="14844" max="14844" width="14.7109375" style="10" customWidth="1"/>
    <col min="14845" max="14845" width="17.5703125" style="10" customWidth="1"/>
    <col min="14846" max="14846" width="31.42578125" style="10" customWidth="1"/>
    <col min="14847" max="15094" width="9.140625" style="10"/>
    <col min="15095" max="15095" width="46.5703125" style="10" customWidth="1"/>
    <col min="15096" max="15096" width="14.42578125" style="10" customWidth="1"/>
    <col min="15097" max="15097" width="16.85546875" style="10" customWidth="1"/>
    <col min="15098" max="15098" width="17" style="10" customWidth="1"/>
    <col min="15099" max="15099" width="15.7109375" style="10" customWidth="1"/>
    <col min="15100" max="15100" width="14.7109375" style="10" customWidth="1"/>
    <col min="15101" max="15101" width="17.5703125" style="10" customWidth="1"/>
    <col min="15102" max="15102" width="31.42578125" style="10" customWidth="1"/>
    <col min="15103" max="15350" width="9.140625" style="10"/>
    <col min="15351" max="15351" width="46.5703125" style="10" customWidth="1"/>
    <col min="15352" max="15352" width="14.42578125" style="10" customWidth="1"/>
    <col min="15353" max="15353" width="16.85546875" style="10" customWidth="1"/>
    <col min="15354" max="15354" width="17" style="10" customWidth="1"/>
    <col min="15355" max="15355" width="15.7109375" style="10" customWidth="1"/>
    <col min="15356" max="15356" width="14.7109375" style="10" customWidth="1"/>
    <col min="15357" max="15357" width="17.5703125" style="10" customWidth="1"/>
    <col min="15358" max="15358" width="31.42578125" style="10" customWidth="1"/>
    <col min="15359" max="15606" width="9.140625" style="10"/>
    <col min="15607" max="15607" width="46.5703125" style="10" customWidth="1"/>
    <col min="15608" max="15608" width="14.42578125" style="10" customWidth="1"/>
    <col min="15609" max="15609" width="16.85546875" style="10" customWidth="1"/>
    <col min="15610" max="15610" width="17" style="10" customWidth="1"/>
    <col min="15611" max="15611" width="15.7109375" style="10" customWidth="1"/>
    <col min="15612" max="15612" width="14.7109375" style="10" customWidth="1"/>
    <col min="15613" max="15613" width="17.5703125" style="10" customWidth="1"/>
    <col min="15614" max="15614" width="31.42578125" style="10" customWidth="1"/>
    <col min="15615" max="15862" width="9.140625" style="10"/>
    <col min="15863" max="15863" width="46.5703125" style="10" customWidth="1"/>
    <col min="15864" max="15864" width="14.42578125" style="10" customWidth="1"/>
    <col min="15865" max="15865" width="16.85546875" style="10" customWidth="1"/>
    <col min="15866" max="15866" width="17" style="10" customWidth="1"/>
    <col min="15867" max="15867" width="15.7109375" style="10" customWidth="1"/>
    <col min="15868" max="15868" width="14.7109375" style="10" customWidth="1"/>
    <col min="15869" max="15869" width="17.5703125" style="10" customWidth="1"/>
    <col min="15870" max="15870" width="31.42578125" style="10" customWidth="1"/>
    <col min="15871" max="16118" width="9.140625" style="10"/>
    <col min="16119" max="16119" width="46.5703125" style="10" customWidth="1"/>
    <col min="16120" max="16120" width="14.42578125" style="10" customWidth="1"/>
    <col min="16121" max="16121" width="16.85546875" style="10" customWidth="1"/>
    <col min="16122" max="16122" width="17" style="10" customWidth="1"/>
    <col min="16123" max="16123" width="15.7109375" style="10" customWidth="1"/>
    <col min="16124" max="16124" width="14.7109375" style="10" customWidth="1"/>
    <col min="16125" max="16125" width="17.5703125" style="10" customWidth="1"/>
    <col min="16126" max="16126" width="31.42578125" style="10" customWidth="1"/>
    <col min="16127" max="16384" width="9.140625" style="10"/>
  </cols>
  <sheetData>
    <row r="1" spans="1:8" x14ac:dyDescent="0.2">
      <c r="A1" s="17" t="s">
        <v>3311</v>
      </c>
      <c r="B1" s="487" t="str">
        <f t="shared" ref="B1:B6" si="0">HYPERLINK("#List!$A$1", "Preparatory")</f>
        <v>Preparatory</v>
      </c>
    </row>
    <row r="2" spans="1:8" x14ac:dyDescent="0.2">
      <c r="A2" s="17" t="s">
        <v>3312</v>
      </c>
      <c r="B2" s="487" t="str">
        <f t="shared" si="0"/>
        <v>Preparatory</v>
      </c>
    </row>
    <row r="3" spans="1:8" x14ac:dyDescent="0.2">
      <c r="A3" s="17" t="s">
        <v>4622</v>
      </c>
      <c r="B3" s="487" t="str">
        <f t="shared" si="0"/>
        <v>Preparatory</v>
      </c>
    </row>
    <row r="4" spans="1:8" x14ac:dyDescent="0.2">
      <c r="A4" s="17" t="s">
        <v>4623</v>
      </c>
      <c r="B4" s="487" t="str">
        <f t="shared" si="0"/>
        <v>Preparatory</v>
      </c>
    </row>
    <row r="5" spans="1:8" x14ac:dyDescent="0.2">
      <c r="A5" s="17" t="s">
        <v>4681</v>
      </c>
      <c r="B5" s="487" t="str">
        <f t="shared" si="0"/>
        <v>Preparatory</v>
      </c>
    </row>
    <row r="6" spans="1:8" x14ac:dyDescent="0.2">
      <c r="A6" s="17" t="s">
        <v>4682</v>
      </c>
      <c r="B6" s="487" t="str">
        <f t="shared" si="0"/>
        <v>Preparatory</v>
      </c>
    </row>
    <row r="7" spans="1:8" x14ac:dyDescent="0.2">
      <c r="A7" s="17"/>
    </row>
    <row r="8" spans="1:8" x14ac:dyDescent="0.2">
      <c r="A8" s="81" t="s">
        <v>619</v>
      </c>
      <c r="B8" s="367"/>
      <c r="C8" s="367"/>
      <c r="D8" s="367"/>
      <c r="E8" s="231"/>
      <c r="F8" s="33"/>
      <c r="G8" s="367"/>
      <c r="H8" s="367"/>
    </row>
    <row r="9" spans="1:8" x14ac:dyDescent="0.2">
      <c r="A9" s="81" t="s">
        <v>2391</v>
      </c>
      <c r="B9" s="18"/>
      <c r="C9" s="18"/>
      <c r="D9" s="18"/>
      <c r="E9" s="3"/>
      <c r="F9" s="3"/>
      <c r="G9" s="3"/>
      <c r="H9" s="3"/>
    </row>
    <row r="10" spans="1:8" x14ac:dyDescent="0.2">
      <c r="A10" s="81"/>
      <c r="B10" s="18"/>
      <c r="C10" s="18"/>
      <c r="D10" s="18"/>
      <c r="E10" s="3"/>
      <c r="F10" s="3"/>
      <c r="G10" s="3"/>
      <c r="H10" s="3"/>
    </row>
    <row r="11" spans="1:8" x14ac:dyDescent="0.2">
      <c r="A11" s="197" t="s">
        <v>4893</v>
      </c>
      <c r="B11" s="18"/>
      <c r="C11" s="18"/>
      <c r="D11" s="18"/>
      <c r="E11" s="3"/>
      <c r="F11" s="3"/>
      <c r="G11" s="3"/>
      <c r="H11" s="3"/>
    </row>
    <row r="12" spans="1:8" x14ac:dyDescent="0.2">
      <c r="A12" s="135" t="s">
        <v>48</v>
      </c>
      <c r="B12" s="18"/>
      <c r="C12" s="18"/>
      <c r="D12" s="18"/>
      <c r="E12" s="3"/>
      <c r="F12" s="3"/>
      <c r="G12" s="3"/>
      <c r="H12" s="3"/>
    </row>
    <row r="13" spans="1:8" x14ac:dyDescent="0.2">
      <c r="A13" s="73" t="s">
        <v>2954</v>
      </c>
      <c r="B13" s="18"/>
      <c r="C13" s="18"/>
      <c r="D13" s="18"/>
      <c r="E13" s="3"/>
      <c r="F13" s="3"/>
      <c r="G13" s="3"/>
      <c r="H13" s="3"/>
    </row>
    <row r="14" spans="1:8" x14ac:dyDescent="0.2">
      <c r="A14" s="14" t="s">
        <v>4665</v>
      </c>
      <c r="B14" s="185" t="s">
        <v>5253</v>
      </c>
      <c r="C14" s="182" t="s">
        <v>5270</v>
      </c>
      <c r="D14" s="166" t="s">
        <v>5184</v>
      </c>
      <c r="E14" s="3"/>
      <c r="F14" s="3"/>
      <c r="G14" s="3"/>
      <c r="H14" s="3"/>
    </row>
    <row r="15" spans="1:8" x14ac:dyDescent="0.2">
      <c r="A15" s="228"/>
      <c r="B15" s="18"/>
      <c r="C15" s="18"/>
      <c r="D15" s="18"/>
      <c r="E15" s="3"/>
      <c r="F15" s="3"/>
      <c r="G15" s="3"/>
      <c r="H15" s="3"/>
    </row>
    <row r="16" spans="1:8" x14ac:dyDescent="0.2">
      <c r="A16" s="197" t="s">
        <v>4894</v>
      </c>
      <c r="B16" s="18"/>
      <c r="C16" s="18"/>
      <c r="D16" s="18"/>
      <c r="E16" s="3"/>
      <c r="F16" s="3"/>
      <c r="G16" s="3"/>
      <c r="H16" s="3"/>
    </row>
    <row r="17" spans="1:8" x14ac:dyDescent="0.2">
      <c r="A17" s="135" t="s">
        <v>48</v>
      </c>
      <c r="B17" s="18"/>
      <c r="C17" s="18"/>
      <c r="D17" s="18"/>
      <c r="E17" s="3"/>
      <c r="F17" s="3"/>
      <c r="G17" s="3"/>
      <c r="H17" s="3"/>
    </row>
    <row r="18" spans="1:8" x14ac:dyDescent="0.2">
      <c r="A18" s="135" t="s">
        <v>2890</v>
      </c>
      <c r="B18" s="18"/>
      <c r="C18" s="18"/>
      <c r="D18" s="18"/>
      <c r="E18" s="3"/>
      <c r="F18" s="3"/>
      <c r="G18" s="3"/>
      <c r="H18" s="3"/>
    </row>
    <row r="19" spans="1:8" x14ac:dyDescent="0.2">
      <c r="A19" s="14" t="s">
        <v>4711</v>
      </c>
      <c r="B19" s="18"/>
      <c r="C19" s="18"/>
      <c r="D19" s="18"/>
      <c r="E19" s="3"/>
      <c r="F19" s="3"/>
      <c r="G19" s="3"/>
      <c r="H19" s="3"/>
    </row>
    <row r="20" spans="1:8" x14ac:dyDescent="0.2">
      <c r="A20" s="14" t="s">
        <v>4665</v>
      </c>
      <c r="B20" s="185" t="s">
        <v>5253</v>
      </c>
      <c r="C20" s="182" t="s">
        <v>5270</v>
      </c>
      <c r="D20" s="166" t="s">
        <v>5184</v>
      </c>
      <c r="E20" s="3"/>
      <c r="F20" s="3"/>
      <c r="G20" s="3"/>
      <c r="H20" s="3"/>
    </row>
    <row r="21" spans="1:8" x14ac:dyDescent="0.2">
      <c r="A21" s="14"/>
      <c r="B21" s="18"/>
      <c r="C21" s="18"/>
      <c r="D21" s="18"/>
      <c r="E21" s="3"/>
      <c r="F21" s="3"/>
      <c r="G21" s="3"/>
      <c r="H21" s="3"/>
    </row>
    <row r="22" spans="1:8" x14ac:dyDescent="0.2">
      <c r="A22" s="197" t="s">
        <v>4903</v>
      </c>
      <c r="B22" s="18"/>
      <c r="C22" s="18"/>
      <c r="D22" s="18"/>
      <c r="E22" s="3"/>
      <c r="F22" s="3"/>
      <c r="G22" s="3"/>
      <c r="H22" s="3"/>
    </row>
    <row r="23" spans="1:8" x14ac:dyDescent="0.2">
      <c r="A23" s="135" t="s">
        <v>48</v>
      </c>
      <c r="B23" s="18"/>
      <c r="C23" s="18"/>
      <c r="D23" s="18"/>
      <c r="E23" s="3"/>
      <c r="F23" s="3"/>
      <c r="G23" s="3"/>
      <c r="H23" s="3"/>
    </row>
    <row r="24" spans="1:8" x14ac:dyDescent="0.2">
      <c r="A24" s="73" t="s">
        <v>2954</v>
      </c>
      <c r="B24" s="18"/>
      <c r="C24" s="18"/>
      <c r="D24" s="18"/>
      <c r="E24" s="3"/>
      <c r="F24" s="3"/>
      <c r="G24" s="3"/>
      <c r="H24" s="3"/>
    </row>
    <row r="25" spans="1:8" x14ac:dyDescent="0.2">
      <c r="A25" s="115" t="s">
        <v>2881</v>
      </c>
      <c r="B25" s="18"/>
      <c r="C25" s="18"/>
      <c r="D25" s="18"/>
      <c r="E25" s="3"/>
      <c r="F25" s="3"/>
      <c r="G25" s="3"/>
      <c r="H25" s="3"/>
    </row>
    <row r="26" spans="1:8" x14ac:dyDescent="0.2">
      <c r="A26" s="115" t="s">
        <v>4665</v>
      </c>
      <c r="B26" s="185" t="s">
        <v>5253</v>
      </c>
      <c r="C26" s="182" t="s">
        <v>5270</v>
      </c>
      <c r="D26" s="166" t="s">
        <v>5184</v>
      </c>
      <c r="E26" s="3"/>
      <c r="F26" s="3"/>
      <c r="G26" s="3"/>
      <c r="H26" s="3"/>
    </row>
    <row r="27" spans="1:8" x14ac:dyDescent="0.2">
      <c r="A27" s="115" t="s">
        <v>5190</v>
      </c>
      <c r="B27" s="152" t="s">
        <v>4668</v>
      </c>
      <c r="C27" s="117" t="s">
        <v>5271</v>
      </c>
      <c r="D27" s="116" t="s">
        <v>5147</v>
      </c>
      <c r="E27" s="3"/>
      <c r="F27" s="3"/>
      <c r="G27" s="3"/>
      <c r="H27" s="3"/>
    </row>
    <row r="28" spans="1:8" x14ac:dyDescent="0.2">
      <c r="B28" s="18"/>
      <c r="C28" s="18"/>
      <c r="D28" s="18"/>
      <c r="E28" s="3"/>
      <c r="F28" s="3"/>
      <c r="G28" s="3"/>
      <c r="H28" s="3"/>
    </row>
    <row r="29" spans="1:8" x14ac:dyDescent="0.2">
      <c r="A29" s="197" t="s">
        <v>4904</v>
      </c>
      <c r="B29" s="18"/>
      <c r="C29" s="18"/>
      <c r="D29" s="18"/>
      <c r="E29" s="3"/>
      <c r="F29" s="3"/>
      <c r="G29" s="3"/>
      <c r="H29" s="3"/>
    </row>
    <row r="30" spans="1:8" x14ac:dyDescent="0.2">
      <c r="A30" s="135" t="s">
        <v>48</v>
      </c>
      <c r="B30" s="18"/>
      <c r="C30" s="18"/>
      <c r="D30" s="18"/>
      <c r="E30" s="3"/>
      <c r="F30" s="3"/>
      <c r="G30" s="3"/>
      <c r="H30" s="3"/>
    </row>
    <row r="31" spans="1:8" x14ac:dyDescent="0.2">
      <c r="A31" s="196" t="s">
        <v>2890</v>
      </c>
      <c r="B31" s="18"/>
      <c r="C31" s="18"/>
      <c r="D31" s="18"/>
      <c r="E31" s="3"/>
      <c r="F31" s="3"/>
      <c r="G31" s="3"/>
      <c r="H31" s="3"/>
    </row>
    <row r="32" spans="1:8" x14ac:dyDescent="0.2">
      <c r="A32" s="14" t="s">
        <v>4711</v>
      </c>
      <c r="B32" s="18"/>
      <c r="C32" s="18"/>
      <c r="D32" s="18"/>
      <c r="E32" s="3"/>
      <c r="F32" s="3"/>
      <c r="G32" s="3"/>
      <c r="H32" s="3"/>
    </row>
    <row r="33" spans="1:8" x14ac:dyDescent="0.2">
      <c r="A33" s="115" t="s">
        <v>2881</v>
      </c>
      <c r="B33" s="18"/>
      <c r="C33" s="18"/>
      <c r="D33" s="18"/>
      <c r="E33" s="3"/>
      <c r="F33" s="3"/>
      <c r="G33" s="3"/>
      <c r="H33" s="3"/>
    </row>
    <row r="34" spans="1:8" x14ac:dyDescent="0.2">
      <c r="A34" s="115" t="s">
        <v>4665</v>
      </c>
      <c r="B34" s="185" t="s">
        <v>5253</v>
      </c>
      <c r="C34" s="182" t="s">
        <v>5270</v>
      </c>
      <c r="D34" s="166" t="s">
        <v>5184</v>
      </c>
      <c r="E34" s="3"/>
      <c r="F34" s="3"/>
      <c r="G34" s="3"/>
      <c r="H34" s="3"/>
    </row>
    <row r="35" spans="1:8" x14ac:dyDescent="0.2">
      <c r="A35" s="115" t="s">
        <v>5190</v>
      </c>
      <c r="B35" s="152" t="s">
        <v>4668</v>
      </c>
      <c r="C35" s="117" t="s">
        <v>5271</v>
      </c>
      <c r="D35" s="116" t="s">
        <v>5147</v>
      </c>
      <c r="E35" s="3"/>
      <c r="F35" s="3"/>
      <c r="G35" s="3"/>
      <c r="H35" s="3"/>
    </row>
    <row r="36" spans="1:8" x14ac:dyDescent="0.2">
      <c r="A36" s="14"/>
      <c r="B36" s="18"/>
      <c r="C36" s="18"/>
      <c r="D36" s="18"/>
      <c r="E36" s="3"/>
      <c r="F36" s="3"/>
      <c r="G36" s="3"/>
      <c r="H36" s="3"/>
    </row>
    <row r="37" spans="1:8" x14ac:dyDescent="0.2">
      <c r="A37" s="197" t="s">
        <v>4913</v>
      </c>
      <c r="B37" s="18"/>
      <c r="C37" s="18"/>
      <c r="D37" s="18"/>
      <c r="E37" s="3"/>
      <c r="F37" s="3"/>
      <c r="G37" s="3"/>
      <c r="H37" s="3"/>
    </row>
    <row r="38" spans="1:8" x14ac:dyDescent="0.2">
      <c r="A38" s="135" t="s">
        <v>48</v>
      </c>
      <c r="B38" s="18"/>
      <c r="C38" s="18"/>
      <c r="D38" s="18"/>
      <c r="E38" s="3"/>
      <c r="F38" s="3"/>
      <c r="G38" s="3"/>
      <c r="H38" s="3"/>
    </row>
    <row r="39" spans="1:8" x14ac:dyDescent="0.2">
      <c r="A39" s="73" t="s">
        <v>2954</v>
      </c>
      <c r="B39" s="18"/>
      <c r="C39" s="18"/>
      <c r="D39" s="18"/>
      <c r="E39" s="3"/>
      <c r="F39" s="3"/>
      <c r="G39" s="3"/>
      <c r="H39" s="3"/>
    </row>
    <row r="40" spans="1:8" x14ac:dyDescent="0.2">
      <c r="A40" s="115" t="s">
        <v>2882</v>
      </c>
      <c r="B40" s="18"/>
      <c r="C40" s="18"/>
      <c r="D40" s="18"/>
      <c r="E40" s="3"/>
      <c r="F40" s="3"/>
      <c r="G40" s="3"/>
      <c r="H40" s="3"/>
    </row>
    <row r="41" spans="1:8" x14ac:dyDescent="0.2">
      <c r="A41" s="14" t="s">
        <v>4665</v>
      </c>
      <c r="B41" s="185" t="s">
        <v>5253</v>
      </c>
      <c r="C41" s="182" t="s">
        <v>5270</v>
      </c>
      <c r="D41" s="166" t="s">
        <v>5184</v>
      </c>
      <c r="E41" s="3"/>
      <c r="F41" s="3"/>
      <c r="G41" s="3"/>
      <c r="H41" s="3"/>
    </row>
    <row r="42" spans="1:8" x14ac:dyDescent="0.2">
      <c r="B42" s="18"/>
      <c r="C42" s="18"/>
      <c r="D42" s="18"/>
      <c r="E42" s="3"/>
      <c r="F42" s="3"/>
      <c r="G42" s="3"/>
      <c r="H42" s="3"/>
    </row>
    <row r="43" spans="1:8" x14ac:dyDescent="0.2">
      <c r="A43" s="197" t="s">
        <v>4914</v>
      </c>
      <c r="B43" s="18"/>
      <c r="C43" s="18"/>
      <c r="D43" s="18"/>
      <c r="E43" s="3"/>
      <c r="F43" s="3"/>
      <c r="G43" s="3"/>
      <c r="H43" s="3"/>
    </row>
    <row r="44" spans="1:8" x14ac:dyDescent="0.2">
      <c r="A44" s="135" t="s">
        <v>48</v>
      </c>
      <c r="B44" s="18"/>
      <c r="C44" s="18"/>
      <c r="D44" s="18"/>
      <c r="E44" s="3"/>
      <c r="F44" s="3"/>
      <c r="G44" s="3"/>
      <c r="H44" s="3"/>
    </row>
    <row r="45" spans="1:8" x14ac:dyDescent="0.2">
      <c r="A45" s="196" t="s">
        <v>2890</v>
      </c>
      <c r="B45" s="18"/>
      <c r="C45" s="18"/>
      <c r="D45" s="18"/>
      <c r="E45" s="3"/>
      <c r="F45" s="3"/>
      <c r="G45" s="3"/>
      <c r="H45" s="3"/>
    </row>
    <row r="46" spans="1:8" x14ac:dyDescent="0.2">
      <c r="A46" s="14" t="s">
        <v>4711</v>
      </c>
      <c r="B46" s="18"/>
      <c r="C46" s="18"/>
      <c r="D46" s="18"/>
      <c r="E46" s="3"/>
      <c r="F46" s="3"/>
      <c r="G46" s="3"/>
      <c r="H46" s="3"/>
    </row>
    <row r="47" spans="1:8" x14ac:dyDescent="0.2">
      <c r="A47" s="115" t="s">
        <v>2882</v>
      </c>
      <c r="B47" s="18"/>
      <c r="C47" s="18"/>
      <c r="D47" s="18"/>
      <c r="E47" s="3"/>
      <c r="F47" s="3"/>
      <c r="G47" s="3"/>
      <c r="H47" s="3"/>
    </row>
    <row r="48" spans="1:8" x14ac:dyDescent="0.2">
      <c r="A48" s="14" t="s">
        <v>4665</v>
      </c>
      <c r="B48" s="185" t="s">
        <v>5253</v>
      </c>
      <c r="C48" s="182" t="s">
        <v>5270</v>
      </c>
      <c r="D48" s="166" t="s">
        <v>5184</v>
      </c>
      <c r="E48" s="3"/>
      <c r="F48" s="3"/>
      <c r="G48" s="3"/>
      <c r="H48" s="3"/>
    </row>
    <row r="49" spans="1:8" x14ac:dyDescent="0.2">
      <c r="A49" s="81"/>
      <c r="B49" s="18"/>
      <c r="C49" s="18"/>
      <c r="D49" s="18"/>
      <c r="E49" s="3"/>
      <c r="F49" s="3"/>
      <c r="G49" s="3"/>
      <c r="H49" s="3"/>
    </row>
    <row r="50" spans="1:8" x14ac:dyDescent="0.2">
      <c r="C50" s="215" t="s">
        <v>3257</v>
      </c>
      <c r="F50" s="3"/>
      <c r="G50" s="3"/>
      <c r="H50" s="3"/>
    </row>
    <row r="51" spans="1:8" x14ac:dyDescent="0.2">
      <c r="C51" s="214" t="s">
        <v>5276</v>
      </c>
      <c r="F51" s="3"/>
      <c r="G51" s="3"/>
      <c r="H51" s="3"/>
    </row>
    <row r="52" spans="1:8" x14ac:dyDescent="0.2">
      <c r="A52" s="250" t="s">
        <v>2387</v>
      </c>
      <c r="B52" s="166" t="s">
        <v>5272</v>
      </c>
      <c r="C52" s="506" t="s">
        <v>2374</v>
      </c>
      <c r="D52" s="13" t="s">
        <v>2062</v>
      </c>
      <c r="E52" s="13" t="s">
        <v>3213</v>
      </c>
      <c r="F52" s="3"/>
      <c r="G52" s="3"/>
      <c r="H52" s="3"/>
    </row>
    <row r="53" spans="1:8" x14ac:dyDescent="0.2">
      <c r="A53" s="355"/>
      <c r="B53" s="16"/>
      <c r="C53" s="262"/>
      <c r="D53" s="13"/>
      <c r="E53" s="13"/>
      <c r="F53" s="3"/>
      <c r="G53" s="3"/>
      <c r="H53" s="3"/>
    </row>
    <row r="54" spans="1:8" x14ac:dyDescent="0.2">
      <c r="A54" s="197" t="s">
        <v>4895</v>
      </c>
      <c r="B54" s="16"/>
      <c r="C54" s="262"/>
      <c r="D54" s="13"/>
      <c r="E54" s="13"/>
      <c r="F54" s="3"/>
      <c r="G54" s="3"/>
      <c r="H54" s="3"/>
    </row>
    <row r="55" spans="1:8" x14ac:dyDescent="0.2">
      <c r="A55" s="135" t="s">
        <v>48</v>
      </c>
    </row>
    <row r="56" spans="1:8" x14ac:dyDescent="0.2">
      <c r="A56" s="73" t="s">
        <v>2808</v>
      </c>
    </row>
    <row r="57" spans="1:8" x14ac:dyDescent="0.2">
      <c r="A57" s="73" t="s">
        <v>2954</v>
      </c>
    </row>
    <row r="58" spans="1:8" x14ac:dyDescent="0.2">
      <c r="A58" s="10" t="s">
        <v>3057</v>
      </c>
    </row>
    <row r="59" spans="1:8" x14ac:dyDescent="0.2">
      <c r="A59" s="14" t="s">
        <v>4665</v>
      </c>
      <c r="B59" s="185" t="s">
        <v>5253</v>
      </c>
      <c r="C59" s="182" t="s">
        <v>5270</v>
      </c>
      <c r="D59" s="166" t="s">
        <v>5184</v>
      </c>
    </row>
    <row r="61" spans="1:8" x14ac:dyDescent="0.2">
      <c r="A61" s="197" t="s">
        <v>4896</v>
      </c>
      <c r="F61" s="86"/>
    </row>
    <row r="62" spans="1:8" x14ac:dyDescent="0.2">
      <c r="A62" s="135" t="s">
        <v>48</v>
      </c>
      <c r="F62" s="86"/>
    </row>
    <row r="63" spans="1:8" x14ac:dyDescent="0.2">
      <c r="A63" s="73" t="s">
        <v>2808</v>
      </c>
    </row>
    <row r="64" spans="1:8" x14ac:dyDescent="0.2">
      <c r="A64" s="196" t="s">
        <v>2890</v>
      </c>
    </row>
    <row r="65" spans="1:6" x14ac:dyDescent="0.2">
      <c r="A65" s="14" t="s">
        <v>4711</v>
      </c>
    </row>
    <row r="66" spans="1:6" x14ac:dyDescent="0.2">
      <c r="A66" s="10" t="s">
        <v>3057</v>
      </c>
    </row>
    <row r="67" spans="1:6" x14ac:dyDescent="0.2">
      <c r="A67" s="14" t="s">
        <v>4665</v>
      </c>
      <c r="B67" s="185" t="s">
        <v>5253</v>
      </c>
      <c r="C67" s="182" t="s">
        <v>5270</v>
      </c>
      <c r="D67" s="166" t="s">
        <v>5184</v>
      </c>
      <c r="F67" s="86"/>
    </row>
    <row r="68" spans="1:6" x14ac:dyDescent="0.2">
      <c r="A68" s="115"/>
      <c r="F68" s="86"/>
    </row>
    <row r="69" spans="1:6" x14ac:dyDescent="0.2">
      <c r="A69" s="197" t="s">
        <v>4905</v>
      </c>
      <c r="F69" s="86"/>
    </row>
    <row r="70" spans="1:6" x14ac:dyDescent="0.2">
      <c r="A70" s="135" t="s">
        <v>48</v>
      </c>
      <c r="F70" s="86"/>
    </row>
    <row r="71" spans="1:6" x14ac:dyDescent="0.2">
      <c r="A71" s="73" t="s">
        <v>2808</v>
      </c>
      <c r="F71" s="86"/>
    </row>
    <row r="72" spans="1:6" x14ac:dyDescent="0.2">
      <c r="A72" s="73" t="s">
        <v>2954</v>
      </c>
      <c r="F72" s="86"/>
    </row>
    <row r="73" spans="1:6" x14ac:dyDescent="0.2">
      <c r="A73" s="115" t="s">
        <v>2881</v>
      </c>
      <c r="F73" s="86"/>
    </row>
    <row r="74" spans="1:6" x14ac:dyDescent="0.2">
      <c r="A74" s="115" t="s">
        <v>4665</v>
      </c>
      <c r="B74" s="185" t="s">
        <v>5253</v>
      </c>
      <c r="C74" s="182" t="s">
        <v>5270</v>
      </c>
      <c r="D74" s="166" t="s">
        <v>5184</v>
      </c>
      <c r="F74" s="86"/>
    </row>
    <row r="75" spans="1:6" x14ac:dyDescent="0.2">
      <c r="A75" s="115" t="s">
        <v>5190</v>
      </c>
      <c r="B75" s="152" t="s">
        <v>4668</v>
      </c>
      <c r="C75" s="117" t="s">
        <v>5271</v>
      </c>
      <c r="D75" s="116" t="s">
        <v>5147</v>
      </c>
      <c r="F75" s="86"/>
    </row>
    <row r="76" spans="1:6" x14ac:dyDescent="0.2">
      <c r="F76" s="86"/>
    </row>
    <row r="77" spans="1:6" x14ac:dyDescent="0.2">
      <c r="A77" s="197" t="s">
        <v>4906</v>
      </c>
      <c r="F77" s="86"/>
    </row>
    <row r="78" spans="1:6" x14ac:dyDescent="0.2">
      <c r="A78" s="135" t="s">
        <v>48</v>
      </c>
      <c r="F78" s="86"/>
    </row>
    <row r="79" spans="1:6" x14ac:dyDescent="0.2">
      <c r="A79" s="73" t="s">
        <v>2808</v>
      </c>
      <c r="F79" s="86"/>
    </row>
    <row r="80" spans="1:6" x14ac:dyDescent="0.2">
      <c r="A80" s="196" t="s">
        <v>2890</v>
      </c>
      <c r="F80" s="86"/>
    </row>
    <row r="81" spans="1:6" x14ac:dyDescent="0.2">
      <c r="A81" s="14" t="s">
        <v>4711</v>
      </c>
      <c r="F81" s="86"/>
    </row>
    <row r="82" spans="1:6" x14ac:dyDescent="0.2">
      <c r="A82" s="115" t="s">
        <v>2881</v>
      </c>
      <c r="F82" s="86"/>
    </row>
    <row r="83" spans="1:6" x14ac:dyDescent="0.2">
      <c r="A83" s="115" t="s">
        <v>4665</v>
      </c>
      <c r="B83" s="185" t="s">
        <v>5253</v>
      </c>
      <c r="C83" s="182" t="s">
        <v>5270</v>
      </c>
      <c r="D83" s="166" t="s">
        <v>5184</v>
      </c>
      <c r="F83" s="86"/>
    </row>
    <row r="84" spans="1:6" x14ac:dyDescent="0.2">
      <c r="A84" s="115" t="s">
        <v>5190</v>
      </c>
      <c r="B84" s="152" t="s">
        <v>4668</v>
      </c>
      <c r="C84" s="117" t="s">
        <v>5271</v>
      </c>
      <c r="D84" s="116" t="s">
        <v>5147</v>
      </c>
      <c r="F84" s="86"/>
    </row>
    <row r="85" spans="1:6" x14ac:dyDescent="0.2">
      <c r="A85" s="115"/>
      <c r="F85" s="86"/>
    </row>
    <row r="86" spans="1:6" x14ac:dyDescent="0.2">
      <c r="A86" s="197" t="s">
        <v>4915</v>
      </c>
      <c r="F86" s="86"/>
    </row>
    <row r="87" spans="1:6" x14ac:dyDescent="0.2">
      <c r="A87" s="135" t="s">
        <v>48</v>
      </c>
      <c r="F87" s="86"/>
    </row>
    <row r="88" spans="1:6" x14ac:dyDescent="0.2">
      <c r="A88" s="73" t="s">
        <v>2808</v>
      </c>
      <c r="F88" s="86"/>
    </row>
    <row r="89" spans="1:6" x14ac:dyDescent="0.2">
      <c r="A89" s="73" t="s">
        <v>2954</v>
      </c>
      <c r="F89" s="86"/>
    </row>
    <row r="90" spans="1:6" x14ac:dyDescent="0.2">
      <c r="A90" s="115" t="s">
        <v>2882</v>
      </c>
      <c r="F90" s="86"/>
    </row>
    <row r="91" spans="1:6" x14ac:dyDescent="0.2">
      <c r="A91" s="14" t="s">
        <v>4665</v>
      </c>
      <c r="B91" s="185" t="s">
        <v>5253</v>
      </c>
      <c r="C91" s="182" t="s">
        <v>5270</v>
      </c>
      <c r="D91" s="166" t="s">
        <v>5184</v>
      </c>
      <c r="F91" s="86"/>
    </row>
    <row r="92" spans="1:6" x14ac:dyDescent="0.2">
      <c r="F92" s="86"/>
    </row>
    <row r="93" spans="1:6" x14ac:dyDescent="0.2">
      <c r="A93" s="197" t="s">
        <v>4916</v>
      </c>
      <c r="F93" s="86"/>
    </row>
    <row r="94" spans="1:6" x14ac:dyDescent="0.2">
      <c r="A94" s="135" t="s">
        <v>48</v>
      </c>
      <c r="F94" s="86"/>
    </row>
    <row r="95" spans="1:6" x14ac:dyDescent="0.2">
      <c r="A95" s="73" t="s">
        <v>2808</v>
      </c>
      <c r="F95" s="86"/>
    </row>
    <row r="96" spans="1:6" x14ac:dyDescent="0.2">
      <c r="A96" s="196" t="s">
        <v>2890</v>
      </c>
      <c r="F96" s="86"/>
    </row>
    <row r="97" spans="1:14" x14ac:dyDescent="0.2">
      <c r="A97" s="14" t="s">
        <v>4711</v>
      </c>
      <c r="F97" s="86"/>
    </row>
    <row r="98" spans="1:14" x14ac:dyDescent="0.2">
      <c r="A98" s="115" t="s">
        <v>2882</v>
      </c>
      <c r="F98" s="86"/>
    </row>
    <row r="99" spans="1:14" x14ac:dyDescent="0.2">
      <c r="A99" s="14" t="s">
        <v>4665</v>
      </c>
      <c r="B99" s="185" t="s">
        <v>5253</v>
      </c>
      <c r="C99" s="182" t="s">
        <v>5270</v>
      </c>
      <c r="D99" s="166" t="s">
        <v>5184</v>
      </c>
      <c r="F99" s="86"/>
    </row>
    <row r="100" spans="1:14" x14ac:dyDescent="0.2">
      <c r="F100" s="86"/>
    </row>
    <row r="101" spans="1:14" x14ac:dyDescent="0.2">
      <c r="A101" s="254" t="s">
        <v>618</v>
      </c>
    </row>
    <row r="102" spans="1:14" x14ac:dyDescent="0.2">
      <c r="A102" s="254" t="s">
        <v>617</v>
      </c>
    </row>
    <row r="103" spans="1:14" x14ac:dyDescent="0.2">
      <c r="A103" s="254"/>
    </row>
    <row r="104" spans="1:14" ht="25.5" x14ac:dyDescent="0.2">
      <c r="C104" s="581" t="s">
        <v>577</v>
      </c>
      <c r="D104" s="562"/>
      <c r="E104" s="337" t="s">
        <v>576</v>
      </c>
      <c r="F104" s="581" t="s">
        <v>575</v>
      </c>
      <c r="G104" s="561"/>
      <c r="H104" s="561"/>
      <c r="I104" s="562"/>
    </row>
    <row r="105" spans="1:14" ht="51" x14ac:dyDescent="0.2">
      <c r="C105" s="153" t="s">
        <v>2351</v>
      </c>
      <c r="D105" s="153" t="s">
        <v>2352</v>
      </c>
      <c r="E105" s="153" t="s">
        <v>616</v>
      </c>
      <c r="F105" s="338" t="s">
        <v>5191</v>
      </c>
      <c r="G105" s="338" t="s">
        <v>5192</v>
      </c>
      <c r="H105" s="338" t="s">
        <v>573</v>
      </c>
      <c r="I105" s="338" t="s">
        <v>572</v>
      </c>
    </row>
    <row r="106" spans="1:14" x14ac:dyDescent="0.2">
      <c r="C106" s="156" t="s">
        <v>5300</v>
      </c>
      <c r="D106" s="156" t="s">
        <v>5302</v>
      </c>
      <c r="E106" s="156" t="s">
        <v>5303</v>
      </c>
      <c r="F106" s="156" t="s">
        <v>5304</v>
      </c>
      <c r="G106" s="156" t="s">
        <v>5305</v>
      </c>
      <c r="H106" s="156" t="s">
        <v>5306</v>
      </c>
      <c r="I106" s="156" t="s">
        <v>5321</v>
      </c>
    </row>
    <row r="107" spans="1:14" x14ac:dyDescent="0.2">
      <c r="A107" s="172" t="s">
        <v>615</v>
      </c>
      <c r="B107" s="214" t="s">
        <v>5277</v>
      </c>
      <c r="C107" s="513" t="s">
        <v>23</v>
      </c>
      <c r="D107" s="513" t="s">
        <v>265</v>
      </c>
      <c r="E107" s="513" t="s">
        <v>225</v>
      </c>
      <c r="F107" s="447" t="s">
        <v>207</v>
      </c>
      <c r="G107" s="447" t="s">
        <v>0</v>
      </c>
      <c r="H107" s="470" t="s">
        <v>224</v>
      </c>
      <c r="I107" s="447" t="s">
        <v>262</v>
      </c>
      <c r="J107" s="12" t="s">
        <v>2908</v>
      </c>
      <c r="K107" s="12"/>
      <c r="L107" s="16"/>
      <c r="M107" s="16"/>
      <c r="N107" s="16"/>
    </row>
    <row r="108" spans="1:14" x14ac:dyDescent="0.2">
      <c r="A108" s="172" t="s">
        <v>614</v>
      </c>
      <c r="B108" s="214" t="s">
        <v>5278</v>
      </c>
      <c r="C108" s="513" t="s">
        <v>24</v>
      </c>
      <c r="D108" s="513" t="s">
        <v>544</v>
      </c>
      <c r="E108" s="513" t="s">
        <v>269</v>
      </c>
      <c r="F108" s="447" t="s">
        <v>237</v>
      </c>
      <c r="G108" s="447" t="s">
        <v>375</v>
      </c>
      <c r="H108" s="470" t="s">
        <v>234</v>
      </c>
      <c r="I108" s="447" t="s">
        <v>1298</v>
      </c>
      <c r="J108" s="12" t="s">
        <v>2909</v>
      </c>
      <c r="K108" s="12"/>
      <c r="L108" s="16"/>
      <c r="M108" s="16"/>
      <c r="N108" s="16"/>
    </row>
    <row r="109" spans="1:14" x14ac:dyDescent="0.2">
      <c r="A109" s="172" t="s">
        <v>613</v>
      </c>
      <c r="B109" s="214" t="s">
        <v>5279</v>
      </c>
      <c r="C109" s="513" t="s">
        <v>25</v>
      </c>
      <c r="D109" s="513" t="s">
        <v>216</v>
      </c>
      <c r="E109" s="513" t="s">
        <v>410</v>
      </c>
      <c r="F109" s="447" t="s">
        <v>236</v>
      </c>
      <c r="G109" s="447" t="s">
        <v>115</v>
      </c>
      <c r="H109" s="470" t="s">
        <v>233</v>
      </c>
      <c r="I109" s="447" t="s">
        <v>1296</v>
      </c>
      <c r="J109" s="12" t="s">
        <v>2910</v>
      </c>
      <c r="K109" s="12"/>
      <c r="L109" s="16"/>
      <c r="M109" s="16"/>
      <c r="N109" s="16"/>
    </row>
    <row r="110" spans="1:14" x14ac:dyDescent="0.2">
      <c r="A110" s="172" t="s">
        <v>612</v>
      </c>
      <c r="B110" s="214" t="s">
        <v>5307</v>
      </c>
      <c r="C110" s="513" t="s">
        <v>26</v>
      </c>
      <c r="D110" s="513" t="s">
        <v>484</v>
      </c>
      <c r="E110" s="513" t="s">
        <v>539</v>
      </c>
      <c r="F110" s="447" t="s">
        <v>235</v>
      </c>
      <c r="G110" s="447" t="s">
        <v>116</v>
      </c>
      <c r="H110" s="470" t="s">
        <v>232</v>
      </c>
      <c r="I110" s="447" t="s">
        <v>1293</v>
      </c>
      <c r="J110" s="12" t="s">
        <v>2911</v>
      </c>
      <c r="K110" s="12"/>
      <c r="L110" s="16"/>
      <c r="M110" s="16"/>
      <c r="N110" s="16"/>
    </row>
    <row r="111" spans="1:14" x14ac:dyDescent="0.2">
      <c r="A111" s="172" t="s">
        <v>611</v>
      </c>
      <c r="B111" s="214" t="s">
        <v>5308</v>
      </c>
      <c r="C111" s="513" t="s">
        <v>27</v>
      </c>
      <c r="D111" s="513" t="s">
        <v>222</v>
      </c>
      <c r="E111" s="513" t="s">
        <v>420</v>
      </c>
      <c r="F111" s="447" t="s">
        <v>381</v>
      </c>
      <c r="G111" s="447" t="s">
        <v>117</v>
      </c>
      <c r="H111" s="470" t="s">
        <v>610</v>
      </c>
      <c r="I111" s="447" t="s">
        <v>1291</v>
      </c>
      <c r="J111" s="12" t="s">
        <v>2912</v>
      </c>
      <c r="K111" s="12"/>
      <c r="L111" s="16"/>
      <c r="M111" s="16"/>
      <c r="N111" s="16"/>
    </row>
    <row r="112" spans="1:14" x14ac:dyDescent="0.2">
      <c r="A112" s="172" t="s">
        <v>609</v>
      </c>
      <c r="B112" s="214" t="s">
        <v>5309</v>
      </c>
      <c r="C112" s="513" t="s">
        <v>28</v>
      </c>
      <c r="D112" s="513" t="s">
        <v>534</v>
      </c>
      <c r="E112" s="513" t="s">
        <v>406</v>
      </c>
      <c r="F112" s="447" t="s">
        <v>380</v>
      </c>
      <c r="G112" s="447" t="s">
        <v>608</v>
      </c>
      <c r="H112" s="470" t="s">
        <v>607</v>
      </c>
      <c r="I112" s="447" t="s">
        <v>1289</v>
      </c>
      <c r="J112" s="12" t="s">
        <v>2913</v>
      </c>
      <c r="K112" s="12"/>
      <c r="L112" s="16"/>
      <c r="M112" s="16"/>
      <c r="N112" s="16"/>
    </row>
    <row r="113" spans="1:14" x14ac:dyDescent="0.2">
      <c r="A113" s="172" t="s">
        <v>606</v>
      </c>
      <c r="B113" s="214" t="s">
        <v>5310</v>
      </c>
      <c r="C113" s="513" t="s">
        <v>29</v>
      </c>
      <c r="D113" s="513" t="s">
        <v>75</v>
      </c>
      <c r="E113" s="513" t="s">
        <v>478</v>
      </c>
      <c r="F113" s="447" t="s">
        <v>379</v>
      </c>
      <c r="G113" s="447" t="s">
        <v>605</v>
      </c>
      <c r="H113" s="470" t="s">
        <v>604</v>
      </c>
      <c r="I113" s="447" t="s">
        <v>1287</v>
      </c>
      <c r="J113" s="12" t="s">
        <v>2914</v>
      </c>
      <c r="K113" s="12"/>
      <c r="L113" s="16"/>
      <c r="M113" s="16"/>
      <c r="N113" s="16"/>
    </row>
    <row r="114" spans="1:14" x14ac:dyDescent="0.2">
      <c r="A114" s="172" t="s">
        <v>603</v>
      </c>
      <c r="B114" s="214" t="s">
        <v>5311</v>
      </c>
      <c r="C114" s="513" t="s">
        <v>30</v>
      </c>
      <c r="D114" s="513" t="s">
        <v>72</v>
      </c>
      <c r="E114" s="513" t="s">
        <v>404</v>
      </c>
      <c r="F114" s="447" t="s">
        <v>378</v>
      </c>
      <c r="G114" s="447" t="s">
        <v>602</v>
      </c>
      <c r="H114" s="470" t="s">
        <v>601</v>
      </c>
      <c r="I114" s="447" t="s">
        <v>1285</v>
      </c>
      <c r="J114" s="12" t="s">
        <v>2915</v>
      </c>
      <c r="K114" s="12"/>
      <c r="L114" s="16"/>
      <c r="M114" s="16"/>
      <c r="N114" s="16"/>
    </row>
    <row r="115" spans="1:14" x14ac:dyDescent="0.2">
      <c r="A115" s="172" t="s">
        <v>600</v>
      </c>
      <c r="B115" s="214" t="s">
        <v>5312</v>
      </c>
      <c r="C115" s="513" t="s">
        <v>31</v>
      </c>
      <c r="D115" s="513" t="s">
        <v>66</v>
      </c>
      <c r="E115" s="513" t="s">
        <v>402</v>
      </c>
      <c r="F115" s="447" t="s">
        <v>377</v>
      </c>
      <c r="G115" s="447" t="s">
        <v>599</v>
      </c>
      <c r="H115" s="470" t="s">
        <v>598</v>
      </c>
      <c r="I115" s="447" t="s">
        <v>1283</v>
      </c>
      <c r="J115" s="12" t="s">
        <v>2916</v>
      </c>
      <c r="K115" s="12"/>
      <c r="L115" s="16"/>
      <c r="M115" s="16"/>
      <c r="N115" s="16"/>
    </row>
    <row r="116" spans="1:14" x14ac:dyDescent="0.2">
      <c r="A116" s="172" t="s">
        <v>597</v>
      </c>
      <c r="B116" s="214" t="s">
        <v>5313</v>
      </c>
      <c r="C116" s="513" t="s">
        <v>32</v>
      </c>
      <c r="D116" s="513" t="s">
        <v>65</v>
      </c>
      <c r="E116" s="513" t="s">
        <v>474</v>
      </c>
      <c r="F116" s="447" t="s">
        <v>376</v>
      </c>
      <c r="G116" s="447" t="s">
        <v>578</v>
      </c>
      <c r="H116" s="470" t="s">
        <v>596</v>
      </c>
      <c r="I116" s="447" t="s">
        <v>1281</v>
      </c>
      <c r="J116" s="12" t="s">
        <v>2917</v>
      </c>
      <c r="K116" s="12"/>
      <c r="L116" s="16"/>
      <c r="M116" s="16"/>
      <c r="N116" s="16"/>
    </row>
    <row r="117" spans="1:14" x14ac:dyDescent="0.2">
      <c r="A117" s="172" t="s">
        <v>595</v>
      </c>
      <c r="B117" s="214" t="s">
        <v>5280</v>
      </c>
      <c r="C117" s="513" t="s">
        <v>33</v>
      </c>
      <c r="D117" s="513" t="s">
        <v>399</v>
      </c>
      <c r="E117" s="513" t="s">
        <v>429</v>
      </c>
      <c r="F117" s="447" t="s">
        <v>527</v>
      </c>
      <c r="G117" s="447" t="s">
        <v>526</v>
      </c>
      <c r="H117" s="470" t="s">
        <v>594</v>
      </c>
      <c r="I117" s="447" t="s">
        <v>1279</v>
      </c>
      <c r="J117" s="12" t="s">
        <v>2918</v>
      </c>
      <c r="K117" s="12"/>
      <c r="L117" s="16"/>
      <c r="M117" s="16"/>
      <c r="N117" s="16"/>
    </row>
    <row r="118" spans="1:14" x14ac:dyDescent="0.2">
      <c r="A118" s="172" t="s">
        <v>593</v>
      </c>
      <c r="B118" s="214" t="s">
        <v>5281</v>
      </c>
      <c r="C118" s="513" t="s">
        <v>34</v>
      </c>
      <c r="D118" s="513" t="s">
        <v>471</v>
      </c>
      <c r="E118" s="513" t="s">
        <v>470</v>
      </c>
      <c r="F118" s="447" t="s">
        <v>570</v>
      </c>
      <c r="G118" s="447" t="s">
        <v>569</v>
      </c>
      <c r="H118" s="470" t="s">
        <v>568</v>
      </c>
      <c r="I118" s="447" t="s">
        <v>1277</v>
      </c>
      <c r="J118" s="12" t="s">
        <v>2919</v>
      </c>
      <c r="K118" s="12"/>
      <c r="L118" s="16"/>
      <c r="M118" s="16"/>
      <c r="N118" s="16"/>
    </row>
    <row r="119" spans="1:14" x14ac:dyDescent="0.2">
      <c r="A119" s="172" t="s">
        <v>560</v>
      </c>
      <c r="B119" s="214" t="s">
        <v>5282</v>
      </c>
      <c r="C119" s="442"/>
      <c r="D119" s="442"/>
      <c r="E119" s="442"/>
      <c r="F119" s="442"/>
      <c r="G119" s="442"/>
      <c r="H119" s="442"/>
      <c r="I119" s="443" t="s">
        <v>1275</v>
      </c>
      <c r="J119" s="12" t="s">
        <v>2920</v>
      </c>
      <c r="K119" s="12"/>
      <c r="L119" s="16"/>
      <c r="M119" s="16"/>
      <c r="N119" s="16"/>
    </row>
    <row r="120" spans="1:14" ht="51" x14ac:dyDescent="0.2">
      <c r="B120" s="81"/>
      <c r="C120" s="70" t="s">
        <v>5001</v>
      </c>
      <c r="D120" s="70" t="s">
        <v>5001</v>
      </c>
      <c r="E120" s="70" t="s">
        <v>5002</v>
      </c>
      <c r="F120" s="70" t="s">
        <v>5001</v>
      </c>
      <c r="G120" s="70" t="s">
        <v>5002</v>
      </c>
      <c r="H120" s="70" t="s">
        <v>3114</v>
      </c>
      <c r="I120" s="70" t="s">
        <v>3114</v>
      </c>
    </row>
    <row r="121" spans="1:14" ht="25.5" x14ac:dyDescent="0.2">
      <c r="C121" s="70"/>
      <c r="D121" s="70"/>
      <c r="E121" s="70"/>
      <c r="F121" s="70"/>
      <c r="G121" s="70"/>
      <c r="H121" s="70" t="s">
        <v>3063</v>
      </c>
      <c r="I121" s="70"/>
    </row>
    <row r="122" spans="1:14" x14ac:dyDescent="0.2">
      <c r="C122" s="68" t="s">
        <v>5018</v>
      </c>
      <c r="D122" s="68" t="s">
        <v>5018</v>
      </c>
      <c r="E122" s="68" t="s">
        <v>5018</v>
      </c>
      <c r="F122" s="68" t="s">
        <v>2058</v>
      </c>
      <c r="G122" s="68" t="s">
        <v>2058</v>
      </c>
      <c r="H122" s="68" t="s">
        <v>5018</v>
      </c>
      <c r="I122" s="68" t="s">
        <v>2058</v>
      </c>
    </row>
    <row r="123" spans="1:14" x14ac:dyDescent="0.2">
      <c r="C123" s="68" t="s">
        <v>4666</v>
      </c>
      <c r="D123" s="68" t="s">
        <v>4666</v>
      </c>
      <c r="E123" s="68" t="s">
        <v>4666</v>
      </c>
      <c r="F123" s="68" t="s">
        <v>4666</v>
      </c>
      <c r="G123" s="68" t="s">
        <v>4666</v>
      </c>
      <c r="H123" s="68" t="s">
        <v>4666</v>
      </c>
      <c r="I123" s="68" t="s">
        <v>4666</v>
      </c>
    </row>
    <row r="124" spans="1:14" ht="102" x14ac:dyDescent="0.2">
      <c r="C124" s="68" t="s">
        <v>3040</v>
      </c>
      <c r="D124" s="64" t="s">
        <v>3041</v>
      </c>
      <c r="E124" s="68" t="s">
        <v>3040</v>
      </c>
      <c r="F124" s="64" t="s">
        <v>2720</v>
      </c>
      <c r="G124" s="64" t="s">
        <v>2720</v>
      </c>
      <c r="H124" s="64" t="s">
        <v>2720</v>
      </c>
      <c r="I124" s="64" t="s">
        <v>2720</v>
      </c>
    </row>
    <row r="125" spans="1:14" ht="51" x14ac:dyDescent="0.2">
      <c r="C125" s="68"/>
      <c r="D125" s="68"/>
      <c r="E125" s="68"/>
      <c r="F125" s="64" t="s">
        <v>2863</v>
      </c>
      <c r="G125" s="64" t="s">
        <v>2863</v>
      </c>
      <c r="H125" s="68"/>
      <c r="I125" s="64" t="s">
        <v>2863</v>
      </c>
    </row>
    <row r="126" spans="1:14" x14ac:dyDescent="0.2">
      <c r="A126" s="197" t="s">
        <v>4897</v>
      </c>
    </row>
    <row r="127" spans="1:14" x14ac:dyDescent="0.2">
      <c r="A127" s="135" t="s">
        <v>48</v>
      </c>
    </row>
    <row r="128" spans="1:14" x14ac:dyDescent="0.2">
      <c r="A128" s="73" t="s">
        <v>2954</v>
      </c>
    </row>
    <row r="129" spans="1:13" x14ac:dyDescent="0.2">
      <c r="A129" s="10" t="s">
        <v>3057</v>
      </c>
    </row>
    <row r="130" spans="1:13" x14ac:dyDescent="0.2">
      <c r="A130" s="14" t="s">
        <v>4665</v>
      </c>
      <c r="B130" s="185" t="s">
        <v>5253</v>
      </c>
      <c r="C130" s="182" t="s">
        <v>5270</v>
      </c>
      <c r="D130" s="166" t="s">
        <v>5184</v>
      </c>
      <c r="F130" s="86"/>
    </row>
    <row r="131" spans="1:13" x14ac:dyDescent="0.2">
      <c r="F131" s="86"/>
    </row>
    <row r="132" spans="1:13" x14ac:dyDescent="0.2">
      <c r="A132" s="197" t="s">
        <v>4898</v>
      </c>
    </row>
    <row r="133" spans="1:13" x14ac:dyDescent="0.2">
      <c r="A133" s="135" t="s">
        <v>48</v>
      </c>
    </row>
    <row r="134" spans="1:13" x14ac:dyDescent="0.2">
      <c r="A134" s="196" t="s">
        <v>2890</v>
      </c>
    </row>
    <row r="135" spans="1:13" x14ac:dyDescent="0.2">
      <c r="A135" s="14" t="s">
        <v>4711</v>
      </c>
      <c r="B135" s="197"/>
    </row>
    <row r="136" spans="1:13" x14ac:dyDescent="0.2">
      <c r="A136" s="10" t="s">
        <v>3057</v>
      </c>
    </row>
    <row r="137" spans="1:13" x14ac:dyDescent="0.2">
      <c r="A137" s="14" t="s">
        <v>4665</v>
      </c>
      <c r="B137" s="185" t="s">
        <v>5253</v>
      </c>
      <c r="C137" s="182" t="s">
        <v>5270</v>
      </c>
      <c r="D137" s="166" t="s">
        <v>5184</v>
      </c>
      <c r="J137" s="9"/>
      <c r="K137" s="9"/>
      <c r="L137" s="13"/>
      <c r="M137" s="13"/>
    </row>
    <row r="138" spans="1:13" x14ac:dyDescent="0.2">
      <c r="A138" s="115"/>
      <c r="J138" s="9"/>
      <c r="K138" s="9"/>
      <c r="L138" s="13"/>
      <c r="M138" s="13"/>
    </row>
    <row r="139" spans="1:13" x14ac:dyDescent="0.2">
      <c r="A139" s="197" t="s">
        <v>4907</v>
      </c>
      <c r="J139" s="9"/>
      <c r="K139" s="9"/>
      <c r="L139" s="13"/>
      <c r="M139" s="13"/>
    </row>
    <row r="140" spans="1:13" x14ac:dyDescent="0.2">
      <c r="A140" s="135" t="s">
        <v>48</v>
      </c>
      <c r="J140" s="9"/>
      <c r="K140" s="9"/>
      <c r="L140" s="13"/>
      <c r="M140" s="13"/>
    </row>
    <row r="141" spans="1:13" x14ac:dyDescent="0.2">
      <c r="A141" s="73" t="s">
        <v>2954</v>
      </c>
      <c r="J141" s="9"/>
      <c r="K141" s="9"/>
      <c r="L141" s="13"/>
      <c r="M141" s="13"/>
    </row>
    <row r="142" spans="1:13" x14ac:dyDescent="0.2">
      <c r="A142" s="115" t="s">
        <v>2881</v>
      </c>
      <c r="J142" s="9"/>
      <c r="K142" s="9"/>
      <c r="L142" s="13"/>
      <c r="M142" s="13"/>
    </row>
    <row r="143" spans="1:13" x14ac:dyDescent="0.2">
      <c r="A143" s="115" t="s">
        <v>4665</v>
      </c>
      <c r="B143" s="185" t="s">
        <v>5253</v>
      </c>
      <c r="C143" s="182" t="s">
        <v>5270</v>
      </c>
      <c r="D143" s="166" t="s">
        <v>5184</v>
      </c>
      <c r="J143" s="9"/>
      <c r="K143" s="9"/>
      <c r="L143" s="13"/>
      <c r="M143" s="13"/>
    </row>
    <row r="144" spans="1:13" x14ac:dyDescent="0.2">
      <c r="A144" s="115" t="s">
        <v>5190</v>
      </c>
      <c r="B144" s="152" t="s">
        <v>4668</v>
      </c>
      <c r="C144" s="117" t="s">
        <v>5271</v>
      </c>
      <c r="D144" s="116" t="s">
        <v>5147</v>
      </c>
      <c r="J144" s="9"/>
      <c r="K144" s="9"/>
      <c r="L144" s="13"/>
      <c r="M144" s="13"/>
    </row>
    <row r="145" spans="1:13" x14ac:dyDescent="0.2">
      <c r="J145" s="9"/>
      <c r="K145" s="9"/>
      <c r="L145" s="13"/>
      <c r="M145" s="13"/>
    </row>
    <row r="146" spans="1:13" x14ac:dyDescent="0.2">
      <c r="A146" s="197" t="s">
        <v>4908</v>
      </c>
      <c r="J146" s="9"/>
      <c r="K146" s="9"/>
      <c r="L146" s="13"/>
      <c r="M146" s="13"/>
    </row>
    <row r="147" spans="1:13" x14ac:dyDescent="0.2">
      <c r="A147" s="135" t="s">
        <v>48</v>
      </c>
      <c r="J147" s="9"/>
      <c r="K147" s="9"/>
      <c r="L147" s="13"/>
      <c r="M147" s="13"/>
    </row>
    <row r="148" spans="1:13" x14ac:dyDescent="0.2">
      <c r="A148" s="196" t="s">
        <v>2890</v>
      </c>
      <c r="J148" s="9"/>
      <c r="K148" s="9"/>
      <c r="L148" s="13"/>
      <c r="M148" s="13"/>
    </row>
    <row r="149" spans="1:13" x14ac:dyDescent="0.2">
      <c r="A149" s="14" t="s">
        <v>4711</v>
      </c>
      <c r="J149" s="9"/>
      <c r="K149" s="9"/>
      <c r="L149" s="13"/>
      <c r="M149" s="13"/>
    </row>
    <row r="150" spans="1:13" x14ac:dyDescent="0.2">
      <c r="A150" s="115" t="s">
        <v>2881</v>
      </c>
      <c r="J150" s="9"/>
      <c r="K150" s="9"/>
      <c r="L150" s="13"/>
      <c r="M150" s="13"/>
    </row>
    <row r="151" spans="1:13" x14ac:dyDescent="0.2">
      <c r="A151" s="115" t="s">
        <v>4665</v>
      </c>
      <c r="B151" s="185" t="s">
        <v>5253</v>
      </c>
      <c r="C151" s="182" t="s">
        <v>5270</v>
      </c>
      <c r="D151" s="166" t="s">
        <v>5184</v>
      </c>
      <c r="J151" s="9"/>
      <c r="K151" s="9"/>
      <c r="L151" s="13"/>
      <c r="M151" s="13"/>
    </row>
    <row r="152" spans="1:13" x14ac:dyDescent="0.2">
      <c r="A152" s="115" t="s">
        <v>5190</v>
      </c>
      <c r="B152" s="152" t="s">
        <v>4668</v>
      </c>
      <c r="C152" s="117" t="s">
        <v>5271</v>
      </c>
      <c r="D152" s="116" t="s">
        <v>5147</v>
      </c>
      <c r="J152" s="9"/>
      <c r="K152" s="9"/>
      <c r="L152" s="13"/>
      <c r="M152" s="13"/>
    </row>
    <row r="153" spans="1:13" x14ac:dyDescent="0.2">
      <c r="A153" s="115"/>
      <c r="J153" s="9"/>
      <c r="K153" s="9"/>
      <c r="L153" s="13"/>
      <c r="M153" s="13"/>
    </row>
    <row r="154" spans="1:13" x14ac:dyDescent="0.2">
      <c r="A154" s="197" t="s">
        <v>4917</v>
      </c>
      <c r="J154" s="9"/>
      <c r="K154" s="9"/>
      <c r="L154" s="13"/>
      <c r="M154" s="13"/>
    </row>
    <row r="155" spans="1:13" x14ac:dyDescent="0.2">
      <c r="A155" s="135" t="s">
        <v>48</v>
      </c>
      <c r="J155" s="9"/>
      <c r="K155" s="9"/>
      <c r="L155" s="13"/>
      <c r="M155" s="13"/>
    </row>
    <row r="156" spans="1:13" x14ac:dyDescent="0.2">
      <c r="A156" s="73" t="s">
        <v>2954</v>
      </c>
      <c r="J156" s="9"/>
      <c r="K156" s="9"/>
      <c r="L156" s="13"/>
      <c r="M156" s="13"/>
    </row>
    <row r="157" spans="1:13" x14ac:dyDescent="0.2">
      <c r="A157" s="115" t="s">
        <v>2882</v>
      </c>
      <c r="J157" s="9"/>
      <c r="K157" s="9"/>
      <c r="L157" s="13"/>
      <c r="M157" s="13"/>
    </row>
    <row r="158" spans="1:13" x14ac:dyDescent="0.2">
      <c r="A158" s="14" t="s">
        <v>4665</v>
      </c>
      <c r="B158" s="185" t="s">
        <v>5253</v>
      </c>
      <c r="C158" s="182" t="s">
        <v>5270</v>
      </c>
      <c r="D158" s="166" t="s">
        <v>5184</v>
      </c>
      <c r="J158" s="9"/>
      <c r="K158" s="9"/>
      <c r="L158" s="13"/>
      <c r="M158" s="13"/>
    </row>
    <row r="159" spans="1:13" x14ac:dyDescent="0.2">
      <c r="J159" s="9"/>
      <c r="K159" s="9"/>
      <c r="L159" s="13"/>
      <c r="M159" s="13"/>
    </row>
    <row r="160" spans="1:13" x14ac:dyDescent="0.2">
      <c r="A160" s="197" t="s">
        <v>4918</v>
      </c>
      <c r="J160" s="9"/>
      <c r="K160" s="9"/>
      <c r="L160" s="13"/>
      <c r="M160" s="13"/>
    </row>
    <row r="161" spans="1:13" x14ac:dyDescent="0.2">
      <c r="A161" s="135" t="s">
        <v>48</v>
      </c>
      <c r="J161" s="9"/>
      <c r="K161" s="9"/>
      <c r="L161" s="13"/>
      <c r="M161" s="13"/>
    </row>
    <row r="162" spans="1:13" x14ac:dyDescent="0.2">
      <c r="A162" s="196" t="s">
        <v>2890</v>
      </c>
      <c r="J162" s="9"/>
      <c r="K162" s="9"/>
      <c r="L162" s="13"/>
      <c r="M162" s="13"/>
    </row>
    <row r="163" spans="1:13" x14ac:dyDescent="0.2">
      <c r="A163" s="14" t="s">
        <v>4711</v>
      </c>
      <c r="J163" s="9"/>
      <c r="K163" s="9"/>
      <c r="L163" s="13"/>
      <c r="M163" s="13"/>
    </row>
    <row r="164" spans="1:13" x14ac:dyDescent="0.2">
      <c r="A164" s="115" t="s">
        <v>2882</v>
      </c>
      <c r="J164" s="9"/>
      <c r="K164" s="9"/>
      <c r="L164" s="13"/>
      <c r="M164" s="13"/>
    </row>
    <row r="165" spans="1:13" x14ac:dyDescent="0.2">
      <c r="A165" s="14" t="s">
        <v>4665</v>
      </c>
      <c r="B165" s="185" t="s">
        <v>5253</v>
      </c>
      <c r="C165" s="182" t="s">
        <v>5270</v>
      </c>
      <c r="D165" s="166" t="s">
        <v>5184</v>
      </c>
      <c r="J165" s="9"/>
      <c r="K165" s="9"/>
      <c r="L165" s="13"/>
      <c r="M165" s="13"/>
    </row>
    <row r="167" spans="1:13" x14ac:dyDescent="0.2">
      <c r="C167" s="215" t="s">
        <v>2343</v>
      </c>
    </row>
    <row r="168" spans="1:13" x14ac:dyDescent="0.2">
      <c r="C168" s="214" t="s">
        <v>5328</v>
      </c>
    </row>
    <row r="169" spans="1:13" x14ac:dyDescent="0.2">
      <c r="A169" s="172" t="s">
        <v>559</v>
      </c>
      <c r="B169" s="368" t="s">
        <v>5794</v>
      </c>
      <c r="C169" s="471" t="s">
        <v>35</v>
      </c>
      <c r="D169" s="16"/>
      <c r="E169" s="12" t="s">
        <v>3114</v>
      </c>
      <c r="F169" s="9" t="s">
        <v>5018</v>
      </c>
      <c r="G169" s="13" t="s">
        <v>4666</v>
      </c>
      <c r="H169" s="8" t="s">
        <v>3040</v>
      </c>
      <c r="I169" s="9"/>
    </row>
    <row r="170" spans="1:13" x14ac:dyDescent="0.2">
      <c r="A170" s="172" t="s">
        <v>2400</v>
      </c>
      <c r="B170" s="368" t="s">
        <v>5289</v>
      </c>
      <c r="C170" s="472" t="s">
        <v>107</v>
      </c>
      <c r="D170" s="12" t="s">
        <v>2852</v>
      </c>
      <c r="E170" s="12" t="s">
        <v>3114</v>
      </c>
      <c r="F170" s="9" t="s">
        <v>2058</v>
      </c>
      <c r="G170" s="13" t="s">
        <v>4666</v>
      </c>
      <c r="H170" s="8" t="s">
        <v>2716</v>
      </c>
      <c r="I170" s="8" t="s">
        <v>2863</v>
      </c>
    </row>
    <row r="171" spans="1:13" x14ac:dyDescent="0.2">
      <c r="C171" s="36" t="s">
        <v>2808</v>
      </c>
      <c r="I171" s="81"/>
    </row>
    <row r="172" spans="1:13" x14ac:dyDescent="0.2">
      <c r="I172" s="81"/>
    </row>
    <row r="173" spans="1:13" x14ac:dyDescent="0.2">
      <c r="A173" s="197" t="s">
        <v>4899</v>
      </c>
      <c r="I173" s="81"/>
    </row>
    <row r="174" spans="1:13" x14ac:dyDescent="0.2">
      <c r="A174" s="135" t="s">
        <v>48</v>
      </c>
      <c r="I174" s="81"/>
    </row>
    <row r="175" spans="1:13" x14ac:dyDescent="0.2">
      <c r="A175" s="73" t="s">
        <v>2808</v>
      </c>
      <c r="I175" s="81"/>
    </row>
    <row r="176" spans="1:13" x14ac:dyDescent="0.2">
      <c r="A176" s="73" t="s">
        <v>2954</v>
      </c>
      <c r="I176" s="81"/>
    </row>
    <row r="177" spans="1:9" x14ac:dyDescent="0.2">
      <c r="A177" s="10" t="s">
        <v>3057</v>
      </c>
      <c r="I177" s="81"/>
    </row>
    <row r="178" spans="1:9" x14ac:dyDescent="0.2">
      <c r="A178" s="14" t="s">
        <v>4665</v>
      </c>
      <c r="B178" s="185" t="s">
        <v>5253</v>
      </c>
      <c r="C178" s="182" t="s">
        <v>5270</v>
      </c>
      <c r="D178" s="166" t="s">
        <v>5184</v>
      </c>
      <c r="I178" s="81"/>
    </row>
    <row r="179" spans="1:9" x14ac:dyDescent="0.2">
      <c r="I179" s="81"/>
    </row>
    <row r="180" spans="1:9" x14ac:dyDescent="0.2">
      <c r="A180" s="197" t="s">
        <v>4900</v>
      </c>
      <c r="I180" s="81"/>
    </row>
    <row r="181" spans="1:9" x14ac:dyDescent="0.2">
      <c r="A181" s="135" t="s">
        <v>48</v>
      </c>
      <c r="I181" s="81"/>
    </row>
    <row r="182" spans="1:9" x14ac:dyDescent="0.2">
      <c r="A182" s="73" t="s">
        <v>2808</v>
      </c>
      <c r="I182" s="81"/>
    </row>
    <row r="183" spans="1:9" x14ac:dyDescent="0.2">
      <c r="A183" s="196" t="s">
        <v>2890</v>
      </c>
      <c r="I183" s="81"/>
    </row>
    <row r="184" spans="1:9" x14ac:dyDescent="0.2">
      <c r="A184" s="14" t="s">
        <v>4711</v>
      </c>
      <c r="I184" s="81"/>
    </row>
    <row r="185" spans="1:9" x14ac:dyDescent="0.2">
      <c r="A185" s="10" t="s">
        <v>3057</v>
      </c>
      <c r="I185" s="81"/>
    </row>
    <row r="186" spans="1:9" x14ac:dyDescent="0.2">
      <c r="A186" s="14" t="s">
        <v>4665</v>
      </c>
      <c r="B186" s="185" t="s">
        <v>5253</v>
      </c>
      <c r="C186" s="182" t="s">
        <v>5270</v>
      </c>
      <c r="D186" s="166" t="s">
        <v>5184</v>
      </c>
      <c r="I186" s="81"/>
    </row>
    <row r="187" spans="1:9" x14ac:dyDescent="0.2">
      <c r="A187" s="115"/>
      <c r="I187" s="81"/>
    </row>
    <row r="188" spans="1:9" x14ac:dyDescent="0.2">
      <c r="A188" s="197" t="s">
        <v>4909</v>
      </c>
      <c r="I188" s="81"/>
    </row>
    <row r="189" spans="1:9" x14ac:dyDescent="0.2">
      <c r="A189" s="135" t="s">
        <v>48</v>
      </c>
      <c r="I189" s="81"/>
    </row>
    <row r="190" spans="1:9" x14ac:dyDescent="0.2">
      <c r="A190" s="73" t="s">
        <v>2808</v>
      </c>
      <c r="I190" s="81"/>
    </row>
    <row r="191" spans="1:9" x14ac:dyDescent="0.2">
      <c r="A191" s="73" t="s">
        <v>2954</v>
      </c>
      <c r="I191" s="81"/>
    </row>
    <row r="192" spans="1:9" x14ac:dyDescent="0.2">
      <c r="A192" s="115" t="s">
        <v>2881</v>
      </c>
      <c r="I192" s="81"/>
    </row>
    <row r="193" spans="1:9" x14ac:dyDescent="0.2">
      <c r="A193" s="115" t="s">
        <v>4665</v>
      </c>
      <c r="B193" s="185" t="s">
        <v>5253</v>
      </c>
      <c r="C193" s="182" t="s">
        <v>5270</v>
      </c>
      <c r="D193" s="166" t="s">
        <v>5184</v>
      </c>
      <c r="I193" s="81"/>
    </row>
    <row r="194" spans="1:9" x14ac:dyDescent="0.2">
      <c r="A194" s="115" t="s">
        <v>5190</v>
      </c>
      <c r="B194" s="152" t="s">
        <v>4668</v>
      </c>
      <c r="C194" s="117" t="s">
        <v>5271</v>
      </c>
      <c r="D194" s="116" t="s">
        <v>5147</v>
      </c>
      <c r="I194" s="81"/>
    </row>
    <row r="195" spans="1:9" x14ac:dyDescent="0.2">
      <c r="I195" s="81"/>
    </row>
    <row r="196" spans="1:9" x14ac:dyDescent="0.2">
      <c r="A196" s="197" t="s">
        <v>4910</v>
      </c>
      <c r="I196" s="81"/>
    </row>
    <row r="197" spans="1:9" x14ac:dyDescent="0.2">
      <c r="A197" s="135" t="s">
        <v>48</v>
      </c>
      <c r="I197" s="81"/>
    </row>
    <row r="198" spans="1:9" x14ac:dyDescent="0.2">
      <c r="A198" s="73" t="s">
        <v>2808</v>
      </c>
      <c r="I198" s="81"/>
    </row>
    <row r="199" spans="1:9" x14ac:dyDescent="0.2">
      <c r="A199" s="196" t="s">
        <v>2890</v>
      </c>
      <c r="I199" s="81"/>
    </row>
    <row r="200" spans="1:9" x14ac:dyDescent="0.2">
      <c r="A200" s="14" t="s">
        <v>4711</v>
      </c>
      <c r="I200" s="81"/>
    </row>
    <row r="201" spans="1:9" x14ac:dyDescent="0.2">
      <c r="A201" s="115" t="s">
        <v>2881</v>
      </c>
      <c r="I201" s="81"/>
    </row>
    <row r="202" spans="1:9" x14ac:dyDescent="0.2">
      <c r="A202" s="115" t="s">
        <v>4665</v>
      </c>
      <c r="B202" s="185" t="s">
        <v>5253</v>
      </c>
      <c r="C202" s="182" t="s">
        <v>5270</v>
      </c>
      <c r="D202" s="166" t="s">
        <v>5184</v>
      </c>
      <c r="I202" s="81"/>
    </row>
    <row r="203" spans="1:9" x14ac:dyDescent="0.2">
      <c r="A203" s="115" t="s">
        <v>5190</v>
      </c>
      <c r="B203" s="152" t="s">
        <v>4668</v>
      </c>
      <c r="C203" s="117" t="s">
        <v>5271</v>
      </c>
      <c r="D203" s="116" t="s">
        <v>5147</v>
      </c>
      <c r="I203" s="81"/>
    </row>
    <row r="204" spans="1:9" x14ac:dyDescent="0.2">
      <c r="A204" s="115"/>
      <c r="I204" s="81"/>
    </row>
    <row r="205" spans="1:9" x14ac:dyDescent="0.2">
      <c r="A205" s="197" t="s">
        <v>4919</v>
      </c>
      <c r="I205" s="81"/>
    </row>
    <row r="206" spans="1:9" x14ac:dyDescent="0.2">
      <c r="A206" s="135" t="s">
        <v>48</v>
      </c>
      <c r="I206" s="81"/>
    </row>
    <row r="207" spans="1:9" x14ac:dyDescent="0.2">
      <c r="A207" s="73" t="s">
        <v>2808</v>
      </c>
      <c r="I207" s="81"/>
    </row>
    <row r="208" spans="1:9" x14ac:dyDescent="0.2">
      <c r="A208" s="73" t="s">
        <v>2954</v>
      </c>
      <c r="I208" s="81"/>
    </row>
    <row r="209" spans="1:9" x14ac:dyDescent="0.2">
      <c r="A209" s="115" t="s">
        <v>2882</v>
      </c>
      <c r="I209" s="81"/>
    </row>
    <row r="210" spans="1:9" x14ac:dyDescent="0.2">
      <c r="A210" s="14" t="s">
        <v>4665</v>
      </c>
      <c r="B210" s="185" t="s">
        <v>5253</v>
      </c>
      <c r="C210" s="182" t="s">
        <v>5270</v>
      </c>
      <c r="D210" s="166" t="s">
        <v>5184</v>
      </c>
      <c r="I210" s="81"/>
    </row>
    <row r="211" spans="1:9" x14ac:dyDescent="0.2">
      <c r="I211" s="81"/>
    </row>
    <row r="212" spans="1:9" x14ac:dyDescent="0.2">
      <c r="A212" s="197" t="s">
        <v>4920</v>
      </c>
      <c r="I212" s="81"/>
    </row>
    <row r="213" spans="1:9" x14ac:dyDescent="0.2">
      <c r="A213" s="135" t="s">
        <v>48</v>
      </c>
      <c r="I213" s="81"/>
    </row>
    <row r="214" spans="1:9" x14ac:dyDescent="0.2">
      <c r="A214" s="73" t="s">
        <v>2808</v>
      </c>
      <c r="I214" s="81"/>
    </row>
    <row r="215" spans="1:9" x14ac:dyDescent="0.2">
      <c r="A215" s="196" t="s">
        <v>2890</v>
      </c>
      <c r="I215" s="81"/>
    </row>
    <row r="216" spans="1:9" x14ac:dyDescent="0.2">
      <c r="A216" s="14" t="s">
        <v>4711</v>
      </c>
      <c r="I216" s="81"/>
    </row>
    <row r="217" spans="1:9" x14ac:dyDescent="0.2">
      <c r="A217" s="115" t="s">
        <v>2882</v>
      </c>
      <c r="I217" s="81"/>
    </row>
    <row r="218" spans="1:9" x14ac:dyDescent="0.2">
      <c r="A218" s="14" t="s">
        <v>4665</v>
      </c>
      <c r="B218" s="185" t="s">
        <v>5253</v>
      </c>
      <c r="C218" s="182" t="s">
        <v>5270</v>
      </c>
      <c r="D218" s="166" t="s">
        <v>5184</v>
      </c>
      <c r="I218" s="81"/>
    </row>
    <row r="219" spans="1:9" x14ac:dyDescent="0.2">
      <c r="I219" s="81"/>
    </row>
    <row r="220" spans="1:9" x14ac:dyDescent="0.2">
      <c r="C220" s="581" t="s">
        <v>499</v>
      </c>
      <c r="D220" s="561"/>
      <c r="E220" s="581" t="s">
        <v>498</v>
      </c>
      <c r="F220" s="561"/>
      <c r="G220" s="562"/>
      <c r="H220" s="81"/>
      <c r="I220" s="81"/>
    </row>
    <row r="221" spans="1:9" ht="25.5" x14ac:dyDescent="0.2">
      <c r="B221" s="81"/>
      <c r="C221" s="153" t="s">
        <v>496</v>
      </c>
      <c r="D221" s="153" t="s">
        <v>497</v>
      </c>
      <c r="E221" s="153" t="s">
        <v>496</v>
      </c>
      <c r="F221" s="153" t="s">
        <v>497</v>
      </c>
      <c r="G221" s="153" t="s">
        <v>592</v>
      </c>
      <c r="H221" s="81"/>
      <c r="I221" s="81"/>
    </row>
    <row r="222" spans="1:9" x14ac:dyDescent="0.2">
      <c r="B222" s="81"/>
      <c r="C222" s="156" t="s">
        <v>5329</v>
      </c>
      <c r="D222" s="156" t="s">
        <v>5330</v>
      </c>
      <c r="E222" s="156" t="s">
        <v>5331</v>
      </c>
      <c r="F222" s="156" t="s">
        <v>5332</v>
      </c>
      <c r="G222" s="156" t="s">
        <v>5333</v>
      </c>
      <c r="H222" s="81"/>
      <c r="I222" s="81"/>
    </row>
    <row r="223" spans="1:9" x14ac:dyDescent="0.2">
      <c r="A223" s="172" t="s">
        <v>591</v>
      </c>
      <c r="B223" s="214" t="s">
        <v>5290</v>
      </c>
      <c r="C223" s="453" t="s">
        <v>36</v>
      </c>
      <c r="D223" s="453" t="s">
        <v>215</v>
      </c>
      <c r="E223" s="453" t="s">
        <v>267</v>
      </c>
      <c r="F223" s="453" t="s">
        <v>210</v>
      </c>
      <c r="G223" s="453" t="s">
        <v>332</v>
      </c>
      <c r="H223" s="16" t="s">
        <v>3115</v>
      </c>
      <c r="I223" s="81"/>
    </row>
    <row r="224" spans="1:9" ht="25.5" x14ac:dyDescent="0.2">
      <c r="B224" s="16"/>
      <c r="C224" s="70" t="s">
        <v>3175</v>
      </c>
      <c r="D224" s="70" t="s">
        <v>3176</v>
      </c>
      <c r="E224" s="70" t="s">
        <v>3175</v>
      </c>
      <c r="F224" s="70" t="s">
        <v>3176</v>
      </c>
      <c r="G224" s="3"/>
      <c r="I224" s="81"/>
    </row>
    <row r="225" spans="1:9" ht="51" x14ac:dyDescent="0.2">
      <c r="B225" s="16"/>
      <c r="C225" s="70"/>
      <c r="D225" s="70"/>
      <c r="E225" s="70"/>
      <c r="F225" s="70"/>
      <c r="G225" s="70" t="s">
        <v>2853</v>
      </c>
      <c r="I225" s="81"/>
    </row>
    <row r="226" spans="1:9" ht="25.5" x14ac:dyDescent="0.2">
      <c r="B226" s="16"/>
      <c r="C226" s="70" t="s">
        <v>2824</v>
      </c>
      <c r="D226" s="70" t="s">
        <v>2824</v>
      </c>
      <c r="E226" s="70" t="s">
        <v>2825</v>
      </c>
      <c r="F226" s="70" t="s">
        <v>2825</v>
      </c>
      <c r="G226" s="70" t="s">
        <v>2825</v>
      </c>
    </row>
    <row r="227" spans="1:9" x14ac:dyDescent="0.2">
      <c r="B227" s="16"/>
      <c r="C227" s="68" t="s">
        <v>2058</v>
      </c>
      <c r="D227" s="68" t="s">
        <v>2058</v>
      </c>
      <c r="E227" s="68" t="s">
        <v>2058</v>
      </c>
      <c r="F227" s="68" t="s">
        <v>2058</v>
      </c>
      <c r="G227" s="68" t="s">
        <v>2058</v>
      </c>
    </row>
    <row r="228" spans="1:9" x14ac:dyDescent="0.2">
      <c r="C228" s="68" t="s">
        <v>4666</v>
      </c>
      <c r="D228" s="68" t="s">
        <v>4666</v>
      </c>
      <c r="E228" s="68" t="s">
        <v>4666</v>
      </c>
      <c r="F228" s="68" t="s">
        <v>4666</v>
      </c>
      <c r="G228" s="68" t="s">
        <v>4666</v>
      </c>
      <c r="H228" s="81"/>
      <c r="I228" s="81"/>
    </row>
    <row r="229" spans="1:9" ht="25.5" x14ac:dyDescent="0.2">
      <c r="C229" s="68" t="s">
        <v>2720</v>
      </c>
      <c r="D229" s="68" t="s">
        <v>2720</v>
      </c>
      <c r="E229" s="68" t="s">
        <v>2720</v>
      </c>
      <c r="F229" s="68" t="s">
        <v>2720</v>
      </c>
      <c r="G229" s="68" t="s">
        <v>2716</v>
      </c>
    </row>
    <row r="230" spans="1:9" ht="51" x14ac:dyDescent="0.2">
      <c r="C230" s="68" t="s">
        <v>2863</v>
      </c>
      <c r="D230" s="68" t="s">
        <v>2863</v>
      </c>
      <c r="E230" s="68" t="s">
        <v>2863</v>
      </c>
      <c r="F230" s="68" t="s">
        <v>2863</v>
      </c>
      <c r="G230" s="68"/>
      <c r="H230" s="81"/>
      <c r="I230" s="81"/>
    </row>
    <row r="231" spans="1:9" x14ac:dyDescent="0.2">
      <c r="C231" s="32"/>
      <c r="D231" s="32"/>
      <c r="E231" s="32"/>
      <c r="F231" s="32"/>
      <c r="G231" s="32"/>
      <c r="H231" s="81"/>
      <c r="I231" s="81"/>
    </row>
    <row r="232" spans="1:9" x14ac:dyDescent="0.2">
      <c r="A232" s="197" t="s">
        <v>4901</v>
      </c>
      <c r="H232" s="81"/>
      <c r="I232" s="81"/>
    </row>
    <row r="233" spans="1:9" x14ac:dyDescent="0.2">
      <c r="A233" s="135" t="s">
        <v>48</v>
      </c>
      <c r="H233" s="81"/>
      <c r="I233" s="81"/>
    </row>
    <row r="234" spans="1:9" x14ac:dyDescent="0.2">
      <c r="A234" s="73" t="s">
        <v>2954</v>
      </c>
      <c r="I234" s="81"/>
    </row>
    <row r="235" spans="1:9" x14ac:dyDescent="0.2">
      <c r="A235" s="10" t="s">
        <v>3057</v>
      </c>
      <c r="H235" s="81"/>
      <c r="I235" s="81"/>
    </row>
    <row r="236" spans="1:9" x14ac:dyDescent="0.2">
      <c r="A236" s="14" t="s">
        <v>4665</v>
      </c>
      <c r="B236" s="185" t="s">
        <v>5253</v>
      </c>
      <c r="C236" s="182" t="s">
        <v>5270</v>
      </c>
      <c r="D236" s="166" t="s">
        <v>5184</v>
      </c>
      <c r="E236" s="81"/>
      <c r="F236" s="81"/>
      <c r="G236" s="81"/>
      <c r="H236" s="81"/>
      <c r="I236" s="81"/>
    </row>
    <row r="237" spans="1:9" x14ac:dyDescent="0.2">
      <c r="I237" s="81"/>
    </row>
    <row r="238" spans="1:9" x14ac:dyDescent="0.2">
      <c r="A238" s="197" t="s">
        <v>4902</v>
      </c>
    </row>
    <row r="239" spans="1:9" x14ac:dyDescent="0.2">
      <c r="A239" s="135" t="s">
        <v>48</v>
      </c>
    </row>
    <row r="240" spans="1:9" x14ac:dyDescent="0.2">
      <c r="A240" s="196" t="s">
        <v>2890</v>
      </c>
      <c r="I240" s="81"/>
    </row>
    <row r="241" spans="1:9" x14ac:dyDescent="0.2">
      <c r="A241" s="14" t="s">
        <v>4711</v>
      </c>
      <c r="I241" s="81"/>
    </row>
    <row r="242" spans="1:9" x14ac:dyDescent="0.2">
      <c r="A242" s="10" t="s">
        <v>3057</v>
      </c>
      <c r="I242" s="81"/>
    </row>
    <row r="243" spans="1:9" x14ac:dyDescent="0.2">
      <c r="A243" s="14" t="s">
        <v>4665</v>
      </c>
      <c r="B243" s="185" t="s">
        <v>5253</v>
      </c>
      <c r="C243" s="182" t="s">
        <v>5270</v>
      </c>
      <c r="D243" s="166" t="s">
        <v>5184</v>
      </c>
    </row>
    <row r="244" spans="1:9" x14ac:dyDescent="0.2">
      <c r="A244" s="115"/>
    </row>
    <row r="245" spans="1:9" x14ac:dyDescent="0.2">
      <c r="A245" s="197" t="s">
        <v>4911</v>
      </c>
    </row>
    <row r="246" spans="1:9" x14ac:dyDescent="0.2">
      <c r="A246" s="135" t="s">
        <v>48</v>
      </c>
    </row>
    <row r="247" spans="1:9" x14ac:dyDescent="0.2">
      <c r="A247" s="73" t="s">
        <v>2954</v>
      </c>
    </row>
    <row r="248" spans="1:9" x14ac:dyDescent="0.2">
      <c r="A248" s="115" t="s">
        <v>2881</v>
      </c>
    </row>
    <row r="249" spans="1:9" x14ac:dyDescent="0.2">
      <c r="A249" s="115" t="s">
        <v>4665</v>
      </c>
      <c r="B249" s="185" t="s">
        <v>5253</v>
      </c>
      <c r="C249" s="182" t="s">
        <v>5270</v>
      </c>
      <c r="D249" s="166" t="s">
        <v>5184</v>
      </c>
    </row>
    <row r="250" spans="1:9" x14ac:dyDescent="0.2">
      <c r="A250" s="115" t="s">
        <v>5190</v>
      </c>
      <c r="B250" s="152" t="s">
        <v>4668</v>
      </c>
      <c r="C250" s="117" t="s">
        <v>5271</v>
      </c>
      <c r="D250" s="116" t="s">
        <v>5147</v>
      </c>
    </row>
    <row r="252" spans="1:9" x14ac:dyDescent="0.2">
      <c r="A252" s="197" t="s">
        <v>4912</v>
      </c>
    </row>
    <row r="253" spans="1:9" x14ac:dyDescent="0.2">
      <c r="A253" s="135" t="s">
        <v>48</v>
      </c>
    </row>
    <row r="254" spans="1:9" x14ac:dyDescent="0.2">
      <c r="A254" s="196" t="s">
        <v>2890</v>
      </c>
    </row>
    <row r="255" spans="1:9" x14ac:dyDescent="0.2">
      <c r="A255" s="14" t="s">
        <v>4711</v>
      </c>
    </row>
    <row r="256" spans="1:9" x14ac:dyDescent="0.2">
      <c r="A256" s="115" t="s">
        <v>2881</v>
      </c>
    </row>
    <row r="257" spans="1:4" x14ac:dyDescent="0.2">
      <c r="A257" s="115" t="s">
        <v>4665</v>
      </c>
      <c r="B257" s="185" t="s">
        <v>5253</v>
      </c>
      <c r="C257" s="182" t="s">
        <v>5270</v>
      </c>
      <c r="D257" s="166" t="s">
        <v>5184</v>
      </c>
    </row>
    <row r="258" spans="1:4" x14ac:dyDescent="0.2">
      <c r="A258" s="115" t="s">
        <v>5190</v>
      </c>
      <c r="B258" s="152" t="s">
        <v>4668</v>
      </c>
      <c r="C258" s="117" t="s">
        <v>5271</v>
      </c>
      <c r="D258" s="116" t="s">
        <v>5147</v>
      </c>
    </row>
    <row r="259" spans="1:4" x14ac:dyDescent="0.2">
      <c r="A259" s="115"/>
    </row>
    <row r="260" spans="1:4" x14ac:dyDescent="0.2">
      <c r="A260" s="197" t="s">
        <v>4921</v>
      </c>
    </row>
    <row r="261" spans="1:4" x14ac:dyDescent="0.2">
      <c r="A261" s="135" t="s">
        <v>48</v>
      </c>
    </row>
    <row r="262" spans="1:4" x14ac:dyDescent="0.2">
      <c r="A262" s="73" t="s">
        <v>2954</v>
      </c>
    </row>
    <row r="263" spans="1:4" x14ac:dyDescent="0.2">
      <c r="A263" s="115" t="s">
        <v>2882</v>
      </c>
    </row>
    <row r="264" spans="1:4" x14ac:dyDescent="0.2">
      <c r="A264" s="14" t="s">
        <v>4665</v>
      </c>
      <c r="B264" s="185" t="s">
        <v>5253</v>
      </c>
      <c r="C264" s="182" t="s">
        <v>5270</v>
      </c>
      <c r="D264" s="166" t="s">
        <v>5184</v>
      </c>
    </row>
    <row r="266" spans="1:4" x14ac:dyDescent="0.2">
      <c r="A266" s="197" t="s">
        <v>4922</v>
      </c>
    </row>
    <row r="267" spans="1:4" x14ac:dyDescent="0.2">
      <c r="A267" s="135" t="s">
        <v>48</v>
      </c>
    </row>
    <row r="268" spans="1:4" x14ac:dyDescent="0.2">
      <c r="A268" s="196" t="s">
        <v>2890</v>
      </c>
    </row>
    <row r="269" spans="1:4" x14ac:dyDescent="0.2">
      <c r="A269" s="14" t="s">
        <v>4711</v>
      </c>
    </row>
    <row r="270" spans="1:4" x14ac:dyDescent="0.2">
      <c r="A270" s="115" t="s">
        <v>2882</v>
      </c>
    </row>
    <row r="271" spans="1:4" x14ac:dyDescent="0.2">
      <c r="A271" s="14" t="s">
        <v>4665</v>
      </c>
      <c r="B271" s="185" t="s">
        <v>5253</v>
      </c>
      <c r="C271" s="182" t="s">
        <v>5270</v>
      </c>
      <c r="D271" s="166" t="s">
        <v>5184</v>
      </c>
    </row>
    <row r="273" spans="1:13" x14ac:dyDescent="0.2">
      <c r="C273" s="340" t="s">
        <v>2343</v>
      </c>
    </row>
    <row r="274" spans="1:13" x14ac:dyDescent="0.2">
      <c r="C274" s="205" t="s">
        <v>5334</v>
      </c>
    </row>
    <row r="275" spans="1:13" x14ac:dyDescent="0.2">
      <c r="A275" s="172" t="s">
        <v>2401</v>
      </c>
      <c r="B275" s="214" t="s">
        <v>5296</v>
      </c>
      <c r="C275" s="452" t="s">
        <v>37</v>
      </c>
      <c r="D275" s="12" t="s">
        <v>3116</v>
      </c>
      <c r="E275" s="14"/>
      <c r="F275" s="12" t="s">
        <v>2853</v>
      </c>
      <c r="G275" s="13" t="s">
        <v>2058</v>
      </c>
      <c r="H275" s="13" t="s">
        <v>4666</v>
      </c>
      <c r="I275" s="8" t="s">
        <v>2863</v>
      </c>
      <c r="J275" s="13"/>
      <c r="K275" s="13"/>
      <c r="L275" s="13"/>
      <c r="M275" s="13"/>
    </row>
    <row r="276" spans="1:13" x14ac:dyDescent="0.2">
      <c r="A276" s="172" t="s">
        <v>2402</v>
      </c>
      <c r="B276" s="214" t="s">
        <v>5297</v>
      </c>
      <c r="C276" s="453" t="s">
        <v>38</v>
      </c>
      <c r="D276" s="12" t="s">
        <v>3061</v>
      </c>
      <c r="E276" s="12" t="s">
        <v>3063</v>
      </c>
      <c r="F276" s="12" t="s">
        <v>2853</v>
      </c>
      <c r="G276" s="13" t="s">
        <v>2058</v>
      </c>
      <c r="H276" s="13" t="s">
        <v>4666</v>
      </c>
      <c r="I276" s="8" t="s">
        <v>2863</v>
      </c>
      <c r="J276" s="13"/>
      <c r="K276" s="13"/>
      <c r="L276" s="13"/>
      <c r="M276" s="13"/>
    </row>
    <row r="277" spans="1:13" x14ac:dyDescent="0.2">
      <c r="A277" s="334" t="s">
        <v>590</v>
      </c>
      <c r="B277" s="214" t="s">
        <v>5298</v>
      </c>
      <c r="C277" s="452" t="s">
        <v>39</v>
      </c>
      <c r="D277" s="12" t="s">
        <v>3061</v>
      </c>
      <c r="E277" s="12"/>
      <c r="F277" s="12" t="s">
        <v>2853</v>
      </c>
      <c r="G277" s="13" t="s">
        <v>2058</v>
      </c>
      <c r="H277" s="13" t="s">
        <v>4666</v>
      </c>
      <c r="I277" s="8" t="s">
        <v>2863</v>
      </c>
      <c r="J277" s="13"/>
      <c r="K277" s="13"/>
      <c r="L277" s="13"/>
      <c r="M277" s="13"/>
    </row>
    <row r="278" spans="1:13" x14ac:dyDescent="0.2">
      <c r="C278" s="74" t="s">
        <v>2808</v>
      </c>
    </row>
    <row r="281" spans="1:13" x14ac:dyDescent="0.2">
      <c r="I281" s="81"/>
    </row>
    <row r="282" spans="1:13" x14ac:dyDescent="0.2">
      <c r="I282" s="81"/>
    </row>
    <row r="288" spans="1:13" x14ac:dyDescent="0.2">
      <c r="I288" s="81"/>
    </row>
    <row r="289" spans="9:9" x14ac:dyDescent="0.2">
      <c r="I289" s="81"/>
    </row>
  </sheetData>
  <mergeCells count="4">
    <mergeCell ref="C104:D104"/>
    <mergeCell ref="F104:I104"/>
    <mergeCell ref="C220:D220"/>
    <mergeCell ref="E220:G220"/>
  </mergeCells>
  <pageMargins left="0.78740157480314965" right="0.78740157480314965" top="0.98425196850393704" bottom="0.98425196850393704" header="0.51181102362204722" footer="0.51181102362204722"/>
  <pageSetup paperSize="9" scale="30"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59"/>
  <dimension ref="A1:M82"/>
  <sheetViews>
    <sheetView zoomScale="85" zoomScaleNormal="85" workbookViewId="0"/>
  </sheetViews>
  <sheetFormatPr defaultColWidth="9.140625" defaultRowHeight="12.75" x14ac:dyDescent="0.2"/>
  <cols>
    <col min="1" max="1" width="65.28515625" style="10" customWidth="1"/>
    <col min="2" max="2" width="15.140625" style="36" customWidth="1"/>
    <col min="3" max="3" width="24" style="10" customWidth="1"/>
    <col min="4" max="4" width="15.85546875" style="10" customWidth="1"/>
    <col min="5" max="5" width="17.28515625" style="10" customWidth="1"/>
    <col min="6" max="246" width="9.140625" style="10"/>
    <col min="247" max="247" width="91.28515625" style="10" customWidth="1"/>
    <col min="248" max="248" width="29.85546875" style="10" customWidth="1"/>
    <col min="249" max="502" width="9.140625" style="10"/>
    <col min="503" max="503" width="91.28515625" style="10" customWidth="1"/>
    <col min="504" max="504" width="29.85546875" style="10" customWidth="1"/>
    <col min="505" max="758" width="9.140625" style="10"/>
    <col min="759" max="759" width="91.28515625" style="10" customWidth="1"/>
    <col min="760" max="760" width="29.85546875" style="10" customWidth="1"/>
    <col min="761" max="1014" width="9.140625" style="10"/>
    <col min="1015" max="1015" width="91.28515625" style="10" customWidth="1"/>
    <col min="1016" max="1016" width="29.85546875" style="10" customWidth="1"/>
    <col min="1017" max="1270" width="9.140625" style="10"/>
    <col min="1271" max="1271" width="91.28515625" style="10" customWidth="1"/>
    <col min="1272" max="1272" width="29.85546875" style="10" customWidth="1"/>
    <col min="1273" max="1526" width="9.140625" style="10"/>
    <col min="1527" max="1527" width="91.28515625" style="10" customWidth="1"/>
    <col min="1528" max="1528" width="29.85546875" style="10" customWidth="1"/>
    <col min="1529" max="1782" width="9.140625" style="10"/>
    <col min="1783" max="1783" width="91.28515625" style="10" customWidth="1"/>
    <col min="1784" max="1784" width="29.85546875" style="10" customWidth="1"/>
    <col min="1785" max="2038" width="9.140625" style="10"/>
    <col min="2039" max="2039" width="91.28515625" style="10" customWidth="1"/>
    <col min="2040" max="2040" width="29.85546875" style="10" customWidth="1"/>
    <col min="2041" max="2294" width="9.140625" style="10"/>
    <col min="2295" max="2295" width="91.28515625" style="10" customWidth="1"/>
    <col min="2296" max="2296" width="29.85546875" style="10" customWidth="1"/>
    <col min="2297" max="2550" width="9.140625" style="10"/>
    <col min="2551" max="2551" width="91.28515625" style="10" customWidth="1"/>
    <col min="2552" max="2552" width="29.85546875" style="10" customWidth="1"/>
    <col min="2553" max="2806" width="9.140625" style="10"/>
    <col min="2807" max="2807" width="91.28515625" style="10" customWidth="1"/>
    <col min="2808" max="2808" width="29.85546875" style="10" customWidth="1"/>
    <col min="2809" max="3062" width="9.140625" style="10"/>
    <col min="3063" max="3063" width="91.28515625" style="10" customWidth="1"/>
    <col min="3064" max="3064" width="29.85546875" style="10" customWidth="1"/>
    <col min="3065" max="3318" width="9.140625" style="10"/>
    <col min="3319" max="3319" width="91.28515625" style="10" customWidth="1"/>
    <col min="3320" max="3320" width="29.85546875" style="10" customWidth="1"/>
    <col min="3321" max="3574" width="9.140625" style="10"/>
    <col min="3575" max="3575" width="91.28515625" style="10" customWidth="1"/>
    <col min="3576" max="3576" width="29.85546875" style="10" customWidth="1"/>
    <col min="3577" max="3830" width="9.140625" style="10"/>
    <col min="3831" max="3831" width="91.28515625" style="10" customWidth="1"/>
    <col min="3832" max="3832" width="29.85546875" style="10" customWidth="1"/>
    <col min="3833" max="4086" width="9.140625" style="10"/>
    <col min="4087" max="4087" width="91.28515625" style="10" customWidth="1"/>
    <col min="4088" max="4088" width="29.85546875" style="10" customWidth="1"/>
    <col min="4089" max="4342" width="9.140625" style="10"/>
    <col min="4343" max="4343" width="91.28515625" style="10" customWidth="1"/>
    <col min="4344" max="4344" width="29.85546875" style="10" customWidth="1"/>
    <col min="4345" max="4598" width="9.140625" style="10"/>
    <col min="4599" max="4599" width="91.28515625" style="10" customWidth="1"/>
    <col min="4600" max="4600" width="29.85546875" style="10" customWidth="1"/>
    <col min="4601" max="4854" width="9.140625" style="10"/>
    <col min="4855" max="4855" width="91.28515625" style="10" customWidth="1"/>
    <col min="4856" max="4856" width="29.85546875" style="10" customWidth="1"/>
    <col min="4857" max="5110" width="9.140625" style="10"/>
    <col min="5111" max="5111" width="91.28515625" style="10" customWidth="1"/>
    <col min="5112" max="5112" width="29.85546875" style="10" customWidth="1"/>
    <col min="5113" max="5366" width="9.140625" style="10"/>
    <col min="5367" max="5367" width="91.28515625" style="10" customWidth="1"/>
    <col min="5368" max="5368" width="29.85546875" style="10" customWidth="1"/>
    <col min="5369" max="5622" width="9.140625" style="10"/>
    <col min="5623" max="5623" width="91.28515625" style="10" customWidth="1"/>
    <col min="5624" max="5624" width="29.85546875" style="10" customWidth="1"/>
    <col min="5625" max="5878" width="9.140625" style="10"/>
    <col min="5879" max="5879" width="91.28515625" style="10" customWidth="1"/>
    <col min="5880" max="5880" width="29.85546875" style="10" customWidth="1"/>
    <col min="5881" max="6134" width="9.140625" style="10"/>
    <col min="6135" max="6135" width="91.28515625" style="10" customWidth="1"/>
    <col min="6136" max="6136" width="29.85546875" style="10" customWidth="1"/>
    <col min="6137" max="6390" width="9.140625" style="10"/>
    <col min="6391" max="6391" width="91.28515625" style="10" customWidth="1"/>
    <col min="6392" max="6392" width="29.85546875" style="10" customWidth="1"/>
    <col min="6393" max="6646" width="9.140625" style="10"/>
    <col min="6647" max="6647" width="91.28515625" style="10" customWidth="1"/>
    <col min="6648" max="6648" width="29.85546875" style="10" customWidth="1"/>
    <col min="6649" max="6902" width="9.140625" style="10"/>
    <col min="6903" max="6903" width="91.28515625" style="10" customWidth="1"/>
    <col min="6904" max="6904" width="29.85546875" style="10" customWidth="1"/>
    <col min="6905" max="7158" width="9.140625" style="10"/>
    <col min="7159" max="7159" width="91.28515625" style="10" customWidth="1"/>
    <col min="7160" max="7160" width="29.85546875" style="10" customWidth="1"/>
    <col min="7161" max="7414" width="9.140625" style="10"/>
    <col min="7415" max="7415" width="91.28515625" style="10" customWidth="1"/>
    <col min="7416" max="7416" width="29.85546875" style="10" customWidth="1"/>
    <col min="7417" max="7670" width="9.140625" style="10"/>
    <col min="7671" max="7671" width="91.28515625" style="10" customWidth="1"/>
    <col min="7672" max="7672" width="29.85546875" style="10" customWidth="1"/>
    <col min="7673" max="7926" width="9.140625" style="10"/>
    <col min="7927" max="7927" width="91.28515625" style="10" customWidth="1"/>
    <col min="7928" max="7928" width="29.85546875" style="10" customWidth="1"/>
    <col min="7929" max="8182" width="9.140625" style="10"/>
    <col min="8183" max="8183" width="91.28515625" style="10" customWidth="1"/>
    <col min="8184" max="8184" width="29.85546875" style="10" customWidth="1"/>
    <col min="8185" max="8438" width="9.140625" style="10"/>
    <col min="8439" max="8439" width="91.28515625" style="10" customWidth="1"/>
    <col min="8440" max="8440" width="29.85546875" style="10" customWidth="1"/>
    <col min="8441" max="8694" width="9.140625" style="10"/>
    <col min="8695" max="8695" width="91.28515625" style="10" customWidth="1"/>
    <col min="8696" max="8696" width="29.85546875" style="10" customWidth="1"/>
    <col min="8697" max="8950" width="9.140625" style="10"/>
    <col min="8951" max="8951" width="91.28515625" style="10" customWidth="1"/>
    <col min="8952" max="8952" width="29.85546875" style="10" customWidth="1"/>
    <col min="8953" max="9206" width="9.140625" style="10"/>
    <col min="9207" max="9207" width="91.28515625" style="10" customWidth="1"/>
    <col min="9208" max="9208" width="29.85546875" style="10" customWidth="1"/>
    <col min="9209" max="9462" width="9.140625" style="10"/>
    <col min="9463" max="9463" width="91.28515625" style="10" customWidth="1"/>
    <col min="9464" max="9464" width="29.85546875" style="10" customWidth="1"/>
    <col min="9465" max="9718" width="9.140625" style="10"/>
    <col min="9719" max="9719" width="91.28515625" style="10" customWidth="1"/>
    <col min="9720" max="9720" width="29.85546875" style="10" customWidth="1"/>
    <col min="9721" max="9974" width="9.140625" style="10"/>
    <col min="9975" max="9975" width="91.28515625" style="10" customWidth="1"/>
    <col min="9976" max="9976" width="29.85546875" style="10" customWidth="1"/>
    <col min="9977" max="10230" width="9.140625" style="10"/>
    <col min="10231" max="10231" width="91.28515625" style="10" customWidth="1"/>
    <col min="10232" max="10232" width="29.85546875" style="10" customWidth="1"/>
    <col min="10233" max="10486" width="9.140625" style="10"/>
    <col min="10487" max="10487" width="91.28515625" style="10" customWidth="1"/>
    <col min="10488" max="10488" width="29.85546875" style="10" customWidth="1"/>
    <col min="10489" max="10742" width="9.140625" style="10"/>
    <col min="10743" max="10743" width="91.28515625" style="10" customWidth="1"/>
    <col min="10744" max="10744" width="29.85546875" style="10" customWidth="1"/>
    <col min="10745" max="10998" width="9.140625" style="10"/>
    <col min="10999" max="10999" width="91.28515625" style="10" customWidth="1"/>
    <col min="11000" max="11000" width="29.85546875" style="10" customWidth="1"/>
    <col min="11001" max="11254" width="9.140625" style="10"/>
    <col min="11255" max="11255" width="91.28515625" style="10" customWidth="1"/>
    <col min="11256" max="11256" width="29.85546875" style="10" customWidth="1"/>
    <col min="11257" max="11510" width="9.140625" style="10"/>
    <col min="11511" max="11511" width="91.28515625" style="10" customWidth="1"/>
    <col min="11512" max="11512" width="29.85546875" style="10" customWidth="1"/>
    <col min="11513" max="11766" width="9.140625" style="10"/>
    <col min="11767" max="11767" width="91.28515625" style="10" customWidth="1"/>
    <col min="11768" max="11768" width="29.85546875" style="10" customWidth="1"/>
    <col min="11769" max="12022" width="9.140625" style="10"/>
    <col min="12023" max="12023" width="91.28515625" style="10" customWidth="1"/>
    <col min="12024" max="12024" width="29.85546875" style="10" customWidth="1"/>
    <col min="12025" max="12278" width="9.140625" style="10"/>
    <col min="12279" max="12279" width="91.28515625" style="10" customWidth="1"/>
    <col min="12280" max="12280" width="29.85546875" style="10" customWidth="1"/>
    <col min="12281" max="12534" width="9.140625" style="10"/>
    <col min="12535" max="12535" width="91.28515625" style="10" customWidth="1"/>
    <col min="12536" max="12536" width="29.85546875" style="10" customWidth="1"/>
    <col min="12537" max="12790" width="9.140625" style="10"/>
    <col min="12791" max="12791" width="91.28515625" style="10" customWidth="1"/>
    <col min="12792" max="12792" width="29.85546875" style="10" customWidth="1"/>
    <col min="12793" max="13046" width="9.140625" style="10"/>
    <col min="13047" max="13047" width="91.28515625" style="10" customWidth="1"/>
    <col min="13048" max="13048" width="29.85546875" style="10" customWidth="1"/>
    <col min="13049" max="13302" width="9.140625" style="10"/>
    <col min="13303" max="13303" width="91.28515625" style="10" customWidth="1"/>
    <col min="13304" max="13304" width="29.85546875" style="10" customWidth="1"/>
    <col min="13305" max="13558" width="9.140625" style="10"/>
    <col min="13559" max="13559" width="91.28515625" style="10" customWidth="1"/>
    <col min="13560" max="13560" width="29.85546875" style="10" customWidth="1"/>
    <col min="13561" max="13814" width="9.140625" style="10"/>
    <col min="13815" max="13815" width="91.28515625" style="10" customWidth="1"/>
    <col min="13816" max="13816" width="29.85546875" style="10" customWidth="1"/>
    <col min="13817" max="14070" width="9.140625" style="10"/>
    <col min="14071" max="14071" width="91.28515625" style="10" customWidth="1"/>
    <col min="14072" max="14072" width="29.85546875" style="10" customWidth="1"/>
    <col min="14073" max="14326" width="9.140625" style="10"/>
    <col min="14327" max="14327" width="91.28515625" style="10" customWidth="1"/>
    <col min="14328" max="14328" width="29.85546875" style="10" customWidth="1"/>
    <col min="14329" max="14582" width="9.140625" style="10"/>
    <col min="14583" max="14583" width="91.28515625" style="10" customWidth="1"/>
    <col min="14584" max="14584" width="29.85546875" style="10" customWidth="1"/>
    <col min="14585" max="14838" width="9.140625" style="10"/>
    <col min="14839" max="14839" width="91.28515625" style="10" customWidth="1"/>
    <col min="14840" max="14840" width="29.85546875" style="10" customWidth="1"/>
    <col min="14841" max="15094" width="9.140625" style="10"/>
    <col min="15095" max="15095" width="91.28515625" style="10" customWidth="1"/>
    <col min="15096" max="15096" width="29.85546875" style="10" customWidth="1"/>
    <col min="15097" max="15350" width="9.140625" style="10"/>
    <col min="15351" max="15351" width="91.28515625" style="10" customWidth="1"/>
    <col min="15352" max="15352" width="29.85546875" style="10" customWidth="1"/>
    <col min="15353" max="15606" width="9.140625" style="10"/>
    <col min="15607" max="15607" width="91.28515625" style="10" customWidth="1"/>
    <col min="15608" max="15608" width="29.85546875" style="10" customWidth="1"/>
    <col min="15609" max="15862" width="9.140625" style="10"/>
    <col min="15863" max="15863" width="91.28515625" style="10" customWidth="1"/>
    <col min="15864" max="15864" width="29.85546875" style="10" customWidth="1"/>
    <col min="15865" max="16118" width="9.140625" style="10"/>
    <col min="16119" max="16119" width="91.28515625" style="10" customWidth="1"/>
    <col min="16120" max="16120" width="29.85546875" style="10" customWidth="1"/>
    <col min="16121" max="16384" width="9.140625" style="10"/>
  </cols>
  <sheetData>
    <row r="1" spans="1:4" x14ac:dyDescent="0.2">
      <c r="A1" s="17" t="s">
        <v>3314</v>
      </c>
      <c r="B1" s="487" t="str">
        <f t="shared" ref="B1:B6" si="0">HYPERLINK("#List!$A$1", "Preparatory")</f>
        <v>Preparatory</v>
      </c>
    </row>
    <row r="2" spans="1:4" x14ac:dyDescent="0.2">
      <c r="A2" s="17" t="s">
        <v>3313</v>
      </c>
      <c r="B2" s="487" t="str">
        <f t="shared" si="0"/>
        <v>Preparatory</v>
      </c>
    </row>
    <row r="3" spans="1:4" x14ac:dyDescent="0.2">
      <c r="A3" s="17" t="s">
        <v>4624</v>
      </c>
      <c r="B3" s="487" t="str">
        <f t="shared" si="0"/>
        <v>Preparatory</v>
      </c>
    </row>
    <row r="4" spans="1:4" x14ac:dyDescent="0.2">
      <c r="A4" s="17" t="s">
        <v>4625</v>
      </c>
      <c r="B4" s="487" t="str">
        <f t="shared" si="0"/>
        <v>Preparatory</v>
      </c>
    </row>
    <row r="5" spans="1:4" x14ac:dyDescent="0.2">
      <c r="A5" s="17" t="s">
        <v>4679</v>
      </c>
      <c r="B5" s="487" t="str">
        <f t="shared" si="0"/>
        <v>Preparatory</v>
      </c>
    </row>
    <row r="6" spans="1:4" x14ac:dyDescent="0.2">
      <c r="A6" s="17" t="s">
        <v>4680</v>
      </c>
      <c r="B6" s="487" t="str">
        <f t="shared" si="0"/>
        <v>Preparatory</v>
      </c>
    </row>
    <row r="7" spans="1:4" x14ac:dyDescent="0.2">
      <c r="A7" s="17"/>
    </row>
    <row r="8" spans="1:4" x14ac:dyDescent="0.2">
      <c r="A8" s="83" t="s">
        <v>1206</v>
      </c>
      <c r="B8" s="45"/>
    </row>
    <row r="9" spans="1:4" x14ac:dyDescent="0.2">
      <c r="A9" s="83" t="s">
        <v>2393</v>
      </c>
      <c r="B9" s="369"/>
      <c r="C9" s="356"/>
    </row>
    <row r="10" spans="1:4" x14ac:dyDescent="0.2">
      <c r="A10" s="83"/>
      <c r="B10" s="369"/>
      <c r="C10" s="356"/>
    </row>
    <row r="11" spans="1:4" x14ac:dyDescent="0.2">
      <c r="A11" s="344" t="s">
        <v>4923</v>
      </c>
      <c r="B11" s="369"/>
      <c r="C11" s="356"/>
    </row>
    <row r="12" spans="1:4" x14ac:dyDescent="0.2">
      <c r="A12" s="228" t="s">
        <v>48</v>
      </c>
      <c r="B12" s="369"/>
      <c r="C12" s="356"/>
    </row>
    <row r="13" spans="1:4" x14ac:dyDescent="0.2">
      <c r="A13" s="228" t="s">
        <v>2954</v>
      </c>
      <c r="B13" s="369"/>
      <c r="C13" s="356"/>
    </row>
    <row r="14" spans="1:4" x14ac:dyDescent="0.2">
      <c r="A14" s="228" t="s">
        <v>3057</v>
      </c>
      <c r="B14" s="369"/>
      <c r="C14" s="356"/>
    </row>
    <row r="15" spans="1:4" x14ac:dyDescent="0.2">
      <c r="A15" s="14" t="s">
        <v>4665</v>
      </c>
      <c r="B15" s="185" t="s">
        <v>5253</v>
      </c>
      <c r="C15" s="182" t="s">
        <v>5270</v>
      </c>
      <c r="D15" s="166" t="s">
        <v>5184</v>
      </c>
    </row>
    <row r="16" spans="1:4" x14ac:dyDescent="0.2">
      <c r="B16" s="369"/>
      <c r="C16" s="356"/>
    </row>
    <row r="17" spans="1:4" x14ac:dyDescent="0.2">
      <c r="A17" s="344" t="s">
        <v>4924</v>
      </c>
      <c r="B17" s="369"/>
      <c r="C17" s="356"/>
    </row>
    <row r="18" spans="1:4" x14ac:dyDescent="0.2">
      <c r="A18" s="73" t="s">
        <v>48</v>
      </c>
      <c r="B18" s="369"/>
      <c r="C18" s="356"/>
    </row>
    <row r="19" spans="1:4" x14ac:dyDescent="0.2">
      <c r="A19" s="135" t="s">
        <v>2890</v>
      </c>
      <c r="B19" s="369"/>
      <c r="C19" s="356"/>
    </row>
    <row r="20" spans="1:4" x14ac:dyDescent="0.2">
      <c r="A20" s="14" t="s">
        <v>4711</v>
      </c>
      <c r="B20" s="369"/>
      <c r="C20" s="356"/>
    </row>
    <row r="21" spans="1:4" x14ac:dyDescent="0.2">
      <c r="A21" s="228" t="s">
        <v>3057</v>
      </c>
      <c r="B21" s="369"/>
      <c r="C21" s="356"/>
    </row>
    <row r="22" spans="1:4" x14ac:dyDescent="0.2">
      <c r="A22" s="14" t="s">
        <v>4665</v>
      </c>
      <c r="B22" s="185" t="s">
        <v>5253</v>
      </c>
      <c r="C22" s="182" t="s">
        <v>5270</v>
      </c>
      <c r="D22" s="166" t="s">
        <v>5184</v>
      </c>
    </row>
    <row r="23" spans="1:4" x14ac:dyDescent="0.2">
      <c r="A23" s="228"/>
      <c r="B23" s="369"/>
      <c r="C23" s="356"/>
    </row>
    <row r="24" spans="1:4" x14ac:dyDescent="0.2">
      <c r="A24" s="17" t="s">
        <v>4925</v>
      </c>
      <c r="B24" s="369"/>
      <c r="C24" s="356"/>
    </row>
    <row r="25" spans="1:4" x14ac:dyDescent="0.2">
      <c r="A25" s="228" t="s">
        <v>48</v>
      </c>
      <c r="B25" s="369"/>
      <c r="C25" s="356"/>
    </row>
    <row r="26" spans="1:4" x14ac:dyDescent="0.2">
      <c r="A26" s="10" t="s">
        <v>2954</v>
      </c>
      <c r="B26" s="369"/>
      <c r="C26" s="356"/>
    </row>
    <row r="27" spans="1:4" x14ac:dyDescent="0.2">
      <c r="A27" s="115" t="s">
        <v>2881</v>
      </c>
      <c r="B27" s="369"/>
      <c r="C27" s="356"/>
    </row>
    <row r="28" spans="1:4" x14ac:dyDescent="0.2">
      <c r="A28" s="115" t="s">
        <v>4665</v>
      </c>
      <c r="B28" s="185" t="s">
        <v>5253</v>
      </c>
      <c r="C28" s="182" t="s">
        <v>5270</v>
      </c>
      <c r="D28" s="166" t="s">
        <v>5184</v>
      </c>
    </row>
    <row r="29" spans="1:4" x14ac:dyDescent="0.2">
      <c r="A29" s="115" t="s">
        <v>5190</v>
      </c>
      <c r="B29" s="152" t="s">
        <v>4668</v>
      </c>
      <c r="C29" s="117" t="s">
        <v>5271</v>
      </c>
      <c r="D29" s="116" t="s">
        <v>5147</v>
      </c>
    </row>
    <row r="30" spans="1:4" x14ac:dyDescent="0.2">
      <c r="B30" s="369"/>
      <c r="C30" s="356"/>
    </row>
    <row r="31" spans="1:4" x14ac:dyDescent="0.2">
      <c r="A31" s="17" t="s">
        <v>4926</v>
      </c>
      <c r="B31" s="369"/>
      <c r="C31" s="356"/>
    </row>
    <row r="32" spans="1:4" x14ac:dyDescent="0.2">
      <c r="A32" s="73" t="s">
        <v>48</v>
      </c>
      <c r="B32" s="369"/>
      <c r="C32" s="356"/>
    </row>
    <row r="33" spans="1:4" x14ac:dyDescent="0.2">
      <c r="A33" s="135" t="s">
        <v>2890</v>
      </c>
      <c r="B33" s="369"/>
      <c r="C33" s="356"/>
    </row>
    <row r="34" spans="1:4" x14ac:dyDescent="0.2">
      <c r="A34" s="14" t="s">
        <v>4711</v>
      </c>
      <c r="B34" s="369"/>
      <c r="C34" s="356"/>
    </row>
    <row r="35" spans="1:4" x14ac:dyDescent="0.2">
      <c r="A35" s="115" t="s">
        <v>2881</v>
      </c>
      <c r="B35" s="369"/>
      <c r="C35" s="356"/>
    </row>
    <row r="36" spans="1:4" x14ac:dyDescent="0.2">
      <c r="A36" s="115" t="s">
        <v>4665</v>
      </c>
      <c r="B36" s="185" t="s">
        <v>5253</v>
      </c>
      <c r="C36" s="182" t="s">
        <v>5270</v>
      </c>
      <c r="D36" s="166" t="s">
        <v>5184</v>
      </c>
    </row>
    <row r="37" spans="1:4" x14ac:dyDescent="0.2">
      <c r="A37" s="115" t="s">
        <v>5190</v>
      </c>
      <c r="B37" s="152" t="s">
        <v>4668</v>
      </c>
      <c r="C37" s="117" t="s">
        <v>5271</v>
      </c>
      <c r="D37" s="116" t="s">
        <v>5147</v>
      </c>
    </row>
    <row r="38" spans="1:4" x14ac:dyDescent="0.2">
      <c r="A38" s="228"/>
      <c r="B38" s="369"/>
      <c r="C38" s="356"/>
    </row>
    <row r="39" spans="1:4" x14ac:dyDescent="0.2">
      <c r="A39" s="17" t="s">
        <v>4927</v>
      </c>
      <c r="B39" s="369"/>
      <c r="C39" s="356"/>
    </row>
    <row r="40" spans="1:4" x14ac:dyDescent="0.2">
      <c r="A40" s="228" t="s">
        <v>48</v>
      </c>
      <c r="B40" s="369"/>
      <c r="C40" s="356"/>
    </row>
    <row r="41" spans="1:4" x14ac:dyDescent="0.2">
      <c r="A41" s="10" t="s">
        <v>2954</v>
      </c>
      <c r="B41" s="369"/>
      <c r="C41" s="356"/>
    </row>
    <row r="42" spans="1:4" x14ac:dyDescent="0.2">
      <c r="A42" s="115" t="s">
        <v>2882</v>
      </c>
      <c r="B42" s="369"/>
      <c r="C42" s="356"/>
    </row>
    <row r="43" spans="1:4" x14ac:dyDescent="0.2">
      <c r="A43" s="115" t="s">
        <v>4665</v>
      </c>
      <c r="B43" s="185" t="s">
        <v>5253</v>
      </c>
      <c r="C43" s="182" t="s">
        <v>5270</v>
      </c>
      <c r="D43" s="166" t="s">
        <v>5184</v>
      </c>
    </row>
    <row r="44" spans="1:4" x14ac:dyDescent="0.2">
      <c r="B44" s="369"/>
      <c r="C44" s="356"/>
    </row>
    <row r="45" spans="1:4" x14ac:dyDescent="0.2">
      <c r="A45" s="17" t="s">
        <v>4928</v>
      </c>
      <c r="B45" s="369"/>
      <c r="C45" s="356"/>
    </row>
    <row r="46" spans="1:4" x14ac:dyDescent="0.2">
      <c r="A46" s="73" t="s">
        <v>48</v>
      </c>
      <c r="B46" s="369"/>
      <c r="C46" s="356"/>
    </row>
    <row r="47" spans="1:4" x14ac:dyDescent="0.2">
      <c r="A47" s="135" t="s">
        <v>2890</v>
      </c>
      <c r="B47" s="369"/>
      <c r="C47" s="356"/>
    </row>
    <row r="48" spans="1:4" x14ac:dyDescent="0.2">
      <c r="A48" s="14" t="s">
        <v>4711</v>
      </c>
      <c r="B48" s="369"/>
      <c r="C48" s="356"/>
    </row>
    <row r="49" spans="1:13" x14ac:dyDescent="0.2">
      <c r="A49" s="115" t="s">
        <v>2882</v>
      </c>
      <c r="B49" s="369"/>
      <c r="C49" s="356"/>
    </row>
    <row r="50" spans="1:13" x14ac:dyDescent="0.2">
      <c r="A50" s="115" t="s">
        <v>4665</v>
      </c>
      <c r="B50" s="185" t="s">
        <v>5253</v>
      </c>
      <c r="C50" s="182" t="s">
        <v>5270</v>
      </c>
      <c r="D50" s="166" t="s">
        <v>5184</v>
      </c>
    </row>
    <row r="51" spans="1:13" x14ac:dyDescent="0.2">
      <c r="A51" s="228"/>
      <c r="B51" s="369"/>
      <c r="C51" s="356"/>
    </row>
    <row r="52" spans="1:13" x14ac:dyDescent="0.2">
      <c r="A52" s="81" t="s">
        <v>2056</v>
      </c>
      <c r="B52" s="369"/>
      <c r="C52" s="356"/>
    </row>
    <row r="53" spans="1:13" x14ac:dyDescent="0.2">
      <c r="C53" s="7"/>
    </row>
    <row r="54" spans="1:13" x14ac:dyDescent="0.2">
      <c r="B54" s="74"/>
      <c r="C54" s="339" t="s">
        <v>1205</v>
      </c>
    </row>
    <row r="55" spans="1:13" x14ac:dyDescent="0.2">
      <c r="B55" s="70"/>
      <c r="C55" s="205" t="s">
        <v>5300</v>
      </c>
    </row>
    <row r="56" spans="1:13" x14ac:dyDescent="0.2">
      <c r="A56" s="211" t="s">
        <v>2416</v>
      </c>
      <c r="B56" s="205" t="s">
        <v>5277</v>
      </c>
      <c r="C56" s="443" t="s">
        <v>23</v>
      </c>
      <c r="D56" s="72" t="s">
        <v>2860</v>
      </c>
      <c r="E56" s="72" t="s">
        <v>2921</v>
      </c>
      <c r="F56" s="72"/>
      <c r="G56" s="32" t="s">
        <v>2058</v>
      </c>
      <c r="H56" s="13" t="s">
        <v>4666</v>
      </c>
      <c r="I56" s="32" t="s">
        <v>2709</v>
      </c>
      <c r="J56" s="32" t="s">
        <v>2752</v>
      </c>
      <c r="K56" s="32"/>
      <c r="L56" s="32"/>
      <c r="M56" s="32"/>
    </row>
    <row r="57" spans="1:13" x14ac:dyDescent="0.2">
      <c r="A57" s="211" t="s">
        <v>2417</v>
      </c>
      <c r="B57" s="205" t="s">
        <v>5278</v>
      </c>
      <c r="C57" s="443" t="s">
        <v>24</v>
      </c>
      <c r="D57" s="72" t="s">
        <v>2860</v>
      </c>
      <c r="E57" s="72" t="s">
        <v>2922</v>
      </c>
      <c r="F57" s="72"/>
      <c r="G57" s="32" t="s">
        <v>2058</v>
      </c>
      <c r="H57" s="13" t="s">
        <v>4666</v>
      </c>
      <c r="I57" s="32" t="s">
        <v>2709</v>
      </c>
      <c r="J57" s="32" t="s">
        <v>2752</v>
      </c>
      <c r="K57" s="32"/>
      <c r="L57" s="32"/>
      <c r="M57" s="32"/>
    </row>
    <row r="58" spans="1:13" x14ac:dyDescent="0.2">
      <c r="A58" s="211" t="s">
        <v>2418</v>
      </c>
      <c r="B58" s="205" t="s">
        <v>5279</v>
      </c>
      <c r="C58" s="443" t="s">
        <v>25</v>
      </c>
      <c r="D58" s="72" t="s">
        <v>2860</v>
      </c>
      <c r="E58" s="72" t="s">
        <v>2902</v>
      </c>
      <c r="F58" s="72"/>
      <c r="G58" s="32" t="s">
        <v>2058</v>
      </c>
      <c r="H58" s="13" t="s">
        <v>4666</v>
      </c>
      <c r="I58" s="32" t="s">
        <v>2709</v>
      </c>
      <c r="J58" s="32" t="s">
        <v>2752</v>
      </c>
      <c r="K58" s="32"/>
      <c r="L58" s="32"/>
      <c r="M58" s="32"/>
    </row>
    <row r="59" spans="1:13" x14ac:dyDescent="0.2">
      <c r="A59" s="211" t="s">
        <v>2419</v>
      </c>
      <c r="B59" s="205" t="s">
        <v>5307</v>
      </c>
      <c r="C59" s="443" t="s">
        <v>26</v>
      </c>
      <c r="D59" s="72" t="s">
        <v>3172</v>
      </c>
      <c r="E59" s="72"/>
      <c r="F59" s="72"/>
      <c r="G59" s="32" t="s">
        <v>2058</v>
      </c>
      <c r="H59" s="13" t="s">
        <v>4666</v>
      </c>
      <c r="I59" s="207" t="s">
        <v>2716</v>
      </c>
      <c r="J59" s="32"/>
      <c r="K59" s="32"/>
      <c r="L59" s="32"/>
      <c r="M59" s="32"/>
    </row>
    <row r="60" spans="1:13" x14ac:dyDescent="0.2">
      <c r="A60" s="241" t="s">
        <v>2420</v>
      </c>
      <c r="B60" s="205" t="s">
        <v>5280</v>
      </c>
      <c r="C60" s="443" t="s">
        <v>27</v>
      </c>
      <c r="D60" s="72" t="s">
        <v>3054</v>
      </c>
      <c r="E60" s="72" t="s">
        <v>2921</v>
      </c>
      <c r="F60" s="72" t="s">
        <v>3051</v>
      </c>
      <c r="G60" s="32" t="s">
        <v>2058</v>
      </c>
      <c r="H60" s="13" t="s">
        <v>4666</v>
      </c>
      <c r="I60" s="207" t="s">
        <v>2713</v>
      </c>
      <c r="J60" s="32"/>
      <c r="K60" s="32"/>
      <c r="L60" s="32"/>
      <c r="M60" s="32"/>
    </row>
    <row r="61" spans="1:13" x14ac:dyDescent="0.2">
      <c r="A61" s="241" t="s">
        <v>2421</v>
      </c>
      <c r="B61" s="205" t="s">
        <v>5281</v>
      </c>
      <c r="C61" s="443" t="s">
        <v>28</v>
      </c>
      <c r="D61" s="72" t="s">
        <v>3054</v>
      </c>
      <c r="E61" s="72" t="s">
        <v>2922</v>
      </c>
      <c r="F61" s="72" t="s">
        <v>3051</v>
      </c>
      <c r="G61" s="32" t="s">
        <v>2058</v>
      </c>
      <c r="H61" s="13" t="s">
        <v>4666</v>
      </c>
      <c r="I61" s="207" t="s">
        <v>2713</v>
      </c>
      <c r="J61" s="32"/>
      <c r="K61" s="32"/>
      <c r="L61" s="32"/>
      <c r="M61" s="32"/>
    </row>
    <row r="62" spans="1:13" x14ac:dyDescent="0.2">
      <c r="A62" s="241" t="s">
        <v>2422</v>
      </c>
      <c r="B62" s="205" t="s">
        <v>5282</v>
      </c>
      <c r="C62" s="443" t="s">
        <v>29</v>
      </c>
      <c r="D62" s="72" t="s">
        <v>3054</v>
      </c>
      <c r="E62" s="72" t="s">
        <v>2902</v>
      </c>
      <c r="F62" s="72" t="s">
        <v>3051</v>
      </c>
      <c r="G62" s="32" t="s">
        <v>2058</v>
      </c>
      <c r="H62" s="13" t="s">
        <v>4666</v>
      </c>
      <c r="I62" s="207" t="s">
        <v>2713</v>
      </c>
      <c r="J62" s="32"/>
      <c r="K62" s="32"/>
      <c r="L62" s="32"/>
      <c r="M62" s="32"/>
    </row>
    <row r="63" spans="1:13" x14ac:dyDescent="0.2">
      <c r="A63" s="241" t="s">
        <v>5194</v>
      </c>
      <c r="B63" s="205" t="s">
        <v>5283</v>
      </c>
      <c r="C63" s="443" t="s">
        <v>30</v>
      </c>
      <c r="D63" s="72" t="s">
        <v>3054</v>
      </c>
      <c r="E63" s="72" t="s">
        <v>2921</v>
      </c>
      <c r="F63" s="72" t="s">
        <v>3052</v>
      </c>
      <c r="G63" s="32" t="s">
        <v>2058</v>
      </c>
      <c r="H63" s="13" t="s">
        <v>4666</v>
      </c>
      <c r="I63" s="207" t="s">
        <v>2713</v>
      </c>
      <c r="J63" s="32"/>
      <c r="K63" s="32"/>
      <c r="L63" s="32"/>
      <c r="M63" s="32"/>
    </row>
    <row r="64" spans="1:13" ht="25.5" x14ac:dyDescent="0.2">
      <c r="A64" s="241" t="s">
        <v>2423</v>
      </c>
      <c r="B64" s="205" t="s">
        <v>5284</v>
      </c>
      <c r="C64" s="443" t="s">
        <v>31</v>
      </c>
      <c r="D64" s="72" t="s">
        <v>3054</v>
      </c>
      <c r="E64" s="72" t="s">
        <v>2922</v>
      </c>
      <c r="F64" s="72" t="s">
        <v>3052</v>
      </c>
      <c r="G64" s="32" t="s">
        <v>2058</v>
      </c>
      <c r="H64" s="13" t="s">
        <v>4666</v>
      </c>
      <c r="I64" s="207" t="s">
        <v>2713</v>
      </c>
      <c r="J64" s="32"/>
      <c r="K64" s="32"/>
      <c r="L64" s="32"/>
      <c r="M64" s="32"/>
    </row>
    <row r="65" spans="1:13" x14ac:dyDescent="0.2">
      <c r="A65" s="241" t="s">
        <v>2424</v>
      </c>
      <c r="B65" s="205" t="s">
        <v>5285</v>
      </c>
      <c r="C65" s="443" t="s">
        <v>32</v>
      </c>
      <c r="D65" s="72" t="s">
        <v>3054</v>
      </c>
      <c r="E65" s="72" t="s">
        <v>2902</v>
      </c>
      <c r="F65" s="72" t="s">
        <v>3052</v>
      </c>
      <c r="G65" s="32" t="s">
        <v>2058</v>
      </c>
      <c r="H65" s="13" t="s">
        <v>4666</v>
      </c>
      <c r="I65" s="207" t="s">
        <v>2713</v>
      </c>
      <c r="J65" s="32"/>
      <c r="K65" s="32"/>
      <c r="L65" s="32"/>
      <c r="M65" s="32"/>
    </row>
    <row r="66" spans="1:13" x14ac:dyDescent="0.2">
      <c r="A66" s="211" t="s">
        <v>2425</v>
      </c>
      <c r="B66" s="205" t="s">
        <v>5286</v>
      </c>
      <c r="C66" s="443" t="s">
        <v>33</v>
      </c>
      <c r="D66" s="72" t="s">
        <v>3173</v>
      </c>
      <c r="E66" s="72"/>
      <c r="F66" s="72"/>
      <c r="G66" s="32" t="s">
        <v>2058</v>
      </c>
      <c r="H66" s="13" t="s">
        <v>4666</v>
      </c>
      <c r="I66" s="207" t="s">
        <v>2716</v>
      </c>
      <c r="J66" s="32"/>
      <c r="K66" s="32"/>
      <c r="L66" s="32"/>
      <c r="M66" s="32"/>
    </row>
    <row r="67" spans="1:13" x14ac:dyDescent="0.2">
      <c r="A67" s="211" t="s">
        <v>2426</v>
      </c>
      <c r="B67" s="205" t="s">
        <v>5289</v>
      </c>
      <c r="C67" s="443" t="s">
        <v>34</v>
      </c>
      <c r="D67" s="73" t="s">
        <v>2828</v>
      </c>
      <c r="E67" s="72" t="s">
        <v>3174</v>
      </c>
      <c r="G67" s="32" t="s">
        <v>2058</v>
      </c>
      <c r="H67" s="32" t="s">
        <v>4666</v>
      </c>
      <c r="I67" s="207" t="s">
        <v>2716</v>
      </c>
      <c r="J67" s="32"/>
      <c r="K67" s="32"/>
      <c r="L67" s="32"/>
    </row>
    <row r="68" spans="1:13" x14ac:dyDescent="0.2">
      <c r="A68" s="211" t="s">
        <v>2427</v>
      </c>
      <c r="B68" s="205" t="s">
        <v>5314</v>
      </c>
      <c r="C68" s="443" t="s">
        <v>35</v>
      </c>
      <c r="D68" s="73" t="s">
        <v>2829</v>
      </c>
      <c r="E68" s="72" t="s">
        <v>3174</v>
      </c>
      <c r="G68" s="32" t="s">
        <v>2058</v>
      </c>
      <c r="H68" s="32" t="s">
        <v>4666</v>
      </c>
      <c r="I68" s="207" t="s">
        <v>2716</v>
      </c>
      <c r="J68" s="32"/>
      <c r="K68" s="32"/>
      <c r="L68" s="32"/>
    </row>
    <row r="69" spans="1:13" x14ac:dyDescent="0.2">
      <c r="A69" s="211" t="s">
        <v>1204</v>
      </c>
      <c r="B69" s="205" t="s">
        <v>5315</v>
      </c>
      <c r="C69" s="443" t="s">
        <v>107</v>
      </c>
      <c r="D69" s="73" t="s">
        <v>2830</v>
      </c>
      <c r="E69" s="72" t="s">
        <v>3174</v>
      </c>
      <c r="G69" s="32" t="s">
        <v>2058</v>
      </c>
      <c r="H69" s="32" t="s">
        <v>4666</v>
      </c>
      <c r="I69" s="207" t="s">
        <v>2716</v>
      </c>
      <c r="J69" s="32"/>
      <c r="K69" s="32"/>
      <c r="L69" s="32"/>
    </row>
    <row r="70" spans="1:13" x14ac:dyDescent="0.2">
      <c r="A70" s="211" t="s">
        <v>2428</v>
      </c>
      <c r="B70" s="205" t="s">
        <v>5316</v>
      </c>
      <c r="C70" s="443" t="s">
        <v>36</v>
      </c>
      <c r="D70" s="73" t="s">
        <v>3051</v>
      </c>
      <c r="E70" s="72" t="s">
        <v>3174</v>
      </c>
      <c r="G70" s="32" t="s">
        <v>2058</v>
      </c>
      <c r="H70" s="32" t="s">
        <v>4666</v>
      </c>
      <c r="I70" s="207" t="s">
        <v>2714</v>
      </c>
    </row>
    <row r="71" spans="1:13" x14ac:dyDescent="0.2">
      <c r="A71" s="211" t="s">
        <v>2429</v>
      </c>
      <c r="B71" s="205" t="s">
        <v>5354</v>
      </c>
      <c r="C71" s="443" t="s">
        <v>37</v>
      </c>
      <c r="D71" s="73"/>
      <c r="E71" s="72" t="s">
        <v>3174</v>
      </c>
      <c r="G71" s="32" t="s">
        <v>2058</v>
      </c>
      <c r="H71" s="32" t="s">
        <v>4666</v>
      </c>
      <c r="I71" s="207" t="s">
        <v>2716</v>
      </c>
    </row>
    <row r="72" spans="1:13" x14ac:dyDescent="0.2">
      <c r="A72" s="370"/>
      <c r="B72" s="74"/>
      <c r="C72" s="71" t="s">
        <v>2808</v>
      </c>
    </row>
    <row r="73" spans="1:13" ht="38.25" x14ac:dyDescent="0.2">
      <c r="B73" s="74"/>
      <c r="C73" s="71" t="s">
        <v>2852</v>
      </c>
    </row>
    <row r="79" spans="1:13" x14ac:dyDescent="0.2">
      <c r="D79" s="73"/>
      <c r="E79" s="73"/>
      <c r="F79" s="73"/>
    </row>
    <row r="80" spans="1:13" x14ac:dyDescent="0.2">
      <c r="D80" s="73"/>
      <c r="E80" s="73"/>
      <c r="F80" s="73"/>
    </row>
    <row r="82" spans="2:2" x14ac:dyDescent="0.2">
      <c r="B82" s="45"/>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57"/>
  <dimension ref="A1:AB1655"/>
  <sheetViews>
    <sheetView zoomScale="85" zoomScaleNormal="85" workbookViewId="0"/>
  </sheetViews>
  <sheetFormatPr defaultColWidth="9.140625" defaultRowHeight="12.75" x14ac:dyDescent="0.2"/>
  <cols>
    <col min="1" max="1" width="36.85546875" style="16" customWidth="1"/>
    <col min="2" max="2" width="19.140625" style="16" customWidth="1"/>
    <col min="3" max="17" width="14.42578125" style="16" customWidth="1"/>
    <col min="18" max="18" width="11.7109375" style="16" customWidth="1"/>
    <col min="19" max="236" width="9.140625" style="16"/>
    <col min="237" max="237" width="2.42578125" style="16" customWidth="1"/>
    <col min="238" max="238" width="3" style="16" customWidth="1"/>
    <col min="239" max="239" width="55" style="16" customWidth="1"/>
    <col min="240" max="245" width="18.7109375" style="16" customWidth="1"/>
    <col min="246" max="246" width="19.7109375" style="16" customWidth="1"/>
    <col min="247" max="249" width="18.7109375" style="16" customWidth="1"/>
    <col min="250" max="251" width="17.7109375" style="16" customWidth="1"/>
    <col min="252" max="253" width="20.7109375" style="16" customWidth="1"/>
    <col min="254" max="254" width="21.85546875" style="16" customWidth="1"/>
    <col min="255" max="256" width="17.7109375" style="16" customWidth="1"/>
    <col min="257" max="257" width="18.85546875" style="16" bestFit="1" customWidth="1"/>
    <col min="258" max="258" width="17.7109375" style="16" customWidth="1"/>
    <col min="259" max="492" width="9.140625" style="16"/>
    <col min="493" max="493" width="2.42578125" style="16" customWidth="1"/>
    <col min="494" max="494" width="3" style="16" customWidth="1"/>
    <col min="495" max="495" width="55" style="16" customWidth="1"/>
    <col min="496" max="501" width="18.7109375" style="16" customWidth="1"/>
    <col min="502" max="502" width="19.7109375" style="16" customWidth="1"/>
    <col min="503" max="505" width="18.7109375" style="16" customWidth="1"/>
    <col min="506" max="507" width="17.7109375" style="16" customWidth="1"/>
    <col min="508" max="509" width="20.7109375" style="16" customWidth="1"/>
    <col min="510" max="510" width="21.85546875" style="16" customWidth="1"/>
    <col min="511" max="512" width="17.7109375" style="16" customWidth="1"/>
    <col min="513" max="513" width="18.85546875" style="16" bestFit="1" customWidth="1"/>
    <col min="514" max="514" width="17.7109375" style="16" customWidth="1"/>
    <col min="515" max="748" width="9.140625" style="16"/>
    <col min="749" max="749" width="2.42578125" style="16" customWidth="1"/>
    <col min="750" max="750" width="3" style="16" customWidth="1"/>
    <col min="751" max="751" width="55" style="16" customWidth="1"/>
    <col min="752" max="757" width="18.7109375" style="16" customWidth="1"/>
    <col min="758" max="758" width="19.7109375" style="16" customWidth="1"/>
    <col min="759" max="761" width="18.7109375" style="16" customWidth="1"/>
    <col min="762" max="763" width="17.7109375" style="16" customWidth="1"/>
    <col min="764" max="765" width="20.7109375" style="16" customWidth="1"/>
    <col min="766" max="766" width="21.85546875" style="16" customWidth="1"/>
    <col min="767" max="768" width="17.7109375" style="16" customWidth="1"/>
    <col min="769" max="769" width="18.85546875" style="16" bestFit="1" customWidth="1"/>
    <col min="770" max="770" width="17.7109375" style="16" customWidth="1"/>
    <col min="771" max="1004" width="9.140625" style="16"/>
    <col min="1005" max="1005" width="2.42578125" style="16" customWidth="1"/>
    <col min="1006" max="1006" width="3" style="16" customWidth="1"/>
    <col min="1007" max="1007" width="55" style="16" customWidth="1"/>
    <col min="1008" max="1013" width="18.7109375" style="16" customWidth="1"/>
    <col min="1014" max="1014" width="19.7109375" style="16" customWidth="1"/>
    <col min="1015" max="1017" width="18.7109375" style="16" customWidth="1"/>
    <col min="1018" max="1019" width="17.7109375" style="16" customWidth="1"/>
    <col min="1020" max="1021" width="20.7109375" style="16" customWidth="1"/>
    <col min="1022" max="1022" width="21.85546875" style="16" customWidth="1"/>
    <col min="1023" max="1024" width="17.7109375" style="16" customWidth="1"/>
    <col min="1025" max="1025" width="18.85546875" style="16" bestFit="1" customWidth="1"/>
    <col min="1026" max="1026" width="17.7109375" style="16" customWidth="1"/>
    <col min="1027" max="1260" width="9.140625" style="16"/>
    <col min="1261" max="1261" width="2.42578125" style="16" customWidth="1"/>
    <col min="1262" max="1262" width="3" style="16" customWidth="1"/>
    <col min="1263" max="1263" width="55" style="16" customWidth="1"/>
    <col min="1264" max="1269" width="18.7109375" style="16" customWidth="1"/>
    <col min="1270" max="1270" width="19.7109375" style="16" customWidth="1"/>
    <col min="1271" max="1273" width="18.7109375" style="16" customWidth="1"/>
    <col min="1274" max="1275" width="17.7109375" style="16" customWidth="1"/>
    <col min="1276" max="1277" width="20.7109375" style="16" customWidth="1"/>
    <col min="1278" max="1278" width="21.85546875" style="16" customWidth="1"/>
    <col min="1279" max="1280" width="17.7109375" style="16" customWidth="1"/>
    <col min="1281" max="1281" width="18.85546875" style="16" bestFit="1" customWidth="1"/>
    <col min="1282" max="1282" width="17.7109375" style="16" customWidth="1"/>
    <col min="1283" max="1516" width="9.140625" style="16"/>
    <col min="1517" max="1517" width="2.42578125" style="16" customWidth="1"/>
    <col min="1518" max="1518" width="3" style="16" customWidth="1"/>
    <col min="1519" max="1519" width="55" style="16" customWidth="1"/>
    <col min="1520" max="1525" width="18.7109375" style="16" customWidth="1"/>
    <col min="1526" max="1526" width="19.7109375" style="16" customWidth="1"/>
    <col min="1527" max="1529" width="18.7109375" style="16" customWidth="1"/>
    <col min="1530" max="1531" width="17.7109375" style="16" customWidth="1"/>
    <col min="1532" max="1533" width="20.7109375" style="16" customWidth="1"/>
    <col min="1534" max="1534" width="21.85546875" style="16" customWidth="1"/>
    <col min="1535" max="1536" width="17.7109375" style="16" customWidth="1"/>
    <col min="1537" max="1537" width="18.85546875" style="16" bestFit="1" customWidth="1"/>
    <col min="1538" max="1538" width="17.7109375" style="16" customWidth="1"/>
    <col min="1539" max="1772" width="9.140625" style="16"/>
    <col min="1773" max="1773" width="2.42578125" style="16" customWidth="1"/>
    <col min="1774" max="1774" width="3" style="16" customWidth="1"/>
    <col min="1775" max="1775" width="55" style="16" customWidth="1"/>
    <col min="1776" max="1781" width="18.7109375" style="16" customWidth="1"/>
    <col min="1782" max="1782" width="19.7109375" style="16" customWidth="1"/>
    <col min="1783" max="1785" width="18.7109375" style="16" customWidth="1"/>
    <col min="1786" max="1787" width="17.7109375" style="16" customWidth="1"/>
    <col min="1788" max="1789" width="20.7109375" style="16" customWidth="1"/>
    <col min="1790" max="1790" width="21.85546875" style="16" customWidth="1"/>
    <col min="1791" max="1792" width="17.7109375" style="16" customWidth="1"/>
    <col min="1793" max="1793" width="18.85546875" style="16" bestFit="1" customWidth="1"/>
    <col min="1794" max="1794" width="17.7109375" style="16" customWidth="1"/>
    <col min="1795" max="2028" width="9.140625" style="16"/>
    <col min="2029" max="2029" width="2.42578125" style="16" customWidth="1"/>
    <col min="2030" max="2030" width="3" style="16" customWidth="1"/>
    <col min="2031" max="2031" width="55" style="16" customWidth="1"/>
    <col min="2032" max="2037" width="18.7109375" style="16" customWidth="1"/>
    <col min="2038" max="2038" width="19.7109375" style="16" customWidth="1"/>
    <col min="2039" max="2041" width="18.7109375" style="16" customWidth="1"/>
    <col min="2042" max="2043" width="17.7109375" style="16" customWidth="1"/>
    <col min="2044" max="2045" width="20.7109375" style="16" customWidth="1"/>
    <col min="2046" max="2046" width="21.85546875" style="16" customWidth="1"/>
    <col min="2047" max="2048" width="17.7109375" style="16" customWidth="1"/>
    <col min="2049" max="2049" width="18.85546875" style="16" bestFit="1" customWidth="1"/>
    <col min="2050" max="2050" width="17.7109375" style="16" customWidth="1"/>
    <col min="2051" max="2284" width="9.140625" style="16"/>
    <col min="2285" max="2285" width="2.42578125" style="16" customWidth="1"/>
    <col min="2286" max="2286" width="3" style="16" customWidth="1"/>
    <col min="2287" max="2287" width="55" style="16" customWidth="1"/>
    <col min="2288" max="2293" width="18.7109375" style="16" customWidth="1"/>
    <col min="2294" max="2294" width="19.7109375" style="16" customWidth="1"/>
    <col min="2295" max="2297" width="18.7109375" style="16" customWidth="1"/>
    <col min="2298" max="2299" width="17.7109375" style="16" customWidth="1"/>
    <col min="2300" max="2301" width="20.7109375" style="16" customWidth="1"/>
    <col min="2302" max="2302" width="21.85546875" style="16" customWidth="1"/>
    <col min="2303" max="2304" width="17.7109375" style="16" customWidth="1"/>
    <col min="2305" max="2305" width="18.85546875" style="16" bestFit="1" customWidth="1"/>
    <col min="2306" max="2306" width="17.7109375" style="16" customWidth="1"/>
    <col min="2307" max="2540" width="9.140625" style="16"/>
    <col min="2541" max="2541" width="2.42578125" style="16" customWidth="1"/>
    <col min="2542" max="2542" width="3" style="16" customWidth="1"/>
    <col min="2543" max="2543" width="55" style="16" customWidth="1"/>
    <col min="2544" max="2549" width="18.7109375" style="16" customWidth="1"/>
    <col min="2550" max="2550" width="19.7109375" style="16" customWidth="1"/>
    <col min="2551" max="2553" width="18.7109375" style="16" customWidth="1"/>
    <col min="2554" max="2555" width="17.7109375" style="16" customWidth="1"/>
    <col min="2556" max="2557" width="20.7109375" style="16" customWidth="1"/>
    <col min="2558" max="2558" width="21.85546875" style="16" customWidth="1"/>
    <col min="2559" max="2560" width="17.7109375" style="16" customWidth="1"/>
    <col min="2561" max="2561" width="18.85546875" style="16" bestFit="1" customWidth="1"/>
    <col min="2562" max="2562" width="17.7109375" style="16" customWidth="1"/>
    <col min="2563" max="2796" width="9.140625" style="16"/>
    <col min="2797" max="2797" width="2.42578125" style="16" customWidth="1"/>
    <col min="2798" max="2798" width="3" style="16" customWidth="1"/>
    <col min="2799" max="2799" width="55" style="16" customWidth="1"/>
    <col min="2800" max="2805" width="18.7109375" style="16" customWidth="1"/>
    <col min="2806" max="2806" width="19.7109375" style="16" customWidth="1"/>
    <col min="2807" max="2809" width="18.7109375" style="16" customWidth="1"/>
    <col min="2810" max="2811" width="17.7109375" style="16" customWidth="1"/>
    <col min="2812" max="2813" width="20.7109375" style="16" customWidth="1"/>
    <col min="2814" max="2814" width="21.85546875" style="16" customWidth="1"/>
    <col min="2815" max="2816" width="17.7109375" style="16" customWidth="1"/>
    <col min="2817" max="2817" width="18.85546875" style="16" bestFit="1" customWidth="1"/>
    <col min="2818" max="2818" width="17.7109375" style="16" customWidth="1"/>
    <col min="2819" max="3052" width="9.140625" style="16"/>
    <col min="3053" max="3053" width="2.42578125" style="16" customWidth="1"/>
    <col min="3054" max="3054" width="3" style="16" customWidth="1"/>
    <col min="3055" max="3055" width="55" style="16" customWidth="1"/>
    <col min="3056" max="3061" width="18.7109375" style="16" customWidth="1"/>
    <col min="3062" max="3062" width="19.7109375" style="16" customWidth="1"/>
    <col min="3063" max="3065" width="18.7109375" style="16" customWidth="1"/>
    <col min="3066" max="3067" width="17.7109375" style="16" customWidth="1"/>
    <col min="3068" max="3069" width="20.7109375" style="16" customWidth="1"/>
    <col min="3070" max="3070" width="21.85546875" style="16" customWidth="1"/>
    <col min="3071" max="3072" width="17.7109375" style="16" customWidth="1"/>
    <col min="3073" max="3073" width="18.85546875" style="16" bestFit="1" customWidth="1"/>
    <col min="3074" max="3074" width="17.7109375" style="16" customWidth="1"/>
    <col min="3075" max="3308" width="9.140625" style="16"/>
    <col min="3309" max="3309" width="2.42578125" style="16" customWidth="1"/>
    <col min="3310" max="3310" width="3" style="16" customWidth="1"/>
    <col min="3311" max="3311" width="55" style="16" customWidth="1"/>
    <col min="3312" max="3317" width="18.7109375" style="16" customWidth="1"/>
    <col min="3318" max="3318" width="19.7109375" style="16" customWidth="1"/>
    <col min="3319" max="3321" width="18.7109375" style="16" customWidth="1"/>
    <col min="3322" max="3323" width="17.7109375" style="16" customWidth="1"/>
    <col min="3324" max="3325" width="20.7109375" style="16" customWidth="1"/>
    <col min="3326" max="3326" width="21.85546875" style="16" customWidth="1"/>
    <col min="3327" max="3328" width="17.7109375" style="16" customWidth="1"/>
    <col min="3329" max="3329" width="18.85546875" style="16" bestFit="1" customWidth="1"/>
    <col min="3330" max="3330" width="17.7109375" style="16" customWidth="1"/>
    <col min="3331" max="3564" width="9.140625" style="16"/>
    <col min="3565" max="3565" width="2.42578125" style="16" customWidth="1"/>
    <col min="3566" max="3566" width="3" style="16" customWidth="1"/>
    <col min="3567" max="3567" width="55" style="16" customWidth="1"/>
    <col min="3568" max="3573" width="18.7109375" style="16" customWidth="1"/>
    <col min="3574" max="3574" width="19.7109375" style="16" customWidth="1"/>
    <col min="3575" max="3577" width="18.7109375" style="16" customWidth="1"/>
    <col min="3578" max="3579" width="17.7109375" style="16" customWidth="1"/>
    <col min="3580" max="3581" width="20.7109375" style="16" customWidth="1"/>
    <col min="3582" max="3582" width="21.85546875" style="16" customWidth="1"/>
    <col min="3583" max="3584" width="17.7109375" style="16" customWidth="1"/>
    <col min="3585" max="3585" width="18.85546875" style="16" bestFit="1" customWidth="1"/>
    <col min="3586" max="3586" width="17.7109375" style="16" customWidth="1"/>
    <col min="3587" max="3820" width="9.140625" style="16"/>
    <col min="3821" max="3821" width="2.42578125" style="16" customWidth="1"/>
    <col min="3822" max="3822" width="3" style="16" customWidth="1"/>
    <col min="3823" max="3823" width="55" style="16" customWidth="1"/>
    <col min="3824" max="3829" width="18.7109375" style="16" customWidth="1"/>
    <col min="3830" max="3830" width="19.7109375" style="16" customWidth="1"/>
    <col min="3831" max="3833" width="18.7109375" style="16" customWidth="1"/>
    <col min="3834" max="3835" width="17.7109375" style="16" customWidth="1"/>
    <col min="3836" max="3837" width="20.7109375" style="16" customWidth="1"/>
    <col min="3838" max="3838" width="21.85546875" style="16" customWidth="1"/>
    <col min="3839" max="3840" width="17.7109375" style="16" customWidth="1"/>
    <col min="3841" max="3841" width="18.85546875" style="16" bestFit="1" customWidth="1"/>
    <col min="3842" max="3842" width="17.7109375" style="16" customWidth="1"/>
    <col min="3843" max="4076" width="9.140625" style="16"/>
    <col min="4077" max="4077" width="2.42578125" style="16" customWidth="1"/>
    <col min="4078" max="4078" width="3" style="16" customWidth="1"/>
    <col min="4079" max="4079" width="55" style="16" customWidth="1"/>
    <col min="4080" max="4085" width="18.7109375" style="16" customWidth="1"/>
    <col min="4086" max="4086" width="19.7109375" style="16" customWidth="1"/>
    <col min="4087" max="4089" width="18.7109375" style="16" customWidth="1"/>
    <col min="4090" max="4091" width="17.7109375" style="16" customWidth="1"/>
    <col min="4092" max="4093" width="20.7109375" style="16" customWidth="1"/>
    <col min="4094" max="4094" width="21.85546875" style="16" customWidth="1"/>
    <col min="4095" max="4096" width="17.7109375" style="16" customWidth="1"/>
    <col min="4097" max="4097" width="18.85546875" style="16" bestFit="1" customWidth="1"/>
    <col min="4098" max="4098" width="17.7109375" style="16" customWidth="1"/>
    <col min="4099" max="4332" width="9.140625" style="16"/>
    <col min="4333" max="4333" width="2.42578125" style="16" customWidth="1"/>
    <col min="4334" max="4334" width="3" style="16" customWidth="1"/>
    <col min="4335" max="4335" width="55" style="16" customWidth="1"/>
    <col min="4336" max="4341" width="18.7109375" style="16" customWidth="1"/>
    <col min="4342" max="4342" width="19.7109375" style="16" customWidth="1"/>
    <col min="4343" max="4345" width="18.7109375" style="16" customWidth="1"/>
    <col min="4346" max="4347" width="17.7109375" style="16" customWidth="1"/>
    <col min="4348" max="4349" width="20.7109375" style="16" customWidth="1"/>
    <col min="4350" max="4350" width="21.85546875" style="16" customWidth="1"/>
    <col min="4351" max="4352" width="17.7109375" style="16" customWidth="1"/>
    <col min="4353" max="4353" width="18.85546875" style="16" bestFit="1" customWidth="1"/>
    <col min="4354" max="4354" width="17.7109375" style="16" customWidth="1"/>
    <col min="4355" max="4588" width="9.140625" style="16"/>
    <col min="4589" max="4589" width="2.42578125" style="16" customWidth="1"/>
    <col min="4590" max="4590" width="3" style="16" customWidth="1"/>
    <col min="4591" max="4591" width="55" style="16" customWidth="1"/>
    <col min="4592" max="4597" width="18.7109375" style="16" customWidth="1"/>
    <col min="4598" max="4598" width="19.7109375" style="16" customWidth="1"/>
    <col min="4599" max="4601" width="18.7109375" style="16" customWidth="1"/>
    <col min="4602" max="4603" width="17.7109375" style="16" customWidth="1"/>
    <col min="4604" max="4605" width="20.7109375" style="16" customWidth="1"/>
    <col min="4606" max="4606" width="21.85546875" style="16" customWidth="1"/>
    <col min="4607" max="4608" width="17.7109375" style="16" customWidth="1"/>
    <col min="4609" max="4609" width="18.85546875" style="16" bestFit="1" customWidth="1"/>
    <col min="4610" max="4610" width="17.7109375" style="16" customWidth="1"/>
    <col min="4611" max="4844" width="9.140625" style="16"/>
    <col min="4845" max="4845" width="2.42578125" style="16" customWidth="1"/>
    <col min="4846" max="4846" width="3" style="16" customWidth="1"/>
    <col min="4847" max="4847" width="55" style="16" customWidth="1"/>
    <col min="4848" max="4853" width="18.7109375" style="16" customWidth="1"/>
    <col min="4854" max="4854" width="19.7109375" style="16" customWidth="1"/>
    <col min="4855" max="4857" width="18.7109375" style="16" customWidth="1"/>
    <col min="4858" max="4859" width="17.7109375" style="16" customWidth="1"/>
    <col min="4860" max="4861" width="20.7109375" style="16" customWidth="1"/>
    <col min="4862" max="4862" width="21.85546875" style="16" customWidth="1"/>
    <col min="4863" max="4864" width="17.7109375" style="16" customWidth="1"/>
    <col min="4865" max="4865" width="18.85546875" style="16" bestFit="1" customWidth="1"/>
    <col min="4866" max="4866" width="17.7109375" style="16" customWidth="1"/>
    <col min="4867" max="5100" width="9.140625" style="16"/>
    <col min="5101" max="5101" width="2.42578125" style="16" customWidth="1"/>
    <col min="5102" max="5102" width="3" style="16" customWidth="1"/>
    <col min="5103" max="5103" width="55" style="16" customWidth="1"/>
    <col min="5104" max="5109" width="18.7109375" style="16" customWidth="1"/>
    <col min="5110" max="5110" width="19.7109375" style="16" customWidth="1"/>
    <col min="5111" max="5113" width="18.7109375" style="16" customWidth="1"/>
    <col min="5114" max="5115" width="17.7109375" style="16" customWidth="1"/>
    <col min="5116" max="5117" width="20.7109375" style="16" customWidth="1"/>
    <col min="5118" max="5118" width="21.85546875" style="16" customWidth="1"/>
    <col min="5119" max="5120" width="17.7109375" style="16" customWidth="1"/>
    <col min="5121" max="5121" width="18.85546875" style="16" bestFit="1" customWidth="1"/>
    <col min="5122" max="5122" width="17.7109375" style="16" customWidth="1"/>
    <col min="5123" max="5356" width="9.140625" style="16"/>
    <col min="5357" max="5357" width="2.42578125" style="16" customWidth="1"/>
    <col min="5358" max="5358" width="3" style="16" customWidth="1"/>
    <col min="5359" max="5359" width="55" style="16" customWidth="1"/>
    <col min="5360" max="5365" width="18.7109375" style="16" customWidth="1"/>
    <col min="5366" max="5366" width="19.7109375" style="16" customWidth="1"/>
    <col min="5367" max="5369" width="18.7109375" style="16" customWidth="1"/>
    <col min="5370" max="5371" width="17.7109375" style="16" customWidth="1"/>
    <col min="5372" max="5373" width="20.7109375" style="16" customWidth="1"/>
    <col min="5374" max="5374" width="21.85546875" style="16" customWidth="1"/>
    <col min="5375" max="5376" width="17.7109375" style="16" customWidth="1"/>
    <col min="5377" max="5377" width="18.85546875" style="16" bestFit="1" customWidth="1"/>
    <col min="5378" max="5378" width="17.7109375" style="16" customWidth="1"/>
    <col min="5379" max="5612" width="9.140625" style="16"/>
    <col min="5613" max="5613" width="2.42578125" style="16" customWidth="1"/>
    <col min="5614" max="5614" width="3" style="16" customWidth="1"/>
    <col min="5615" max="5615" width="55" style="16" customWidth="1"/>
    <col min="5616" max="5621" width="18.7109375" style="16" customWidth="1"/>
    <col min="5622" max="5622" width="19.7109375" style="16" customWidth="1"/>
    <col min="5623" max="5625" width="18.7109375" style="16" customWidth="1"/>
    <col min="5626" max="5627" width="17.7109375" style="16" customWidth="1"/>
    <col min="5628" max="5629" width="20.7109375" style="16" customWidth="1"/>
    <col min="5630" max="5630" width="21.85546875" style="16" customWidth="1"/>
    <col min="5631" max="5632" width="17.7109375" style="16" customWidth="1"/>
    <col min="5633" max="5633" width="18.85546875" style="16" bestFit="1" customWidth="1"/>
    <col min="5634" max="5634" width="17.7109375" style="16" customWidth="1"/>
    <col min="5635" max="5868" width="9.140625" style="16"/>
    <col min="5869" max="5869" width="2.42578125" style="16" customWidth="1"/>
    <col min="5870" max="5870" width="3" style="16" customWidth="1"/>
    <col min="5871" max="5871" width="55" style="16" customWidth="1"/>
    <col min="5872" max="5877" width="18.7109375" style="16" customWidth="1"/>
    <col min="5878" max="5878" width="19.7109375" style="16" customWidth="1"/>
    <col min="5879" max="5881" width="18.7109375" style="16" customWidth="1"/>
    <col min="5882" max="5883" width="17.7109375" style="16" customWidth="1"/>
    <col min="5884" max="5885" width="20.7109375" style="16" customWidth="1"/>
    <col min="5886" max="5886" width="21.85546875" style="16" customWidth="1"/>
    <col min="5887" max="5888" width="17.7109375" style="16" customWidth="1"/>
    <col min="5889" max="5889" width="18.85546875" style="16" bestFit="1" customWidth="1"/>
    <col min="5890" max="5890" width="17.7109375" style="16" customWidth="1"/>
    <col min="5891" max="6124" width="9.140625" style="16"/>
    <col min="6125" max="6125" width="2.42578125" style="16" customWidth="1"/>
    <col min="6126" max="6126" width="3" style="16" customWidth="1"/>
    <col min="6127" max="6127" width="55" style="16" customWidth="1"/>
    <col min="6128" max="6133" width="18.7109375" style="16" customWidth="1"/>
    <col min="6134" max="6134" width="19.7109375" style="16" customWidth="1"/>
    <col min="6135" max="6137" width="18.7109375" style="16" customWidth="1"/>
    <col min="6138" max="6139" width="17.7109375" style="16" customWidth="1"/>
    <col min="6140" max="6141" width="20.7109375" style="16" customWidth="1"/>
    <col min="6142" max="6142" width="21.85546875" style="16" customWidth="1"/>
    <col min="6143" max="6144" width="17.7109375" style="16" customWidth="1"/>
    <col min="6145" max="6145" width="18.85546875" style="16" bestFit="1" customWidth="1"/>
    <col min="6146" max="6146" width="17.7109375" style="16" customWidth="1"/>
    <col min="6147" max="6380" width="9.140625" style="16"/>
    <col min="6381" max="6381" width="2.42578125" style="16" customWidth="1"/>
    <col min="6382" max="6382" width="3" style="16" customWidth="1"/>
    <col min="6383" max="6383" width="55" style="16" customWidth="1"/>
    <col min="6384" max="6389" width="18.7109375" style="16" customWidth="1"/>
    <col min="6390" max="6390" width="19.7109375" style="16" customWidth="1"/>
    <col min="6391" max="6393" width="18.7109375" style="16" customWidth="1"/>
    <col min="6394" max="6395" width="17.7109375" style="16" customWidth="1"/>
    <col min="6396" max="6397" width="20.7109375" style="16" customWidth="1"/>
    <col min="6398" max="6398" width="21.85546875" style="16" customWidth="1"/>
    <col min="6399" max="6400" width="17.7109375" style="16" customWidth="1"/>
    <col min="6401" max="6401" width="18.85546875" style="16" bestFit="1" customWidth="1"/>
    <col min="6402" max="6402" width="17.7109375" style="16" customWidth="1"/>
    <col min="6403" max="6636" width="9.140625" style="16"/>
    <col min="6637" max="6637" width="2.42578125" style="16" customWidth="1"/>
    <col min="6638" max="6638" width="3" style="16" customWidth="1"/>
    <col min="6639" max="6639" width="55" style="16" customWidth="1"/>
    <col min="6640" max="6645" width="18.7109375" style="16" customWidth="1"/>
    <col min="6646" max="6646" width="19.7109375" style="16" customWidth="1"/>
    <col min="6647" max="6649" width="18.7109375" style="16" customWidth="1"/>
    <col min="6650" max="6651" width="17.7109375" style="16" customWidth="1"/>
    <col min="6652" max="6653" width="20.7109375" style="16" customWidth="1"/>
    <col min="6654" max="6654" width="21.85546875" style="16" customWidth="1"/>
    <col min="6655" max="6656" width="17.7109375" style="16" customWidth="1"/>
    <col min="6657" max="6657" width="18.85546875" style="16" bestFit="1" customWidth="1"/>
    <col min="6658" max="6658" width="17.7109375" style="16" customWidth="1"/>
    <col min="6659" max="6892" width="9.140625" style="16"/>
    <col min="6893" max="6893" width="2.42578125" style="16" customWidth="1"/>
    <col min="6894" max="6894" width="3" style="16" customWidth="1"/>
    <col min="6895" max="6895" width="55" style="16" customWidth="1"/>
    <col min="6896" max="6901" width="18.7109375" style="16" customWidth="1"/>
    <col min="6902" max="6902" width="19.7109375" style="16" customWidth="1"/>
    <col min="6903" max="6905" width="18.7109375" style="16" customWidth="1"/>
    <col min="6906" max="6907" width="17.7109375" style="16" customWidth="1"/>
    <col min="6908" max="6909" width="20.7109375" style="16" customWidth="1"/>
    <col min="6910" max="6910" width="21.85546875" style="16" customWidth="1"/>
    <col min="6911" max="6912" width="17.7109375" style="16" customWidth="1"/>
    <col min="6913" max="6913" width="18.85546875" style="16" bestFit="1" customWidth="1"/>
    <col min="6914" max="6914" width="17.7109375" style="16" customWidth="1"/>
    <col min="6915" max="7148" width="9.140625" style="16"/>
    <col min="7149" max="7149" width="2.42578125" style="16" customWidth="1"/>
    <col min="7150" max="7150" width="3" style="16" customWidth="1"/>
    <col min="7151" max="7151" width="55" style="16" customWidth="1"/>
    <col min="7152" max="7157" width="18.7109375" style="16" customWidth="1"/>
    <col min="7158" max="7158" width="19.7109375" style="16" customWidth="1"/>
    <col min="7159" max="7161" width="18.7109375" style="16" customWidth="1"/>
    <col min="7162" max="7163" width="17.7109375" style="16" customWidth="1"/>
    <col min="7164" max="7165" width="20.7109375" style="16" customWidth="1"/>
    <col min="7166" max="7166" width="21.85546875" style="16" customWidth="1"/>
    <col min="7167" max="7168" width="17.7109375" style="16" customWidth="1"/>
    <col min="7169" max="7169" width="18.85546875" style="16" bestFit="1" customWidth="1"/>
    <col min="7170" max="7170" width="17.7109375" style="16" customWidth="1"/>
    <col min="7171" max="7404" width="9.140625" style="16"/>
    <col min="7405" max="7405" width="2.42578125" style="16" customWidth="1"/>
    <col min="7406" max="7406" width="3" style="16" customWidth="1"/>
    <col min="7407" max="7407" width="55" style="16" customWidth="1"/>
    <col min="7408" max="7413" width="18.7109375" style="16" customWidth="1"/>
    <col min="7414" max="7414" width="19.7109375" style="16" customWidth="1"/>
    <col min="7415" max="7417" width="18.7109375" style="16" customWidth="1"/>
    <col min="7418" max="7419" width="17.7109375" style="16" customWidth="1"/>
    <col min="7420" max="7421" width="20.7109375" style="16" customWidth="1"/>
    <col min="7422" max="7422" width="21.85546875" style="16" customWidth="1"/>
    <col min="7423" max="7424" width="17.7109375" style="16" customWidth="1"/>
    <col min="7425" max="7425" width="18.85546875" style="16" bestFit="1" customWidth="1"/>
    <col min="7426" max="7426" width="17.7109375" style="16" customWidth="1"/>
    <col min="7427" max="7660" width="9.140625" style="16"/>
    <col min="7661" max="7661" width="2.42578125" style="16" customWidth="1"/>
    <col min="7662" max="7662" width="3" style="16" customWidth="1"/>
    <col min="7663" max="7663" width="55" style="16" customWidth="1"/>
    <col min="7664" max="7669" width="18.7109375" style="16" customWidth="1"/>
    <col min="7670" max="7670" width="19.7109375" style="16" customWidth="1"/>
    <col min="7671" max="7673" width="18.7109375" style="16" customWidth="1"/>
    <col min="7674" max="7675" width="17.7109375" style="16" customWidth="1"/>
    <col min="7676" max="7677" width="20.7109375" style="16" customWidth="1"/>
    <col min="7678" max="7678" width="21.85546875" style="16" customWidth="1"/>
    <col min="7679" max="7680" width="17.7109375" style="16" customWidth="1"/>
    <col min="7681" max="7681" width="18.85546875" style="16" bestFit="1" customWidth="1"/>
    <col min="7682" max="7682" width="17.7109375" style="16" customWidth="1"/>
    <col min="7683" max="7916" width="9.140625" style="16"/>
    <col min="7917" max="7917" width="2.42578125" style="16" customWidth="1"/>
    <col min="7918" max="7918" width="3" style="16" customWidth="1"/>
    <col min="7919" max="7919" width="55" style="16" customWidth="1"/>
    <col min="7920" max="7925" width="18.7109375" style="16" customWidth="1"/>
    <col min="7926" max="7926" width="19.7109375" style="16" customWidth="1"/>
    <col min="7927" max="7929" width="18.7109375" style="16" customWidth="1"/>
    <col min="7930" max="7931" width="17.7109375" style="16" customWidth="1"/>
    <col min="7932" max="7933" width="20.7109375" style="16" customWidth="1"/>
    <col min="7934" max="7934" width="21.85546875" style="16" customWidth="1"/>
    <col min="7935" max="7936" width="17.7109375" style="16" customWidth="1"/>
    <col min="7937" max="7937" width="18.85546875" style="16" bestFit="1" customWidth="1"/>
    <col min="7938" max="7938" width="17.7109375" style="16" customWidth="1"/>
    <col min="7939" max="8172" width="9.140625" style="16"/>
    <col min="8173" max="8173" width="2.42578125" style="16" customWidth="1"/>
    <col min="8174" max="8174" width="3" style="16" customWidth="1"/>
    <col min="8175" max="8175" width="55" style="16" customWidth="1"/>
    <col min="8176" max="8181" width="18.7109375" style="16" customWidth="1"/>
    <col min="8182" max="8182" width="19.7109375" style="16" customWidth="1"/>
    <col min="8183" max="8185" width="18.7109375" style="16" customWidth="1"/>
    <col min="8186" max="8187" width="17.7109375" style="16" customWidth="1"/>
    <col min="8188" max="8189" width="20.7109375" style="16" customWidth="1"/>
    <col min="8190" max="8190" width="21.85546875" style="16" customWidth="1"/>
    <col min="8191" max="8192" width="17.7109375" style="16" customWidth="1"/>
    <col min="8193" max="8193" width="18.85546875" style="16" bestFit="1" customWidth="1"/>
    <col min="8194" max="8194" width="17.7109375" style="16" customWidth="1"/>
    <col min="8195" max="8428" width="9.140625" style="16"/>
    <col min="8429" max="8429" width="2.42578125" style="16" customWidth="1"/>
    <col min="8430" max="8430" width="3" style="16" customWidth="1"/>
    <col min="8431" max="8431" width="55" style="16" customWidth="1"/>
    <col min="8432" max="8437" width="18.7109375" style="16" customWidth="1"/>
    <col min="8438" max="8438" width="19.7109375" style="16" customWidth="1"/>
    <col min="8439" max="8441" width="18.7109375" style="16" customWidth="1"/>
    <col min="8442" max="8443" width="17.7109375" style="16" customWidth="1"/>
    <col min="8444" max="8445" width="20.7109375" style="16" customWidth="1"/>
    <col min="8446" max="8446" width="21.85546875" style="16" customWidth="1"/>
    <col min="8447" max="8448" width="17.7109375" style="16" customWidth="1"/>
    <col min="8449" max="8449" width="18.85546875" style="16" bestFit="1" customWidth="1"/>
    <col min="8450" max="8450" width="17.7109375" style="16" customWidth="1"/>
    <col min="8451" max="8684" width="9.140625" style="16"/>
    <col min="8685" max="8685" width="2.42578125" style="16" customWidth="1"/>
    <col min="8686" max="8686" width="3" style="16" customWidth="1"/>
    <col min="8687" max="8687" width="55" style="16" customWidth="1"/>
    <col min="8688" max="8693" width="18.7109375" style="16" customWidth="1"/>
    <col min="8694" max="8694" width="19.7109375" style="16" customWidth="1"/>
    <col min="8695" max="8697" width="18.7109375" style="16" customWidth="1"/>
    <col min="8698" max="8699" width="17.7109375" style="16" customWidth="1"/>
    <col min="8700" max="8701" width="20.7109375" style="16" customWidth="1"/>
    <col min="8702" max="8702" width="21.85546875" style="16" customWidth="1"/>
    <col min="8703" max="8704" width="17.7109375" style="16" customWidth="1"/>
    <col min="8705" max="8705" width="18.85546875" style="16" bestFit="1" customWidth="1"/>
    <col min="8706" max="8706" width="17.7109375" style="16" customWidth="1"/>
    <col min="8707" max="8940" width="9.140625" style="16"/>
    <col min="8941" max="8941" width="2.42578125" style="16" customWidth="1"/>
    <col min="8942" max="8942" width="3" style="16" customWidth="1"/>
    <col min="8943" max="8943" width="55" style="16" customWidth="1"/>
    <col min="8944" max="8949" width="18.7109375" style="16" customWidth="1"/>
    <col min="8950" max="8950" width="19.7109375" style="16" customWidth="1"/>
    <col min="8951" max="8953" width="18.7109375" style="16" customWidth="1"/>
    <col min="8954" max="8955" width="17.7109375" style="16" customWidth="1"/>
    <col min="8956" max="8957" width="20.7109375" style="16" customWidth="1"/>
    <col min="8958" max="8958" width="21.85546875" style="16" customWidth="1"/>
    <col min="8959" max="8960" width="17.7109375" style="16" customWidth="1"/>
    <col min="8961" max="8961" width="18.85546875" style="16" bestFit="1" customWidth="1"/>
    <col min="8962" max="8962" width="17.7109375" style="16" customWidth="1"/>
    <col min="8963" max="9196" width="9.140625" style="16"/>
    <col min="9197" max="9197" width="2.42578125" style="16" customWidth="1"/>
    <col min="9198" max="9198" width="3" style="16" customWidth="1"/>
    <col min="9199" max="9199" width="55" style="16" customWidth="1"/>
    <col min="9200" max="9205" width="18.7109375" style="16" customWidth="1"/>
    <col min="9206" max="9206" width="19.7109375" style="16" customWidth="1"/>
    <col min="9207" max="9209" width="18.7109375" style="16" customWidth="1"/>
    <col min="9210" max="9211" width="17.7109375" style="16" customWidth="1"/>
    <col min="9212" max="9213" width="20.7109375" style="16" customWidth="1"/>
    <col min="9214" max="9214" width="21.85546875" style="16" customWidth="1"/>
    <col min="9215" max="9216" width="17.7109375" style="16" customWidth="1"/>
    <col min="9217" max="9217" width="18.85546875" style="16" bestFit="1" customWidth="1"/>
    <col min="9218" max="9218" width="17.7109375" style="16" customWidth="1"/>
    <col min="9219" max="9452" width="9.140625" style="16"/>
    <col min="9453" max="9453" width="2.42578125" style="16" customWidth="1"/>
    <col min="9454" max="9454" width="3" style="16" customWidth="1"/>
    <col min="9455" max="9455" width="55" style="16" customWidth="1"/>
    <col min="9456" max="9461" width="18.7109375" style="16" customWidth="1"/>
    <col min="9462" max="9462" width="19.7109375" style="16" customWidth="1"/>
    <col min="9463" max="9465" width="18.7109375" style="16" customWidth="1"/>
    <col min="9466" max="9467" width="17.7109375" style="16" customWidth="1"/>
    <col min="9468" max="9469" width="20.7109375" style="16" customWidth="1"/>
    <col min="9470" max="9470" width="21.85546875" style="16" customWidth="1"/>
    <col min="9471" max="9472" width="17.7109375" style="16" customWidth="1"/>
    <col min="9473" max="9473" width="18.85546875" style="16" bestFit="1" customWidth="1"/>
    <col min="9474" max="9474" width="17.7109375" style="16" customWidth="1"/>
    <col min="9475" max="9708" width="9.140625" style="16"/>
    <col min="9709" max="9709" width="2.42578125" style="16" customWidth="1"/>
    <col min="9710" max="9710" width="3" style="16" customWidth="1"/>
    <col min="9711" max="9711" width="55" style="16" customWidth="1"/>
    <col min="9712" max="9717" width="18.7109375" style="16" customWidth="1"/>
    <col min="9718" max="9718" width="19.7109375" style="16" customWidth="1"/>
    <col min="9719" max="9721" width="18.7109375" style="16" customWidth="1"/>
    <col min="9722" max="9723" width="17.7109375" style="16" customWidth="1"/>
    <col min="9724" max="9725" width="20.7109375" style="16" customWidth="1"/>
    <col min="9726" max="9726" width="21.85546875" style="16" customWidth="1"/>
    <col min="9727" max="9728" width="17.7109375" style="16" customWidth="1"/>
    <col min="9729" max="9729" width="18.85546875" style="16" bestFit="1" customWidth="1"/>
    <col min="9730" max="9730" width="17.7109375" style="16" customWidth="1"/>
    <col min="9731" max="9964" width="9.140625" style="16"/>
    <col min="9965" max="9965" width="2.42578125" style="16" customWidth="1"/>
    <col min="9966" max="9966" width="3" style="16" customWidth="1"/>
    <col min="9967" max="9967" width="55" style="16" customWidth="1"/>
    <col min="9968" max="9973" width="18.7109375" style="16" customWidth="1"/>
    <col min="9974" max="9974" width="19.7109375" style="16" customWidth="1"/>
    <col min="9975" max="9977" width="18.7109375" style="16" customWidth="1"/>
    <col min="9978" max="9979" width="17.7109375" style="16" customWidth="1"/>
    <col min="9980" max="9981" width="20.7109375" style="16" customWidth="1"/>
    <col min="9982" max="9982" width="21.85546875" style="16" customWidth="1"/>
    <col min="9983" max="9984" width="17.7109375" style="16" customWidth="1"/>
    <col min="9985" max="9985" width="18.85546875" style="16" bestFit="1" customWidth="1"/>
    <col min="9986" max="9986" width="17.7109375" style="16" customWidth="1"/>
    <col min="9987" max="10220" width="9.140625" style="16"/>
    <col min="10221" max="10221" width="2.42578125" style="16" customWidth="1"/>
    <col min="10222" max="10222" width="3" style="16" customWidth="1"/>
    <col min="10223" max="10223" width="55" style="16" customWidth="1"/>
    <col min="10224" max="10229" width="18.7109375" style="16" customWidth="1"/>
    <col min="10230" max="10230" width="19.7109375" style="16" customWidth="1"/>
    <col min="10231" max="10233" width="18.7109375" style="16" customWidth="1"/>
    <col min="10234" max="10235" width="17.7109375" style="16" customWidth="1"/>
    <col min="10236" max="10237" width="20.7109375" style="16" customWidth="1"/>
    <col min="10238" max="10238" width="21.85546875" style="16" customWidth="1"/>
    <col min="10239" max="10240" width="17.7109375" style="16" customWidth="1"/>
    <col min="10241" max="10241" width="18.85546875" style="16" bestFit="1" customWidth="1"/>
    <col min="10242" max="10242" width="17.7109375" style="16" customWidth="1"/>
    <col min="10243" max="10476" width="9.140625" style="16"/>
    <col min="10477" max="10477" width="2.42578125" style="16" customWidth="1"/>
    <col min="10478" max="10478" width="3" style="16" customWidth="1"/>
    <col min="10479" max="10479" width="55" style="16" customWidth="1"/>
    <col min="10480" max="10485" width="18.7109375" style="16" customWidth="1"/>
    <col min="10486" max="10486" width="19.7109375" style="16" customWidth="1"/>
    <col min="10487" max="10489" width="18.7109375" style="16" customWidth="1"/>
    <col min="10490" max="10491" width="17.7109375" style="16" customWidth="1"/>
    <col min="10492" max="10493" width="20.7109375" style="16" customWidth="1"/>
    <col min="10494" max="10494" width="21.85546875" style="16" customWidth="1"/>
    <col min="10495" max="10496" width="17.7109375" style="16" customWidth="1"/>
    <col min="10497" max="10497" width="18.85546875" style="16" bestFit="1" customWidth="1"/>
    <col min="10498" max="10498" width="17.7109375" style="16" customWidth="1"/>
    <col min="10499" max="10732" width="9.140625" style="16"/>
    <col min="10733" max="10733" width="2.42578125" style="16" customWidth="1"/>
    <col min="10734" max="10734" width="3" style="16" customWidth="1"/>
    <col min="10735" max="10735" width="55" style="16" customWidth="1"/>
    <col min="10736" max="10741" width="18.7109375" style="16" customWidth="1"/>
    <col min="10742" max="10742" width="19.7109375" style="16" customWidth="1"/>
    <col min="10743" max="10745" width="18.7109375" style="16" customWidth="1"/>
    <col min="10746" max="10747" width="17.7109375" style="16" customWidth="1"/>
    <col min="10748" max="10749" width="20.7109375" style="16" customWidth="1"/>
    <col min="10750" max="10750" width="21.85546875" style="16" customWidth="1"/>
    <col min="10751" max="10752" width="17.7109375" style="16" customWidth="1"/>
    <col min="10753" max="10753" width="18.85546875" style="16" bestFit="1" customWidth="1"/>
    <col min="10754" max="10754" width="17.7109375" style="16" customWidth="1"/>
    <col min="10755" max="10988" width="9.140625" style="16"/>
    <col min="10989" max="10989" width="2.42578125" style="16" customWidth="1"/>
    <col min="10990" max="10990" width="3" style="16" customWidth="1"/>
    <col min="10991" max="10991" width="55" style="16" customWidth="1"/>
    <col min="10992" max="10997" width="18.7109375" style="16" customWidth="1"/>
    <col min="10998" max="10998" width="19.7109375" style="16" customWidth="1"/>
    <col min="10999" max="11001" width="18.7109375" style="16" customWidth="1"/>
    <col min="11002" max="11003" width="17.7109375" style="16" customWidth="1"/>
    <col min="11004" max="11005" width="20.7109375" style="16" customWidth="1"/>
    <col min="11006" max="11006" width="21.85546875" style="16" customWidth="1"/>
    <col min="11007" max="11008" width="17.7109375" style="16" customWidth="1"/>
    <col min="11009" max="11009" width="18.85546875" style="16" bestFit="1" customWidth="1"/>
    <col min="11010" max="11010" width="17.7109375" style="16" customWidth="1"/>
    <col min="11011" max="11244" width="9.140625" style="16"/>
    <col min="11245" max="11245" width="2.42578125" style="16" customWidth="1"/>
    <col min="11246" max="11246" width="3" style="16" customWidth="1"/>
    <col min="11247" max="11247" width="55" style="16" customWidth="1"/>
    <col min="11248" max="11253" width="18.7109375" style="16" customWidth="1"/>
    <col min="11254" max="11254" width="19.7109375" style="16" customWidth="1"/>
    <col min="11255" max="11257" width="18.7109375" style="16" customWidth="1"/>
    <col min="11258" max="11259" width="17.7109375" style="16" customWidth="1"/>
    <col min="11260" max="11261" width="20.7109375" style="16" customWidth="1"/>
    <col min="11262" max="11262" width="21.85546875" style="16" customWidth="1"/>
    <col min="11263" max="11264" width="17.7109375" style="16" customWidth="1"/>
    <col min="11265" max="11265" width="18.85546875" style="16" bestFit="1" customWidth="1"/>
    <col min="11266" max="11266" width="17.7109375" style="16" customWidth="1"/>
    <col min="11267" max="11500" width="9.140625" style="16"/>
    <col min="11501" max="11501" width="2.42578125" style="16" customWidth="1"/>
    <col min="11502" max="11502" width="3" style="16" customWidth="1"/>
    <col min="11503" max="11503" width="55" style="16" customWidth="1"/>
    <col min="11504" max="11509" width="18.7109375" style="16" customWidth="1"/>
    <col min="11510" max="11510" width="19.7109375" style="16" customWidth="1"/>
    <col min="11511" max="11513" width="18.7109375" style="16" customWidth="1"/>
    <col min="11514" max="11515" width="17.7109375" style="16" customWidth="1"/>
    <col min="11516" max="11517" width="20.7109375" style="16" customWidth="1"/>
    <col min="11518" max="11518" width="21.85546875" style="16" customWidth="1"/>
    <col min="11519" max="11520" width="17.7109375" style="16" customWidth="1"/>
    <col min="11521" max="11521" width="18.85546875" style="16" bestFit="1" customWidth="1"/>
    <col min="11522" max="11522" width="17.7109375" style="16" customWidth="1"/>
    <col min="11523" max="11756" width="9.140625" style="16"/>
    <col min="11757" max="11757" width="2.42578125" style="16" customWidth="1"/>
    <col min="11758" max="11758" width="3" style="16" customWidth="1"/>
    <col min="11759" max="11759" width="55" style="16" customWidth="1"/>
    <col min="11760" max="11765" width="18.7109375" style="16" customWidth="1"/>
    <col min="11766" max="11766" width="19.7109375" style="16" customWidth="1"/>
    <col min="11767" max="11769" width="18.7109375" style="16" customWidth="1"/>
    <col min="11770" max="11771" width="17.7109375" style="16" customWidth="1"/>
    <col min="11772" max="11773" width="20.7109375" style="16" customWidth="1"/>
    <col min="11774" max="11774" width="21.85546875" style="16" customWidth="1"/>
    <col min="11775" max="11776" width="17.7109375" style="16" customWidth="1"/>
    <col min="11777" max="11777" width="18.85546875" style="16" bestFit="1" customWidth="1"/>
    <col min="11778" max="11778" width="17.7109375" style="16" customWidth="1"/>
    <col min="11779" max="12012" width="9.140625" style="16"/>
    <col min="12013" max="12013" width="2.42578125" style="16" customWidth="1"/>
    <col min="12014" max="12014" width="3" style="16" customWidth="1"/>
    <col min="12015" max="12015" width="55" style="16" customWidth="1"/>
    <col min="12016" max="12021" width="18.7109375" style="16" customWidth="1"/>
    <col min="12022" max="12022" width="19.7109375" style="16" customWidth="1"/>
    <col min="12023" max="12025" width="18.7109375" style="16" customWidth="1"/>
    <col min="12026" max="12027" width="17.7109375" style="16" customWidth="1"/>
    <col min="12028" max="12029" width="20.7109375" style="16" customWidth="1"/>
    <col min="12030" max="12030" width="21.85546875" style="16" customWidth="1"/>
    <col min="12031" max="12032" width="17.7109375" style="16" customWidth="1"/>
    <col min="12033" max="12033" width="18.85546875" style="16" bestFit="1" customWidth="1"/>
    <col min="12034" max="12034" width="17.7109375" style="16" customWidth="1"/>
    <col min="12035" max="12268" width="9.140625" style="16"/>
    <col min="12269" max="12269" width="2.42578125" style="16" customWidth="1"/>
    <col min="12270" max="12270" width="3" style="16" customWidth="1"/>
    <col min="12271" max="12271" width="55" style="16" customWidth="1"/>
    <col min="12272" max="12277" width="18.7109375" style="16" customWidth="1"/>
    <col min="12278" max="12278" width="19.7109375" style="16" customWidth="1"/>
    <col min="12279" max="12281" width="18.7109375" style="16" customWidth="1"/>
    <col min="12282" max="12283" width="17.7109375" style="16" customWidth="1"/>
    <col min="12284" max="12285" width="20.7109375" style="16" customWidth="1"/>
    <col min="12286" max="12286" width="21.85546875" style="16" customWidth="1"/>
    <col min="12287" max="12288" width="17.7109375" style="16" customWidth="1"/>
    <col min="12289" max="12289" width="18.85546875" style="16" bestFit="1" customWidth="1"/>
    <col min="12290" max="12290" width="17.7109375" style="16" customWidth="1"/>
    <col min="12291" max="12524" width="9.140625" style="16"/>
    <col min="12525" max="12525" width="2.42578125" style="16" customWidth="1"/>
    <col min="12526" max="12526" width="3" style="16" customWidth="1"/>
    <col min="12527" max="12527" width="55" style="16" customWidth="1"/>
    <col min="12528" max="12533" width="18.7109375" style="16" customWidth="1"/>
    <col min="12534" max="12534" width="19.7109375" style="16" customWidth="1"/>
    <col min="12535" max="12537" width="18.7109375" style="16" customWidth="1"/>
    <col min="12538" max="12539" width="17.7109375" style="16" customWidth="1"/>
    <col min="12540" max="12541" width="20.7109375" style="16" customWidth="1"/>
    <col min="12542" max="12542" width="21.85546875" style="16" customWidth="1"/>
    <col min="12543" max="12544" width="17.7109375" style="16" customWidth="1"/>
    <col min="12545" max="12545" width="18.85546875" style="16" bestFit="1" customWidth="1"/>
    <col min="12546" max="12546" width="17.7109375" style="16" customWidth="1"/>
    <col min="12547" max="12780" width="9.140625" style="16"/>
    <col min="12781" max="12781" width="2.42578125" style="16" customWidth="1"/>
    <col min="12782" max="12782" width="3" style="16" customWidth="1"/>
    <col min="12783" max="12783" width="55" style="16" customWidth="1"/>
    <col min="12784" max="12789" width="18.7109375" style="16" customWidth="1"/>
    <col min="12790" max="12790" width="19.7109375" style="16" customWidth="1"/>
    <col min="12791" max="12793" width="18.7109375" style="16" customWidth="1"/>
    <col min="12794" max="12795" width="17.7109375" style="16" customWidth="1"/>
    <col min="12796" max="12797" width="20.7109375" style="16" customWidth="1"/>
    <col min="12798" max="12798" width="21.85546875" style="16" customWidth="1"/>
    <col min="12799" max="12800" width="17.7109375" style="16" customWidth="1"/>
    <col min="12801" max="12801" width="18.85546875" style="16" bestFit="1" customWidth="1"/>
    <col min="12802" max="12802" width="17.7109375" style="16" customWidth="1"/>
    <col min="12803" max="13036" width="9.140625" style="16"/>
    <col min="13037" max="13037" width="2.42578125" style="16" customWidth="1"/>
    <col min="13038" max="13038" width="3" style="16" customWidth="1"/>
    <col min="13039" max="13039" width="55" style="16" customWidth="1"/>
    <col min="13040" max="13045" width="18.7109375" style="16" customWidth="1"/>
    <col min="13046" max="13046" width="19.7109375" style="16" customWidth="1"/>
    <col min="13047" max="13049" width="18.7109375" style="16" customWidth="1"/>
    <col min="13050" max="13051" width="17.7109375" style="16" customWidth="1"/>
    <col min="13052" max="13053" width="20.7109375" style="16" customWidth="1"/>
    <col min="13054" max="13054" width="21.85546875" style="16" customWidth="1"/>
    <col min="13055" max="13056" width="17.7109375" style="16" customWidth="1"/>
    <col min="13057" max="13057" width="18.85546875" style="16" bestFit="1" customWidth="1"/>
    <col min="13058" max="13058" width="17.7109375" style="16" customWidth="1"/>
    <col min="13059" max="13292" width="9.140625" style="16"/>
    <col min="13293" max="13293" width="2.42578125" style="16" customWidth="1"/>
    <col min="13294" max="13294" width="3" style="16" customWidth="1"/>
    <col min="13295" max="13295" width="55" style="16" customWidth="1"/>
    <col min="13296" max="13301" width="18.7109375" style="16" customWidth="1"/>
    <col min="13302" max="13302" width="19.7109375" style="16" customWidth="1"/>
    <col min="13303" max="13305" width="18.7109375" style="16" customWidth="1"/>
    <col min="13306" max="13307" width="17.7109375" style="16" customWidth="1"/>
    <col min="13308" max="13309" width="20.7109375" style="16" customWidth="1"/>
    <col min="13310" max="13310" width="21.85546875" style="16" customWidth="1"/>
    <col min="13311" max="13312" width="17.7109375" style="16" customWidth="1"/>
    <col min="13313" max="13313" width="18.85546875" style="16" bestFit="1" customWidth="1"/>
    <col min="13314" max="13314" width="17.7109375" style="16" customWidth="1"/>
    <col min="13315" max="13548" width="9.140625" style="16"/>
    <col min="13549" max="13549" width="2.42578125" style="16" customWidth="1"/>
    <col min="13550" max="13550" width="3" style="16" customWidth="1"/>
    <col min="13551" max="13551" width="55" style="16" customWidth="1"/>
    <col min="13552" max="13557" width="18.7109375" style="16" customWidth="1"/>
    <col min="13558" max="13558" width="19.7109375" style="16" customWidth="1"/>
    <col min="13559" max="13561" width="18.7109375" style="16" customWidth="1"/>
    <col min="13562" max="13563" width="17.7109375" style="16" customWidth="1"/>
    <col min="13564" max="13565" width="20.7109375" style="16" customWidth="1"/>
    <col min="13566" max="13566" width="21.85546875" style="16" customWidth="1"/>
    <col min="13567" max="13568" width="17.7109375" style="16" customWidth="1"/>
    <col min="13569" max="13569" width="18.85546875" style="16" bestFit="1" customWidth="1"/>
    <col min="13570" max="13570" width="17.7109375" style="16" customWidth="1"/>
    <col min="13571" max="13804" width="9.140625" style="16"/>
    <col min="13805" max="13805" width="2.42578125" style="16" customWidth="1"/>
    <col min="13806" max="13806" width="3" style="16" customWidth="1"/>
    <col min="13807" max="13807" width="55" style="16" customWidth="1"/>
    <col min="13808" max="13813" width="18.7109375" style="16" customWidth="1"/>
    <col min="13814" max="13814" width="19.7109375" style="16" customWidth="1"/>
    <col min="13815" max="13817" width="18.7109375" style="16" customWidth="1"/>
    <col min="13818" max="13819" width="17.7109375" style="16" customWidth="1"/>
    <col min="13820" max="13821" width="20.7109375" style="16" customWidth="1"/>
    <col min="13822" max="13822" width="21.85546875" style="16" customWidth="1"/>
    <col min="13823" max="13824" width="17.7109375" style="16" customWidth="1"/>
    <col min="13825" max="13825" width="18.85546875" style="16" bestFit="1" customWidth="1"/>
    <col min="13826" max="13826" width="17.7109375" style="16" customWidth="1"/>
    <col min="13827" max="14060" width="9.140625" style="16"/>
    <col min="14061" max="14061" width="2.42578125" style="16" customWidth="1"/>
    <col min="14062" max="14062" width="3" style="16" customWidth="1"/>
    <col min="14063" max="14063" width="55" style="16" customWidth="1"/>
    <col min="14064" max="14069" width="18.7109375" style="16" customWidth="1"/>
    <col min="14070" max="14070" width="19.7109375" style="16" customWidth="1"/>
    <col min="14071" max="14073" width="18.7109375" style="16" customWidth="1"/>
    <col min="14074" max="14075" width="17.7109375" style="16" customWidth="1"/>
    <col min="14076" max="14077" width="20.7109375" style="16" customWidth="1"/>
    <col min="14078" max="14078" width="21.85546875" style="16" customWidth="1"/>
    <col min="14079" max="14080" width="17.7109375" style="16" customWidth="1"/>
    <col min="14081" max="14081" width="18.85546875" style="16" bestFit="1" customWidth="1"/>
    <col min="14082" max="14082" width="17.7109375" style="16" customWidth="1"/>
    <col min="14083" max="14316" width="9.140625" style="16"/>
    <col min="14317" max="14317" width="2.42578125" style="16" customWidth="1"/>
    <col min="14318" max="14318" width="3" style="16" customWidth="1"/>
    <col min="14319" max="14319" width="55" style="16" customWidth="1"/>
    <col min="14320" max="14325" width="18.7109375" style="16" customWidth="1"/>
    <col min="14326" max="14326" width="19.7109375" style="16" customWidth="1"/>
    <col min="14327" max="14329" width="18.7109375" style="16" customWidth="1"/>
    <col min="14330" max="14331" width="17.7109375" style="16" customWidth="1"/>
    <col min="14332" max="14333" width="20.7109375" style="16" customWidth="1"/>
    <col min="14334" max="14334" width="21.85546875" style="16" customWidth="1"/>
    <col min="14335" max="14336" width="17.7109375" style="16" customWidth="1"/>
    <col min="14337" max="14337" width="18.85546875" style="16" bestFit="1" customWidth="1"/>
    <col min="14338" max="14338" width="17.7109375" style="16" customWidth="1"/>
    <col min="14339" max="14572" width="9.140625" style="16"/>
    <col min="14573" max="14573" width="2.42578125" style="16" customWidth="1"/>
    <col min="14574" max="14574" width="3" style="16" customWidth="1"/>
    <col min="14575" max="14575" width="55" style="16" customWidth="1"/>
    <col min="14576" max="14581" width="18.7109375" style="16" customWidth="1"/>
    <col min="14582" max="14582" width="19.7109375" style="16" customWidth="1"/>
    <col min="14583" max="14585" width="18.7109375" style="16" customWidth="1"/>
    <col min="14586" max="14587" width="17.7109375" style="16" customWidth="1"/>
    <col min="14588" max="14589" width="20.7109375" style="16" customWidth="1"/>
    <col min="14590" max="14590" width="21.85546875" style="16" customWidth="1"/>
    <col min="14591" max="14592" width="17.7109375" style="16" customWidth="1"/>
    <col min="14593" max="14593" width="18.85546875" style="16" bestFit="1" customWidth="1"/>
    <col min="14594" max="14594" width="17.7109375" style="16" customWidth="1"/>
    <col min="14595" max="14828" width="9.140625" style="16"/>
    <col min="14829" max="14829" width="2.42578125" style="16" customWidth="1"/>
    <col min="14830" max="14830" width="3" style="16" customWidth="1"/>
    <col min="14831" max="14831" width="55" style="16" customWidth="1"/>
    <col min="14832" max="14837" width="18.7109375" style="16" customWidth="1"/>
    <col min="14838" max="14838" width="19.7109375" style="16" customWidth="1"/>
    <col min="14839" max="14841" width="18.7109375" style="16" customWidth="1"/>
    <col min="14842" max="14843" width="17.7109375" style="16" customWidth="1"/>
    <col min="14844" max="14845" width="20.7109375" style="16" customWidth="1"/>
    <col min="14846" max="14846" width="21.85546875" style="16" customWidth="1"/>
    <col min="14847" max="14848" width="17.7109375" style="16" customWidth="1"/>
    <col min="14849" max="14849" width="18.85546875" style="16" bestFit="1" customWidth="1"/>
    <col min="14850" max="14850" width="17.7109375" style="16" customWidth="1"/>
    <col min="14851" max="15084" width="9.140625" style="16"/>
    <col min="15085" max="15085" width="2.42578125" style="16" customWidth="1"/>
    <col min="15086" max="15086" width="3" style="16" customWidth="1"/>
    <col min="15087" max="15087" width="55" style="16" customWidth="1"/>
    <col min="15088" max="15093" width="18.7109375" style="16" customWidth="1"/>
    <col min="15094" max="15094" width="19.7109375" style="16" customWidth="1"/>
    <col min="15095" max="15097" width="18.7109375" style="16" customWidth="1"/>
    <col min="15098" max="15099" width="17.7109375" style="16" customWidth="1"/>
    <col min="15100" max="15101" width="20.7109375" style="16" customWidth="1"/>
    <col min="15102" max="15102" width="21.85546875" style="16" customWidth="1"/>
    <col min="15103" max="15104" width="17.7109375" style="16" customWidth="1"/>
    <col min="15105" max="15105" width="18.85546875" style="16" bestFit="1" customWidth="1"/>
    <col min="15106" max="15106" width="17.7109375" style="16" customWidth="1"/>
    <col min="15107" max="15340" width="9.140625" style="16"/>
    <col min="15341" max="15341" width="2.42578125" style="16" customWidth="1"/>
    <col min="15342" max="15342" width="3" style="16" customWidth="1"/>
    <col min="15343" max="15343" width="55" style="16" customWidth="1"/>
    <col min="15344" max="15349" width="18.7109375" style="16" customWidth="1"/>
    <col min="15350" max="15350" width="19.7109375" style="16" customWidth="1"/>
    <col min="15351" max="15353" width="18.7109375" style="16" customWidth="1"/>
    <col min="15354" max="15355" width="17.7109375" style="16" customWidth="1"/>
    <col min="15356" max="15357" width="20.7109375" style="16" customWidth="1"/>
    <col min="15358" max="15358" width="21.85546875" style="16" customWidth="1"/>
    <col min="15359" max="15360" width="17.7109375" style="16" customWidth="1"/>
    <col min="15361" max="15361" width="18.85546875" style="16" bestFit="1" customWidth="1"/>
    <col min="15362" max="15362" width="17.7109375" style="16" customWidth="1"/>
    <col min="15363" max="15596" width="9.140625" style="16"/>
    <col min="15597" max="15597" width="2.42578125" style="16" customWidth="1"/>
    <col min="15598" max="15598" width="3" style="16" customWidth="1"/>
    <col min="15599" max="15599" width="55" style="16" customWidth="1"/>
    <col min="15600" max="15605" width="18.7109375" style="16" customWidth="1"/>
    <col min="15606" max="15606" width="19.7109375" style="16" customWidth="1"/>
    <col min="15607" max="15609" width="18.7109375" style="16" customWidth="1"/>
    <col min="15610" max="15611" width="17.7109375" style="16" customWidth="1"/>
    <col min="15612" max="15613" width="20.7109375" style="16" customWidth="1"/>
    <col min="15614" max="15614" width="21.85546875" style="16" customWidth="1"/>
    <col min="15615" max="15616" width="17.7109375" style="16" customWidth="1"/>
    <col min="15617" max="15617" width="18.85546875" style="16" bestFit="1" customWidth="1"/>
    <col min="15618" max="15618" width="17.7109375" style="16" customWidth="1"/>
    <col min="15619" max="15852" width="9.140625" style="16"/>
    <col min="15853" max="15853" width="2.42578125" style="16" customWidth="1"/>
    <col min="15854" max="15854" width="3" style="16" customWidth="1"/>
    <col min="15855" max="15855" width="55" style="16" customWidth="1"/>
    <col min="15856" max="15861" width="18.7109375" style="16" customWidth="1"/>
    <col min="15862" max="15862" width="19.7109375" style="16" customWidth="1"/>
    <col min="15863" max="15865" width="18.7109375" style="16" customWidth="1"/>
    <col min="15866" max="15867" width="17.7109375" style="16" customWidth="1"/>
    <col min="15868" max="15869" width="20.7109375" style="16" customWidth="1"/>
    <col min="15870" max="15870" width="21.85546875" style="16" customWidth="1"/>
    <col min="15871" max="15872" width="17.7109375" style="16" customWidth="1"/>
    <col min="15873" max="15873" width="18.85546875" style="16" bestFit="1" customWidth="1"/>
    <col min="15874" max="15874" width="17.7109375" style="16" customWidth="1"/>
    <col min="15875" max="16108" width="9.140625" style="16"/>
    <col min="16109" max="16109" width="2.42578125" style="16" customWidth="1"/>
    <col min="16110" max="16110" width="3" style="16" customWidth="1"/>
    <col min="16111" max="16111" width="55" style="16" customWidth="1"/>
    <col min="16112" max="16117" width="18.7109375" style="16" customWidth="1"/>
    <col min="16118" max="16118" width="19.7109375" style="16" customWidth="1"/>
    <col min="16119" max="16121" width="18.7109375" style="16" customWidth="1"/>
    <col min="16122" max="16123" width="17.7109375" style="16" customWidth="1"/>
    <col min="16124" max="16125" width="20.7109375" style="16" customWidth="1"/>
    <col min="16126" max="16126" width="21.85546875" style="16" customWidth="1"/>
    <col min="16127" max="16128" width="17.7109375" style="16" customWidth="1"/>
    <col min="16129" max="16129" width="18.85546875" style="16" bestFit="1" customWidth="1"/>
    <col min="16130" max="16130" width="17.7109375" style="16" customWidth="1"/>
    <col min="16131" max="16384" width="9.140625" style="16"/>
  </cols>
  <sheetData>
    <row r="1" spans="1:11" x14ac:dyDescent="0.2">
      <c r="A1" s="17" t="s">
        <v>3328</v>
      </c>
      <c r="B1" s="487" t="str">
        <f t="shared" ref="B1:B6" si="0">HYPERLINK("#List!$A$1", "Preparatory")</f>
        <v>Preparatory</v>
      </c>
    </row>
    <row r="2" spans="1:11" x14ac:dyDescent="0.2">
      <c r="A2" s="17" t="s">
        <v>3342</v>
      </c>
      <c r="B2" s="487" t="str">
        <f t="shared" si="0"/>
        <v>Preparatory</v>
      </c>
    </row>
    <row r="3" spans="1:11" x14ac:dyDescent="0.2">
      <c r="A3" s="17" t="s">
        <v>4626</v>
      </c>
      <c r="B3" s="487" t="str">
        <f t="shared" si="0"/>
        <v>Preparatory</v>
      </c>
    </row>
    <row r="4" spans="1:11" x14ac:dyDescent="0.2">
      <c r="A4" s="17" t="s">
        <v>4627</v>
      </c>
      <c r="B4" s="487" t="str">
        <f t="shared" si="0"/>
        <v>Preparatory</v>
      </c>
    </row>
    <row r="5" spans="1:11" x14ac:dyDescent="0.2">
      <c r="A5" s="17" t="s">
        <v>4709</v>
      </c>
      <c r="B5" s="487" t="str">
        <f t="shared" si="0"/>
        <v>Preparatory</v>
      </c>
    </row>
    <row r="6" spans="1:11" x14ac:dyDescent="0.2">
      <c r="A6" s="17" t="s">
        <v>4710</v>
      </c>
      <c r="B6" s="487" t="str">
        <f t="shared" si="0"/>
        <v>Preparatory</v>
      </c>
    </row>
    <row r="7" spans="1:11" x14ac:dyDescent="0.2">
      <c r="A7" s="17"/>
    </row>
    <row r="8" spans="1:11" x14ac:dyDescent="0.2">
      <c r="A8" s="18" t="s">
        <v>1202</v>
      </c>
      <c r="D8" s="17"/>
      <c r="E8" s="81"/>
      <c r="F8" s="373"/>
      <c r="G8" s="379"/>
      <c r="H8" s="373"/>
      <c r="I8" s="373"/>
      <c r="J8" s="373"/>
      <c r="K8" s="373"/>
    </row>
    <row r="9" spans="1:11" x14ac:dyDescent="0.2">
      <c r="A9" s="18" t="s">
        <v>2392</v>
      </c>
      <c r="D9" s="18"/>
      <c r="E9" s="3"/>
      <c r="F9" s="3"/>
      <c r="G9" s="3"/>
      <c r="H9" s="3"/>
      <c r="I9" s="373"/>
      <c r="J9" s="373"/>
      <c r="K9" s="373"/>
    </row>
    <row r="10" spans="1:11" x14ac:dyDescent="0.2">
      <c r="A10" s="18"/>
      <c r="D10" s="18"/>
      <c r="E10" s="3"/>
      <c r="F10" s="3"/>
      <c r="G10" s="3"/>
      <c r="H10" s="3"/>
      <c r="I10" s="373"/>
      <c r="J10" s="373"/>
      <c r="K10" s="373"/>
    </row>
    <row r="11" spans="1:11" x14ac:dyDescent="0.2">
      <c r="A11" s="344" t="s">
        <v>4930</v>
      </c>
      <c r="D11" s="18"/>
      <c r="E11" s="3"/>
      <c r="F11" s="3"/>
      <c r="G11" s="3"/>
      <c r="H11" s="3"/>
      <c r="I11" s="373"/>
      <c r="J11" s="373"/>
      <c r="K11" s="373"/>
    </row>
    <row r="12" spans="1:11" x14ac:dyDescent="0.2">
      <c r="A12" s="228" t="s">
        <v>48</v>
      </c>
      <c r="D12" s="18"/>
      <c r="E12" s="3"/>
      <c r="F12" s="3"/>
      <c r="G12" s="3"/>
      <c r="H12" s="3"/>
      <c r="I12" s="373"/>
      <c r="J12" s="373"/>
      <c r="K12" s="373"/>
    </row>
    <row r="13" spans="1:11" x14ac:dyDescent="0.2">
      <c r="A13" s="228" t="s">
        <v>2808</v>
      </c>
      <c r="D13" s="18"/>
      <c r="E13" s="3"/>
      <c r="F13" s="3"/>
      <c r="G13" s="3"/>
      <c r="H13" s="3"/>
      <c r="I13" s="373"/>
      <c r="J13" s="373"/>
      <c r="K13" s="373"/>
    </row>
    <row r="14" spans="1:11" x14ac:dyDescent="0.2">
      <c r="A14" s="228" t="s">
        <v>2954</v>
      </c>
      <c r="D14" s="18"/>
      <c r="E14" s="3"/>
      <c r="F14" s="3"/>
      <c r="G14" s="3"/>
      <c r="H14" s="3"/>
      <c r="I14" s="373"/>
      <c r="J14" s="373"/>
      <c r="K14" s="373"/>
    </row>
    <row r="15" spans="1:11" x14ac:dyDescent="0.2">
      <c r="A15" s="228" t="s">
        <v>3057</v>
      </c>
      <c r="D15" s="18"/>
      <c r="E15" s="3"/>
      <c r="F15" s="3"/>
      <c r="G15" s="3"/>
      <c r="H15" s="3"/>
      <c r="I15" s="373"/>
      <c r="J15" s="373"/>
      <c r="K15" s="373"/>
    </row>
    <row r="16" spans="1:11" x14ac:dyDescent="0.2">
      <c r="A16" s="14" t="s">
        <v>4665</v>
      </c>
      <c r="B16" s="185" t="s">
        <v>5253</v>
      </c>
      <c r="C16" s="182" t="s">
        <v>5270</v>
      </c>
      <c r="D16" s="166" t="s">
        <v>5184</v>
      </c>
      <c r="E16" s="3"/>
      <c r="F16" s="3"/>
      <c r="G16" s="3"/>
      <c r="H16" s="3"/>
      <c r="I16" s="373"/>
      <c r="J16" s="373"/>
      <c r="K16" s="373"/>
    </row>
    <row r="17" spans="1:11" x14ac:dyDescent="0.2">
      <c r="A17" s="14"/>
      <c r="D17" s="18"/>
      <c r="E17" s="3"/>
      <c r="F17" s="3"/>
      <c r="G17" s="3"/>
      <c r="H17" s="3"/>
      <c r="I17" s="373"/>
      <c r="J17" s="373"/>
      <c r="K17" s="373"/>
    </row>
    <row r="18" spans="1:11" x14ac:dyDescent="0.2">
      <c r="A18" s="344" t="s">
        <v>4929</v>
      </c>
      <c r="D18" s="18"/>
      <c r="E18" s="3"/>
      <c r="F18" s="3"/>
      <c r="G18" s="3"/>
      <c r="H18" s="3"/>
      <c r="I18" s="373"/>
      <c r="J18" s="373"/>
      <c r="K18" s="373"/>
    </row>
    <row r="19" spans="1:11" x14ac:dyDescent="0.2">
      <c r="A19" s="228" t="s">
        <v>48</v>
      </c>
      <c r="D19" s="18"/>
      <c r="E19" s="3"/>
      <c r="F19" s="3"/>
      <c r="G19" s="3"/>
      <c r="H19" s="3"/>
      <c r="I19" s="373"/>
      <c r="J19" s="373"/>
      <c r="K19" s="373"/>
    </row>
    <row r="20" spans="1:11" x14ac:dyDescent="0.2">
      <c r="A20" s="228" t="s">
        <v>2808</v>
      </c>
      <c r="D20" s="18"/>
      <c r="E20" s="3"/>
      <c r="F20" s="3"/>
      <c r="G20" s="3"/>
      <c r="H20" s="3"/>
      <c r="I20" s="373"/>
      <c r="J20" s="373"/>
      <c r="K20" s="373"/>
    </row>
    <row r="21" spans="1:11" x14ac:dyDescent="0.2">
      <c r="A21" s="228" t="s">
        <v>2890</v>
      </c>
      <c r="D21" s="18"/>
      <c r="E21" s="3"/>
      <c r="F21" s="3"/>
      <c r="G21" s="3"/>
      <c r="H21" s="3"/>
      <c r="I21" s="373"/>
      <c r="J21" s="373"/>
      <c r="K21" s="373"/>
    </row>
    <row r="22" spans="1:11" x14ac:dyDescent="0.2">
      <c r="A22" s="14" t="s">
        <v>4711</v>
      </c>
      <c r="D22" s="18"/>
      <c r="E22" s="3"/>
      <c r="F22" s="3"/>
      <c r="G22" s="3"/>
      <c r="H22" s="3"/>
      <c r="I22" s="373"/>
      <c r="J22" s="373"/>
      <c r="K22" s="373"/>
    </row>
    <row r="23" spans="1:11" x14ac:dyDescent="0.2">
      <c r="A23" s="228" t="s">
        <v>3057</v>
      </c>
      <c r="D23" s="18"/>
      <c r="E23" s="3"/>
      <c r="F23" s="3"/>
      <c r="G23" s="3"/>
      <c r="H23" s="3"/>
      <c r="I23" s="373"/>
      <c r="J23" s="373"/>
      <c r="K23" s="373"/>
    </row>
    <row r="24" spans="1:11" x14ac:dyDescent="0.2">
      <c r="A24" s="14" t="s">
        <v>4665</v>
      </c>
      <c r="B24" s="185" t="s">
        <v>5253</v>
      </c>
      <c r="C24" s="182" t="s">
        <v>5270</v>
      </c>
      <c r="D24" s="166" t="s">
        <v>5184</v>
      </c>
      <c r="E24" s="3"/>
      <c r="F24" s="3"/>
      <c r="G24" s="3"/>
      <c r="H24" s="3"/>
      <c r="I24" s="373"/>
      <c r="J24" s="373"/>
      <c r="K24" s="373"/>
    </row>
    <row r="25" spans="1:11" x14ac:dyDescent="0.2">
      <c r="A25" s="14"/>
      <c r="D25" s="18"/>
      <c r="E25" s="3"/>
      <c r="F25" s="3"/>
      <c r="G25" s="3"/>
      <c r="H25" s="3"/>
      <c r="I25" s="373"/>
      <c r="J25" s="373"/>
      <c r="K25" s="373"/>
    </row>
    <row r="26" spans="1:11" x14ac:dyDescent="0.2">
      <c r="A26" s="17" t="s">
        <v>4948</v>
      </c>
      <c r="D26" s="18"/>
      <c r="E26" s="3"/>
      <c r="F26" s="3"/>
      <c r="G26" s="3"/>
      <c r="H26" s="3"/>
      <c r="I26" s="373"/>
      <c r="J26" s="373"/>
      <c r="K26" s="373"/>
    </row>
    <row r="27" spans="1:11" x14ac:dyDescent="0.2">
      <c r="A27" s="10" t="s">
        <v>48</v>
      </c>
      <c r="D27" s="18"/>
      <c r="E27" s="3"/>
      <c r="F27" s="3"/>
      <c r="G27" s="3"/>
      <c r="H27" s="3"/>
      <c r="I27" s="373"/>
      <c r="J27" s="373"/>
      <c r="K27" s="373"/>
    </row>
    <row r="28" spans="1:11" x14ac:dyDescent="0.2">
      <c r="A28" s="10" t="s">
        <v>2808</v>
      </c>
      <c r="D28" s="18"/>
      <c r="E28" s="3"/>
      <c r="F28" s="3"/>
      <c r="G28" s="3"/>
      <c r="H28" s="3"/>
      <c r="I28" s="373"/>
      <c r="J28" s="373"/>
      <c r="K28" s="373"/>
    </row>
    <row r="29" spans="1:11" x14ac:dyDescent="0.2">
      <c r="A29" s="10" t="s">
        <v>2954</v>
      </c>
      <c r="D29" s="18"/>
      <c r="E29" s="3"/>
      <c r="F29" s="3"/>
      <c r="G29" s="3"/>
      <c r="H29" s="3"/>
      <c r="I29" s="373"/>
      <c r="J29" s="373"/>
      <c r="K29" s="373"/>
    </row>
    <row r="30" spans="1:11" x14ac:dyDescent="0.2">
      <c r="A30" s="115" t="s">
        <v>2881</v>
      </c>
      <c r="D30" s="18"/>
      <c r="E30" s="3"/>
      <c r="F30" s="3"/>
      <c r="G30" s="3"/>
      <c r="H30" s="3"/>
      <c r="I30" s="373"/>
      <c r="J30" s="373"/>
      <c r="K30" s="373"/>
    </row>
    <row r="31" spans="1:11" x14ac:dyDescent="0.2">
      <c r="A31" s="115" t="s">
        <v>4665</v>
      </c>
      <c r="B31" s="185" t="s">
        <v>5253</v>
      </c>
      <c r="C31" s="182" t="s">
        <v>5270</v>
      </c>
      <c r="D31" s="166" t="s">
        <v>5184</v>
      </c>
      <c r="E31" s="3"/>
      <c r="F31" s="3"/>
      <c r="G31" s="3"/>
      <c r="H31" s="3"/>
      <c r="I31" s="373"/>
      <c r="J31" s="373"/>
      <c r="K31" s="373"/>
    </row>
    <row r="32" spans="1:11" x14ac:dyDescent="0.2">
      <c r="A32" s="115" t="s">
        <v>5190</v>
      </c>
      <c r="B32" s="152" t="s">
        <v>4668</v>
      </c>
      <c r="C32" s="117" t="s">
        <v>5271</v>
      </c>
      <c r="D32" s="116" t="s">
        <v>5147</v>
      </c>
      <c r="E32" s="3"/>
      <c r="F32" s="3"/>
      <c r="G32" s="3"/>
      <c r="H32" s="3"/>
      <c r="I32" s="373"/>
      <c r="J32" s="373"/>
      <c r="K32" s="373"/>
    </row>
    <row r="33" spans="1:11" x14ac:dyDescent="0.2">
      <c r="D33" s="18"/>
      <c r="E33" s="3"/>
      <c r="F33" s="3"/>
      <c r="G33" s="3"/>
      <c r="H33" s="3"/>
      <c r="I33" s="373"/>
      <c r="J33" s="373"/>
      <c r="K33" s="373"/>
    </row>
    <row r="34" spans="1:11" x14ac:dyDescent="0.2">
      <c r="A34" s="17" t="s">
        <v>4947</v>
      </c>
      <c r="D34" s="18"/>
      <c r="E34" s="3"/>
      <c r="F34" s="3"/>
      <c r="G34" s="3"/>
      <c r="H34" s="3"/>
      <c r="I34" s="373"/>
      <c r="J34" s="373"/>
      <c r="K34" s="373"/>
    </row>
    <row r="35" spans="1:11" x14ac:dyDescent="0.2">
      <c r="A35" s="10" t="s">
        <v>48</v>
      </c>
      <c r="D35" s="18"/>
      <c r="E35" s="3"/>
      <c r="F35" s="3"/>
      <c r="G35" s="3"/>
      <c r="H35" s="3"/>
      <c r="I35" s="373"/>
      <c r="J35" s="373"/>
      <c r="K35" s="373"/>
    </row>
    <row r="36" spans="1:11" x14ac:dyDescent="0.2">
      <c r="A36" s="10" t="s">
        <v>2808</v>
      </c>
      <c r="D36" s="18"/>
      <c r="E36" s="3"/>
      <c r="F36" s="3"/>
      <c r="G36" s="3"/>
      <c r="H36" s="3"/>
      <c r="I36" s="373"/>
      <c r="J36" s="373"/>
      <c r="K36" s="373"/>
    </row>
    <row r="37" spans="1:11" x14ac:dyDescent="0.2">
      <c r="A37" s="10" t="s">
        <v>2890</v>
      </c>
      <c r="D37" s="18"/>
      <c r="E37" s="3"/>
      <c r="F37" s="3"/>
      <c r="G37" s="3"/>
      <c r="H37" s="3"/>
      <c r="I37" s="373"/>
      <c r="J37" s="373"/>
      <c r="K37" s="373"/>
    </row>
    <row r="38" spans="1:11" x14ac:dyDescent="0.2">
      <c r="A38" s="14" t="s">
        <v>4711</v>
      </c>
      <c r="D38" s="18"/>
      <c r="E38" s="3"/>
      <c r="F38" s="3"/>
      <c r="G38" s="3"/>
      <c r="H38" s="3"/>
      <c r="I38" s="373"/>
      <c r="J38" s="373"/>
      <c r="K38" s="373"/>
    </row>
    <row r="39" spans="1:11" x14ac:dyDescent="0.2">
      <c r="A39" s="115" t="s">
        <v>2881</v>
      </c>
      <c r="D39" s="18"/>
      <c r="E39" s="3"/>
      <c r="F39" s="3"/>
      <c r="G39" s="3"/>
      <c r="H39" s="3"/>
      <c r="I39" s="373"/>
      <c r="J39" s="373"/>
      <c r="K39" s="373"/>
    </row>
    <row r="40" spans="1:11" x14ac:dyDescent="0.2">
      <c r="A40" s="115" t="s">
        <v>4665</v>
      </c>
      <c r="B40" s="185" t="s">
        <v>5253</v>
      </c>
      <c r="C40" s="182" t="s">
        <v>5270</v>
      </c>
      <c r="D40" s="166" t="s">
        <v>5184</v>
      </c>
      <c r="E40" s="3"/>
      <c r="F40" s="3"/>
      <c r="G40" s="3"/>
      <c r="H40" s="3"/>
      <c r="I40" s="373"/>
      <c r="J40" s="373"/>
      <c r="K40" s="373"/>
    </row>
    <row r="41" spans="1:11" x14ac:dyDescent="0.2">
      <c r="A41" s="115" t="s">
        <v>5190</v>
      </c>
      <c r="B41" s="152" t="s">
        <v>4668</v>
      </c>
      <c r="C41" s="117" t="s">
        <v>5271</v>
      </c>
      <c r="D41" s="116" t="s">
        <v>5147</v>
      </c>
      <c r="E41" s="3"/>
      <c r="F41" s="3"/>
      <c r="G41" s="3"/>
      <c r="H41" s="3"/>
      <c r="I41" s="373"/>
      <c r="J41" s="373"/>
      <c r="K41" s="373"/>
    </row>
    <row r="42" spans="1:11" x14ac:dyDescent="0.2">
      <c r="A42" s="14"/>
      <c r="D42" s="18"/>
      <c r="E42" s="3"/>
      <c r="F42" s="3"/>
      <c r="G42" s="3"/>
      <c r="H42" s="3"/>
      <c r="I42" s="373"/>
      <c r="J42" s="373"/>
      <c r="K42" s="373"/>
    </row>
    <row r="43" spans="1:11" x14ac:dyDescent="0.2">
      <c r="A43" s="17" t="s">
        <v>4965</v>
      </c>
      <c r="D43" s="18"/>
      <c r="E43" s="3"/>
      <c r="F43" s="3"/>
      <c r="G43" s="3"/>
      <c r="H43" s="3"/>
      <c r="I43" s="373"/>
      <c r="J43" s="373"/>
      <c r="K43" s="373"/>
    </row>
    <row r="44" spans="1:11" x14ac:dyDescent="0.2">
      <c r="A44" s="10" t="s">
        <v>48</v>
      </c>
      <c r="D44" s="18"/>
      <c r="E44" s="3"/>
      <c r="F44" s="3"/>
      <c r="G44" s="3"/>
      <c r="H44" s="3"/>
      <c r="I44" s="373"/>
      <c r="J44" s="373"/>
      <c r="K44" s="373"/>
    </row>
    <row r="45" spans="1:11" x14ac:dyDescent="0.2">
      <c r="A45" s="10" t="s">
        <v>2808</v>
      </c>
      <c r="D45" s="18"/>
      <c r="E45" s="3"/>
      <c r="F45" s="3"/>
      <c r="G45" s="3"/>
      <c r="H45" s="3"/>
      <c r="I45" s="373"/>
      <c r="J45" s="373"/>
      <c r="K45" s="373"/>
    </row>
    <row r="46" spans="1:11" x14ac:dyDescent="0.2">
      <c r="A46" s="10" t="s">
        <v>2954</v>
      </c>
      <c r="D46" s="18"/>
      <c r="E46" s="3"/>
      <c r="F46" s="3"/>
      <c r="G46" s="3"/>
      <c r="H46" s="3"/>
      <c r="I46" s="373"/>
      <c r="J46" s="373"/>
      <c r="K46" s="373"/>
    </row>
    <row r="47" spans="1:11" x14ac:dyDescent="0.2">
      <c r="A47" s="115" t="s">
        <v>2882</v>
      </c>
      <c r="D47" s="18"/>
      <c r="E47" s="3"/>
      <c r="F47" s="3"/>
      <c r="G47" s="3"/>
      <c r="H47" s="3"/>
      <c r="I47" s="373"/>
      <c r="J47" s="373"/>
      <c r="K47" s="373"/>
    </row>
    <row r="48" spans="1:11" x14ac:dyDescent="0.2">
      <c r="A48" s="14" t="s">
        <v>4665</v>
      </c>
      <c r="B48" s="185" t="s">
        <v>5253</v>
      </c>
      <c r="C48" s="182" t="s">
        <v>5270</v>
      </c>
      <c r="D48" s="166" t="s">
        <v>5184</v>
      </c>
      <c r="E48" s="3"/>
      <c r="F48" s="3"/>
      <c r="G48" s="3"/>
      <c r="H48" s="3"/>
      <c r="I48" s="373"/>
      <c r="J48" s="373"/>
      <c r="K48" s="373"/>
    </row>
    <row r="49" spans="1:11" x14ac:dyDescent="0.2">
      <c r="A49" s="10"/>
      <c r="D49" s="18"/>
      <c r="E49" s="3"/>
      <c r="F49" s="3"/>
      <c r="G49" s="3"/>
      <c r="H49" s="3"/>
      <c r="I49" s="373"/>
      <c r="J49" s="373"/>
      <c r="K49" s="373"/>
    </row>
    <row r="50" spans="1:11" x14ac:dyDescent="0.2">
      <c r="A50" s="17" t="s">
        <v>4966</v>
      </c>
      <c r="D50" s="18"/>
      <c r="E50" s="3"/>
      <c r="F50" s="3"/>
      <c r="G50" s="3"/>
      <c r="H50" s="3"/>
      <c r="I50" s="373"/>
      <c r="J50" s="373"/>
      <c r="K50" s="373"/>
    </row>
    <row r="51" spans="1:11" x14ac:dyDescent="0.2">
      <c r="A51" s="10" t="s">
        <v>48</v>
      </c>
      <c r="D51" s="18"/>
      <c r="E51" s="3"/>
      <c r="F51" s="3"/>
      <c r="G51" s="3"/>
      <c r="H51" s="3"/>
      <c r="I51" s="373"/>
      <c r="J51" s="373"/>
      <c r="K51" s="373"/>
    </row>
    <row r="52" spans="1:11" x14ac:dyDescent="0.2">
      <c r="A52" s="10" t="s">
        <v>2808</v>
      </c>
      <c r="D52" s="18"/>
      <c r="E52" s="3"/>
      <c r="F52" s="3"/>
      <c r="G52" s="3"/>
      <c r="H52" s="3"/>
      <c r="I52" s="373"/>
      <c r="J52" s="373"/>
      <c r="K52" s="373"/>
    </row>
    <row r="53" spans="1:11" x14ac:dyDescent="0.2">
      <c r="A53" s="10" t="s">
        <v>2890</v>
      </c>
      <c r="D53" s="18"/>
      <c r="E53" s="3"/>
      <c r="F53" s="3"/>
      <c r="G53" s="3"/>
      <c r="H53" s="3"/>
      <c r="I53" s="373"/>
      <c r="J53" s="373"/>
      <c r="K53" s="373"/>
    </row>
    <row r="54" spans="1:11" x14ac:dyDescent="0.2">
      <c r="A54" s="14" t="s">
        <v>4711</v>
      </c>
      <c r="D54" s="18"/>
      <c r="E54" s="3"/>
      <c r="F54" s="3"/>
      <c r="G54" s="3"/>
      <c r="H54" s="3"/>
      <c r="I54" s="373"/>
      <c r="J54" s="373"/>
      <c r="K54" s="373"/>
    </row>
    <row r="55" spans="1:11" x14ac:dyDescent="0.2">
      <c r="A55" s="115" t="s">
        <v>2882</v>
      </c>
      <c r="D55" s="18"/>
      <c r="E55" s="3"/>
      <c r="F55" s="3"/>
      <c r="G55" s="3"/>
      <c r="H55" s="3"/>
      <c r="I55" s="373"/>
      <c r="J55" s="373"/>
      <c r="K55" s="373"/>
    </row>
    <row r="56" spans="1:11" x14ac:dyDescent="0.2">
      <c r="A56" s="14" t="s">
        <v>4665</v>
      </c>
      <c r="B56" s="185" t="s">
        <v>5253</v>
      </c>
      <c r="C56" s="182" t="s">
        <v>5270</v>
      </c>
      <c r="D56" s="166" t="s">
        <v>5184</v>
      </c>
      <c r="E56" s="3"/>
      <c r="F56" s="3"/>
      <c r="G56" s="3"/>
      <c r="H56" s="3"/>
      <c r="I56" s="373"/>
      <c r="J56" s="373"/>
      <c r="K56" s="373"/>
    </row>
    <row r="57" spans="1:11" x14ac:dyDescent="0.2">
      <c r="D57" s="18"/>
      <c r="E57" s="3"/>
      <c r="F57" s="3"/>
      <c r="G57" s="3"/>
      <c r="H57" s="3"/>
      <c r="I57" s="373"/>
      <c r="J57" s="373"/>
      <c r="K57" s="373"/>
    </row>
    <row r="58" spans="1:11" ht="25.5" x14ac:dyDescent="0.2">
      <c r="B58" s="61"/>
      <c r="C58" s="153" t="s">
        <v>1179</v>
      </c>
      <c r="D58" s="153" t="s">
        <v>1180</v>
      </c>
      <c r="E58" s="153" t="s">
        <v>1181</v>
      </c>
      <c r="F58" s="3"/>
      <c r="G58" s="3"/>
      <c r="H58" s="3"/>
      <c r="I58" s="373"/>
      <c r="J58" s="373"/>
      <c r="K58" s="373"/>
    </row>
    <row r="59" spans="1:11" x14ac:dyDescent="0.2">
      <c r="B59" s="61"/>
      <c r="C59" s="223" t="s">
        <v>5276</v>
      </c>
      <c r="D59" s="223" t="s">
        <v>5300</v>
      </c>
      <c r="E59" s="223" t="s">
        <v>5301</v>
      </c>
      <c r="F59" s="3"/>
      <c r="G59" s="3"/>
      <c r="H59" s="3"/>
      <c r="I59" s="373"/>
      <c r="J59" s="373"/>
      <c r="K59" s="373"/>
    </row>
    <row r="60" spans="1:11" x14ac:dyDescent="0.2">
      <c r="A60" s="276" t="s">
        <v>1201</v>
      </c>
      <c r="B60" s="384"/>
      <c r="C60" s="421"/>
      <c r="D60" s="421"/>
      <c r="E60" s="421"/>
      <c r="F60" s="3"/>
      <c r="G60" s="3"/>
      <c r="H60" s="3"/>
      <c r="I60" s="373"/>
      <c r="J60" s="373"/>
      <c r="K60" s="373"/>
    </row>
    <row r="61" spans="1:11" x14ac:dyDescent="0.2">
      <c r="A61" s="75" t="s">
        <v>1200</v>
      </c>
      <c r="B61" s="384" t="s">
        <v>5272</v>
      </c>
      <c r="C61" s="473" t="s">
        <v>23</v>
      </c>
      <c r="D61" s="473" t="s">
        <v>225</v>
      </c>
      <c r="E61" s="474" t="s">
        <v>207</v>
      </c>
      <c r="F61" s="81" t="s">
        <v>3117</v>
      </c>
      <c r="G61" s="373"/>
      <c r="H61" s="3"/>
      <c r="I61" s="373"/>
      <c r="J61" s="373"/>
      <c r="K61" s="373"/>
    </row>
    <row r="62" spans="1:11" x14ac:dyDescent="0.2">
      <c r="A62" s="79" t="s">
        <v>1199</v>
      </c>
      <c r="B62" s="384" t="s">
        <v>5273</v>
      </c>
      <c r="C62" s="474" t="s">
        <v>24</v>
      </c>
      <c r="D62" s="473" t="s">
        <v>269</v>
      </c>
      <c r="E62" s="473" t="s">
        <v>237</v>
      </c>
      <c r="F62" s="81" t="s">
        <v>3118</v>
      </c>
      <c r="G62" s="373"/>
      <c r="H62" s="3"/>
      <c r="I62" s="373"/>
      <c r="J62" s="373"/>
      <c r="K62" s="373"/>
    </row>
    <row r="63" spans="1:11" x14ac:dyDescent="0.2">
      <c r="A63" s="79" t="s">
        <v>1198</v>
      </c>
      <c r="B63" s="384" t="s">
        <v>5274</v>
      </c>
      <c r="C63" s="474" t="s">
        <v>25</v>
      </c>
      <c r="D63" s="473" t="s">
        <v>410</v>
      </c>
      <c r="E63" s="473" t="s">
        <v>236</v>
      </c>
      <c r="F63" s="81" t="s">
        <v>3119</v>
      </c>
      <c r="G63" s="373"/>
      <c r="H63" s="373"/>
      <c r="I63" s="373"/>
      <c r="J63" s="373"/>
      <c r="K63" s="373"/>
    </row>
    <row r="64" spans="1:11" x14ac:dyDescent="0.2">
      <c r="A64" s="79" t="s">
        <v>1197</v>
      </c>
      <c r="B64" s="384" t="s">
        <v>5275</v>
      </c>
      <c r="C64" s="474" t="s">
        <v>26</v>
      </c>
      <c r="D64" s="473" t="s">
        <v>539</v>
      </c>
      <c r="E64" s="473" t="s">
        <v>235</v>
      </c>
      <c r="F64" s="81" t="s">
        <v>3120</v>
      </c>
      <c r="G64" s="373"/>
      <c r="J64" s="373"/>
      <c r="K64" s="373"/>
    </row>
    <row r="65" spans="1:11" x14ac:dyDescent="0.2">
      <c r="A65" s="79" t="s">
        <v>1196</v>
      </c>
      <c r="B65" s="384" t="s">
        <v>5317</v>
      </c>
      <c r="C65" s="474" t="s">
        <v>27</v>
      </c>
      <c r="D65" s="473" t="s">
        <v>420</v>
      </c>
      <c r="E65" s="473" t="s">
        <v>381</v>
      </c>
      <c r="F65" s="81" t="s">
        <v>3121</v>
      </c>
      <c r="G65" s="373"/>
      <c r="J65" s="373"/>
      <c r="K65" s="373"/>
    </row>
    <row r="66" spans="1:11" x14ac:dyDescent="0.2">
      <c r="A66" s="79" t="s">
        <v>1195</v>
      </c>
      <c r="B66" s="384" t="s">
        <v>5318</v>
      </c>
      <c r="C66" s="474" t="s">
        <v>28</v>
      </c>
      <c r="D66" s="473" t="s">
        <v>406</v>
      </c>
      <c r="E66" s="473" t="s">
        <v>380</v>
      </c>
      <c r="F66" s="81" t="s">
        <v>3122</v>
      </c>
      <c r="G66" s="373"/>
      <c r="J66" s="373"/>
    </row>
    <row r="67" spans="1:11" x14ac:dyDescent="0.2">
      <c r="A67" s="79" t="s">
        <v>1185</v>
      </c>
      <c r="B67" s="384" t="s">
        <v>5319</v>
      </c>
      <c r="C67" s="474" t="s">
        <v>29</v>
      </c>
      <c r="D67" s="473" t="s">
        <v>478</v>
      </c>
      <c r="E67" s="473" t="s">
        <v>379</v>
      </c>
      <c r="F67" s="81" t="s">
        <v>3117</v>
      </c>
      <c r="G67" s="81" t="s">
        <v>3063</v>
      </c>
      <c r="J67" s="373"/>
    </row>
    <row r="68" spans="1:11" x14ac:dyDescent="0.2">
      <c r="A68" s="75" t="s">
        <v>1194</v>
      </c>
      <c r="B68" s="384" t="s">
        <v>5355</v>
      </c>
      <c r="C68" s="474" t="s">
        <v>30</v>
      </c>
      <c r="D68" s="474" t="s">
        <v>404</v>
      </c>
      <c r="E68" s="474" t="s">
        <v>378</v>
      </c>
      <c r="F68" s="81" t="s">
        <v>3123</v>
      </c>
      <c r="G68" s="373"/>
      <c r="J68" s="373"/>
    </row>
    <row r="69" spans="1:11" x14ac:dyDescent="0.2">
      <c r="A69" s="75" t="s">
        <v>1193</v>
      </c>
      <c r="B69" s="384" t="s">
        <v>5356</v>
      </c>
      <c r="C69" s="474" t="s">
        <v>31</v>
      </c>
      <c r="D69" s="474" t="s">
        <v>402</v>
      </c>
      <c r="E69" s="474" t="s">
        <v>377</v>
      </c>
      <c r="F69" s="81" t="s">
        <v>3124</v>
      </c>
      <c r="G69" s="373"/>
      <c r="J69" s="373"/>
    </row>
    <row r="70" spans="1:11" x14ac:dyDescent="0.2">
      <c r="A70" s="79" t="s">
        <v>615</v>
      </c>
      <c r="B70" s="384" t="s">
        <v>5277</v>
      </c>
      <c r="C70" s="474" t="s">
        <v>32</v>
      </c>
      <c r="D70" s="474" t="s">
        <v>474</v>
      </c>
      <c r="E70" s="474" t="s">
        <v>376</v>
      </c>
      <c r="F70" s="81" t="s">
        <v>3125</v>
      </c>
      <c r="G70" s="373"/>
      <c r="J70" s="373"/>
    </row>
    <row r="71" spans="1:11" x14ac:dyDescent="0.2">
      <c r="A71" s="79" t="s">
        <v>1192</v>
      </c>
      <c r="B71" s="384" t="s">
        <v>5278</v>
      </c>
      <c r="C71" s="474" t="s">
        <v>33</v>
      </c>
      <c r="D71" s="474" t="s">
        <v>429</v>
      </c>
      <c r="E71" s="474" t="s">
        <v>527</v>
      </c>
      <c r="F71" s="81" t="s">
        <v>3126</v>
      </c>
      <c r="G71" s="373"/>
      <c r="J71" s="373"/>
    </row>
    <row r="72" spans="1:11" x14ac:dyDescent="0.2">
      <c r="A72" s="79" t="s">
        <v>1191</v>
      </c>
      <c r="B72" s="384" t="s">
        <v>5279</v>
      </c>
      <c r="C72" s="474" t="s">
        <v>34</v>
      </c>
      <c r="D72" s="474" t="s">
        <v>470</v>
      </c>
      <c r="E72" s="474" t="s">
        <v>570</v>
      </c>
      <c r="F72" s="81" t="s">
        <v>3127</v>
      </c>
      <c r="G72" s="373"/>
      <c r="J72" s="373"/>
    </row>
    <row r="73" spans="1:11" x14ac:dyDescent="0.2">
      <c r="A73" s="79" t="s">
        <v>1190</v>
      </c>
      <c r="B73" s="384" t="s">
        <v>5307</v>
      </c>
      <c r="C73" s="474" t="s">
        <v>35</v>
      </c>
      <c r="D73" s="474" t="s">
        <v>268</v>
      </c>
      <c r="E73" s="474" t="s">
        <v>336</v>
      </c>
      <c r="F73" s="81" t="s">
        <v>3128</v>
      </c>
      <c r="G73" s="373"/>
      <c r="J73" s="373"/>
    </row>
    <row r="74" spans="1:11" x14ac:dyDescent="0.2">
      <c r="A74" s="79" t="s">
        <v>1189</v>
      </c>
      <c r="B74" s="384" t="s">
        <v>5308</v>
      </c>
      <c r="C74" s="474" t="s">
        <v>107</v>
      </c>
      <c r="D74" s="474" t="s">
        <v>211</v>
      </c>
      <c r="E74" s="474" t="s">
        <v>334</v>
      </c>
      <c r="F74" s="81" t="s">
        <v>3129</v>
      </c>
      <c r="G74" s="373"/>
      <c r="J74" s="373"/>
    </row>
    <row r="75" spans="1:11" x14ac:dyDescent="0.2">
      <c r="A75" s="79" t="s">
        <v>1188</v>
      </c>
      <c r="B75" s="384" t="s">
        <v>5309</v>
      </c>
      <c r="C75" s="474" t="s">
        <v>36</v>
      </c>
      <c r="D75" s="474" t="s">
        <v>267</v>
      </c>
      <c r="E75" s="474" t="s">
        <v>332</v>
      </c>
      <c r="F75" s="81" t="s">
        <v>3130</v>
      </c>
      <c r="G75" s="373"/>
      <c r="J75" s="373"/>
    </row>
    <row r="76" spans="1:11" x14ac:dyDescent="0.2">
      <c r="A76" s="79" t="s">
        <v>1185</v>
      </c>
      <c r="B76" s="384" t="s">
        <v>5310</v>
      </c>
      <c r="C76" s="474" t="s">
        <v>37</v>
      </c>
      <c r="D76" s="474" t="s">
        <v>266</v>
      </c>
      <c r="E76" s="474" t="s">
        <v>1220</v>
      </c>
      <c r="F76" s="81" t="s">
        <v>3124</v>
      </c>
      <c r="G76" s="81" t="s">
        <v>3063</v>
      </c>
      <c r="J76" s="373"/>
    </row>
    <row r="77" spans="1:11" x14ac:dyDescent="0.2">
      <c r="A77" s="75" t="s">
        <v>1187</v>
      </c>
      <c r="B77" s="384" t="s">
        <v>5311</v>
      </c>
      <c r="C77" s="474" t="s">
        <v>38</v>
      </c>
      <c r="D77" s="474" t="s">
        <v>209</v>
      </c>
      <c r="E77" s="474" t="s">
        <v>1186</v>
      </c>
      <c r="F77" s="81" t="s">
        <v>3131</v>
      </c>
      <c r="G77" s="373"/>
      <c r="J77" s="373"/>
    </row>
    <row r="78" spans="1:11" x14ac:dyDescent="0.2">
      <c r="A78" s="79" t="s">
        <v>1185</v>
      </c>
      <c r="B78" s="384" t="s">
        <v>5312</v>
      </c>
      <c r="C78" s="474" t="s">
        <v>39</v>
      </c>
      <c r="D78" s="474" t="s">
        <v>456</v>
      </c>
      <c r="E78" s="474" t="s">
        <v>1260</v>
      </c>
      <c r="F78" s="81" t="s">
        <v>3131</v>
      </c>
      <c r="G78" s="81" t="s">
        <v>3063</v>
      </c>
      <c r="J78" s="373"/>
    </row>
    <row r="79" spans="1:11" x14ac:dyDescent="0.2">
      <c r="A79" s="75" t="s">
        <v>1184</v>
      </c>
      <c r="B79" s="384" t="s">
        <v>5313</v>
      </c>
      <c r="C79" s="474" t="s">
        <v>92</v>
      </c>
      <c r="D79" s="474" t="s">
        <v>213</v>
      </c>
      <c r="E79" s="474" t="s">
        <v>453</v>
      </c>
      <c r="F79" s="81" t="s">
        <v>3116</v>
      </c>
      <c r="G79" s="81" t="s">
        <v>3066</v>
      </c>
      <c r="J79" s="373"/>
    </row>
    <row r="80" spans="1:11" x14ac:dyDescent="0.2">
      <c r="A80" s="79" t="s">
        <v>1174</v>
      </c>
      <c r="B80" s="384" t="s">
        <v>5280</v>
      </c>
      <c r="C80" s="474" t="s">
        <v>40</v>
      </c>
      <c r="D80" s="474" t="s">
        <v>1216</v>
      </c>
      <c r="E80" s="474" t="s">
        <v>449</v>
      </c>
      <c r="F80" s="81" t="s">
        <v>3116</v>
      </c>
      <c r="G80" s="81" t="s">
        <v>3063</v>
      </c>
      <c r="J80" s="373"/>
    </row>
    <row r="81" spans="1:10" x14ac:dyDescent="0.2">
      <c r="A81" s="75" t="s">
        <v>1183</v>
      </c>
      <c r="B81" s="384" t="s">
        <v>5281</v>
      </c>
      <c r="C81" s="474" t="s">
        <v>81</v>
      </c>
      <c r="D81" s="474" t="s">
        <v>445</v>
      </c>
      <c r="E81" s="474" t="s">
        <v>1546</v>
      </c>
      <c r="F81" s="81" t="s">
        <v>3116</v>
      </c>
      <c r="G81" s="373"/>
      <c r="J81" s="373"/>
    </row>
    <row r="82" spans="1:10" x14ac:dyDescent="0.2">
      <c r="A82" s="276" t="s">
        <v>1182</v>
      </c>
      <c r="B82" s="384"/>
      <c r="C82" s="421"/>
      <c r="D82" s="421"/>
      <c r="E82" s="421"/>
      <c r="F82" s="373"/>
      <c r="G82" s="373"/>
      <c r="J82" s="373"/>
    </row>
    <row r="83" spans="1:10" x14ac:dyDescent="0.2">
      <c r="A83" s="75" t="s">
        <v>1178</v>
      </c>
      <c r="B83" s="384" t="s">
        <v>5289</v>
      </c>
      <c r="C83" s="474" t="s">
        <v>41</v>
      </c>
      <c r="D83" s="474" t="s">
        <v>1215</v>
      </c>
      <c r="E83" s="474" t="s">
        <v>442</v>
      </c>
      <c r="F83" s="81" t="s">
        <v>3113</v>
      </c>
      <c r="G83" s="373"/>
      <c r="J83" s="373"/>
    </row>
    <row r="84" spans="1:10" x14ac:dyDescent="0.2">
      <c r="A84" s="79" t="s">
        <v>1177</v>
      </c>
      <c r="B84" s="384" t="s">
        <v>5314</v>
      </c>
      <c r="C84" s="474" t="s">
        <v>42</v>
      </c>
      <c r="D84" s="474" t="s">
        <v>1910</v>
      </c>
      <c r="E84" s="474" t="s">
        <v>439</v>
      </c>
      <c r="F84" s="81" t="s">
        <v>3110</v>
      </c>
      <c r="G84" s="373"/>
      <c r="J84" s="373"/>
    </row>
    <row r="85" spans="1:10" x14ac:dyDescent="0.2">
      <c r="A85" s="79" t="s">
        <v>1176</v>
      </c>
      <c r="B85" s="384" t="s">
        <v>5315</v>
      </c>
      <c r="C85" s="474" t="s">
        <v>43</v>
      </c>
      <c r="D85" s="474" t="s">
        <v>1908</v>
      </c>
      <c r="E85" s="474" t="s">
        <v>1519</v>
      </c>
      <c r="F85" s="81" t="s">
        <v>3111</v>
      </c>
      <c r="G85" s="373"/>
      <c r="J85" s="373"/>
    </row>
    <row r="86" spans="1:10" x14ac:dyDescent="0.2">
      <c r="A86" s="79" t="s">
        <v>1175</v>
      </c>
      <c r="B86" s="384" t="s">
        <v>5316</v>
      </c>
      <c r="C86" s="474" t="s">
        <v>44</v>
      </c>
      <c r="D86" s="474" t="s">
        <v>285</v>
      </c>
      <c r="E86" s="474" t="s">
        <v>1507</v>
      </c>
      <c r="F86" s="81" t="s">
        <v>3112</v>
      </c>
      <c r="G86" s="373"/>
      <c r="J86" s="373"/>
    </row>
    <row r="87" spans="1:10" x14ac:dyDescent="0.2">
      <c r="A87" s="79" t="s">
        <v>1174</v>
      </c>
      <c r="B87" s="384" t="s">
        <v>5354</v>
      </c>
      <c r="C87" s="474" t="s">
        <v>90</v>
      </c>
      <c r="D87" s="474" t="s">
        <v>1904</v>
      </c>
      <c r="E87" s="474" t="s">
        <v>1496</v>
      </c>
      <c r="F87" s="81" t="s">
        <v>3113</v>
      </c>
      <c r="G87" s="81" t="s">
        <v>3063</v>
      </c>
      <c r="J87" s="373"/>
    </row>
    <row r="88" spans="1:10" x14ac:dyDescent="0.2">
      <c r="B88" s="18"/>
      <c r="C88" s="16" t="s">
        <v>2853</v>
      </c>
      <c r="D88" s="16" t="s">
        <v>2853</v>
      </c>
      <c r="E88" s="16" t="s">
        <v>2853</v>
      </c>
      <c r="F88" s="373"/>
      <c r="G88" s="373"/>
      <c r="J88" s="373"/>
    </row>
    <row r="89" spans="1:10" x14ac:dyDescent="0.2">
      <c r="B89" s="18"/>
      <c r="C89" s="13" t="s">
        <v>2058</v>
      </c>
      <c r="D89" s="13" t="s">
        <v>2058</v>
      </c>
      <c r="E89" s="13" t="s">
        <v>2058</v>
      </c>
      <c r="F89" s="373"/>
      <c r="G89" s="373"/>
      <c r="J89" s="373"/>
    </row>
    <row r="90" spans="1:10" x14ac:dyDescent="0.2">
      <c r="B90" s="18"/>
      <c r="C90" s="32" t="s">
        <v>4666</v>
      </c>
      <c r="D90" s="32" t="s">
        <v>4666</v>
      </c>
      <c r="E90" s="32" t="s">
        <v>4666</v>
      </c>
      <c r="F90" s="373"/>
      <c r="G90" s="373"/>
      <c r="J90" s="373"/>
    </row>
    <row r="91" spans="1:10" x14ac:dyDescent="0.2">
      <c r="B91" s="18"/>
      <c r="C91" s="232" t="s">
        <v>2716</v>
      </c>
      <c r="D91" s="232" t="s">
        <v>2716</v>
      </c>
      <c r="E91" s="232" t="s">
        <v>2716</v>
      </c>
      <c r="F91" s="373"/>
      <c r="G91" s="373"/>
      <c r="J91" s="373"/>
    </row>
    <row r="92" spans="1:10" x14ac:dyDescent="0.2">
      <c r="B92" s="18"/>
      <c r="C92" s="232"/>
      <c r="D92" s="232" t="s">
        <v>2865</v>
      </c>
      <c r="E92" s="232" t="s">
        <v>2864</v>
      </c>
      <c r="F92" s="373"/>
      <c r="G92" s="373"/>
      <c r="J92" s="373"/>
    </row>
    <row r="93" spans="1:10" x14ac:dyDescent="0.2">
      <c r="B93" s="18"/>
      <c r="C93" s="232"/>
      <c r="D93" s="232"/>
      <c r="E93" s="232"/>
      <c r="F93" s="373"/>
      <c r="G93" s="373"/>
      <c r="J93" s="373"/>
    </row>
    <row r="94" spans="1:10" x14ac:dyDescent="0.2">
      <c r="A94" s="17" t="s">
        <v>4931</v>
      </c>
      <c r="J94" s="373"/>
    </row>
    <row r="95" spans="1:10" x14ac:dyDescent="0.2">
      <c r="A95" s="228" t="s">
        <v>48</v>
      </c>
      <c r="J95" s="373"/>
    </row>
    <row r="96" spans="1:10" x14ac:dyDescent="0.2">
      <c r="A96" s="81" t="s">
        <v>3118</v>
      </c>
      <c r="J96" s="373"/>
    </row>
    <row r="97" spans="1:11" x14ac:dyDescent="0.2">
      <c r="A97" s="10" t="s">
        <v>2808</v>
      </c>
      <c r="J97" s="373"/>
      <c r="K97" s="373"/>
    </row>
    <row r="98" spans="1:11" x14ac:dyDescent="0.2">
      <c r="A98" s="10" t="s">
        <v>2954</v>
      </c>
      <c r="J98" s="373"/>
      <c r="K98" s="373"/>
    </row>
    <row r="99" spans="1:11" x14ac:dyDescent="0.2">
      <c r="A99" s="228" t="s">
        <v>3057</v>
      </c>
      <c r="J99" s="373"/>
      <c r="K99" s="373"/>
    </row>
    <row r="100" spans="1:11" x14ac:dyDescent="0.2">
      <c r="A100" s="14" t="s">
        <v>4665</v>
      </c>
      <c r="B100" s="185" t="s">
        <v>5253</v>
      </c>
      <c r="C100" s="182" t="s">
        <v>5270</v>
      </c>
      <c r="D100" s="166" t="s">
        <v>5184</v>
      </c>
      <c r="H100" s="373"/>
      <c r="I100" s="373"/>
      <c r="J100" s="373"/>
      <c r="K100" s="373"/>
    </row>
    <row r="101" spans="1:11" x14ac:dyDescent="0.2">
      <c r="D101" s="18"/>
      <c r="H101" s="373"/>
      <c r="I101" s="373"/>
      <c r="J101" s="373"/>
      <c r="K101" s="373"/>
    </row>
    <row r="102" spans="1:11" x14ac:dyDescent="0.2">
      <c r="A102" s="17" t="s">
        <v>4932</v>
      </c>
      <c r="D102" s="18"/>
      <c r="E102" s="373"/>
      <c r="F102" s="373"/>
      <c r="G102" s="373"/>
      <c r="H102" s="373"/>
      <c r="I102" s="373"/>
      <c r="J102" s="373"/>
      <c r="K102" s="373"/>
    </row>
    <row r="103" spans="1:11" x14ac:dyDescent="0.2">
      <c r="A103" s="10" t="s">
        <v>48</v>
      </c>
      <c r="D103" s="18"/>
      <c r="E103" s="373"/>
      <c r="F103" s="373"/>
      <c r="G103" s="373"/>
      <c r="H103" s="373"/>
      <c r="I103" s="373"/>
      <c r="J103" s="373"/>
      <c r="K103" s="373"/>
    </row>
    <row r="104" spans="1:11" x14ac:dyDescent="0.2">
      <c r="A104" s="81" t="s">
        <v>3118</v>
      </c>
      <c r="D104" s="18"/>
      <c r="E104" s="373"/>
      <c r="F104" s="373"/>
      <c r="G104" s="373"/>
      <c r="H104" s="373"/>
      <c r="I104" s="373"/>
      <c r="J104" s="373"/>
      <c r="K104" s="373"/>
    </row>
    <row r="105" spans="1:11" s="10" customFormat="1" x14ac:dyDescent="0.2">
      <c r="A105" s="10" t="s">
        <v>2808</v>
      </c>
      <c r="D105" s="73"/>
      <c r="E105" s="73"/>
      <c r="F105" s="73"/>
    </row>
    <row r="106" spans="1:11" s="10" customFormat="1" x14ac:dyDescent="0.2">
      <c r="A106" s="10" t="s">
        <v>2890</v>
      </c>
      <c r="D106" s="73"/>
      <c r="E106" s="73"/>
      <c r="F106" s="73"/>
    </row>
    <row r="107" spans="1:11" x14ac:dyDescent="0.2">
      <c r="A107" s="14" t="s">
        <v>4711</v>
      </c>
      <c r="D107" s="18"/>
      <c r="E107" s="373"/>
      <c r="F107" s="373"/>
      <c r="G107" s="373"/>
      <c r="H107" s="373"/>
      <c r="I107" s="373"/>
      <c r="J107" s="373"/>
      <c r="K107" s="373"/>
    </row>
    <row r="108" spans="1:11" x14ac:dyDescent="0.2">
      <c r="A108" s="228" t="s">
        <v>3057</v>
      </c>
      <c r="D108" s="18"/>
      <c r="E108" s="373"/>
      <c r="F108" s="373"/>
      <c r="G108" s="373"/>
      <c r="H108" s="373"/>
      <c r="I108" s="373"/>
      <c r="J108" s="373"/>
      <c r="K108" s="373"/>
    </row>
    <row r="109" spans="1:11" x14ac:dyDescent="0.2">
      <c r="A109" s="14" t="s">
        <v>4665</v>
      </c>
      <c r="B109" s="185" t="s">
        <v>5253</v>
      </c>
      <c r="C109" s="182" t="s">
        <v>5270</v>
      </c>
      <c r="D109" s="166" t="s">
        <v>5184</v>
      </c>
      <c r="E109" s="373"/>
      <c r="F109" s="373"/>
      <c r="G109" s="373"/>
      <c r="H109" s="373"/>
      <c r="I109" s="373"/>
      <c r="J109" s="373"/>
      <c r="K109" s="373"/>
    </row>
    <row r="110" spans="1:11" x14ac:dyDescent="0.2">
      <c r="A110" s="14"/>
      <c r="D110" s="18"/>
      <c r="E110" s="373"/>
      <c r="F110" s="373"/>
      <c r="G110" s="373"/>
      <c r="H110" s="373"/>
      <c r="I110" s="373"/>
      <c r="J110" s="373"/>
      <c r="K110" s="373"/>
    </row>
    <row r="111" spans="1:11" x14ac:dyDescent="0.2">
      <c r="A111" s="17" t="s">
        <v>4949</v>
      </c>
      <c r="D111" s="18"/>
      <c r="E111" s="373"/>
      <c r="F111" s="373"/>
      <c r="G111" s="373"/>
      <c r="H111" s="373"/>
      <c r="I111" s="373"/>
      <c r="J111" s="373"/>
      <c r="K111" s="373"/>
    </row>
    <row r="112" spans="1:11" x14ac:dyDescent="0.2">
      <c r="A112" s="10" t="s">
        <v>48</v>
      </c>
      <c r="D112" s="18"/>
      <c r="E112" s="373"/>
      <c r="F112" s="373"/>
      <c r="G112" s="373"/>
      <c r="H112" s="373"/>
      <c r="I112" s="373"/>
      <c r="J112" s="373"/>
      <c r="K112" s="373"/>
    </row>
    <row r="113" spans="1:11" x14ac:dyDescent="0.2">
      <c r="A113" s="81" t="s">
        <v>3118</v>
      </c>
      <c r="D113" s="18"/>
      <c r="E113" s="373"/>
      <c r="F113" s="373"/>
      <c r="G113" s="373"/>
      <c r="H113" s="373"/>
      <c r="I113" s="373"/>
      <c r="J113" s="373"/>
      <c r="K113" s="373"/>
    </row>
    <row r="114" spans="1:11" x14ac:dyDescent="0.2">
      <c r="A114" s="10" t="s">
        <v>2808</v>
      </c>
      <c r="D114" s="18"/>
      <c r="E114" s="373"/>
      <c r="F114" s="373"/>
      <c r="G114" s="373"/>
      <c r="H114" s="373"/>
      <c r="I114" s="373"/>
      <c r="J114" s="373"/>
      <c r="K114" s="373"/>
    </row>
    <row r="115" spans="1:11" x14ac:dyDescent="0.2">
      <c r="A115" s="10" t="s">
        <v>2954</v>
      </c>
      <c r="D115" s="18"/>
      <c r="E115" s="373"/>
      <c r="F115" s="373"/>
      <c r="G115" s="373"/>
      <c r="H115" s="373"/>
      <c r="I115" s="373"/>
      <c r="J115" s="373"/>
      <c r="K115" s="373"/>
    </row>
    <row r="116" spans="1:11" x14ac:dyDescent="0.2">
      <c r="A116" s="115" t="s">
        <v>2881</v>
      </c>
      <c r="D116" s="18"/>
      <c r="E116" s="373"/>
      <c r="F116" s="373"/>
      <c r="G116" s="373"/>
      <c r="H116" s="373"/>
      <c r="I116" s="373"/>
      <c r="J116" s="373"/>
      <c r="K116" s="373"/>
    </row>
    <row r="117" spans="1:11" x14ac:dyDescent="0.2">
      <c r="A117" s="115" t="s">
        <v>4665</v>
      </c>
      <c r="B117" s="185" t="s">
        <v>5253</v>
      </c>
      <c r="C117" s="182" t="s">
        <v>5270</v>
      </c>
      <c r="D117" s="166" t="s">
        <v>5184</v>
      </c>
      <c r="E117" s="373"/>
      <c r="F117" s="373"/>
      <c r="G117" s="373"/>
      <c r="H117" s="373"/>
      <c r="I117" s="373"/>
      <c r="J117" s="373"/>
      <c r="K117" s="373"/>
    </row>
    <row r="118" spans="1:11" x14ac:dyDescent="0.2">
      <c r="A118" s="115" t="s">
        <v>5190</v>
      </c>
      <c r="B118" s="152" t="s">
        <v>4668</v>
      </c>
      <c r="C118" s="117" t="s">
        <v>5271</v>
      </c>
      <c r="D118" s="116" t="s">
        <v>5147</v>
      </c>
      <c r="E118" s="373"/>
      <c r="F118" s="373"/>
      <c r="G118" s="373"/>
      <c r="H118" s="373"/>
      <c r="I118" s="373"/>
      <c r="J118" s="373"/>
      <c r="K118" s="373"/>
    </row>
    <row r="119" spans="1:11" x14ac:dyDescent="0.2">
      <c r="D119" s="18"/>
      <c r="E119" s="373"/>
      <c r="F119" s="373"/>
      <c r="G119" s="373"/>
      <c r="H119" s="373"/>
      <c r="I119" s="373"/>
      <c r="J119" s="373"/>
      <c r="K119" s="373"/>
    </row>
    <row r="120" spans="1:11" x14ac:dyDescent="0.2">
      <c r="A120" s="17" t="s">
        <v>4950</v>
      </c>
      <c r="D120" s="18"/>
      <c r="E120" s="373"/>
      <c r="F120" s="373"/>
      <c r="G120" s="373"/>
      <c r="H120" s="373"/>
      <c r="I120" s="373"/>
      <c r="J120" s="373"/>
      <c r="K120" s="373"/>
    </row>
    <row r="121" spans="1:11" x14ac:dyDescent="0.2">
      <c r="A121" s="10" t="s">
        <v>48</v>
      </c>
      <c r="D121" s="18"/>
      <c r="E121" s="373"/>
      <c r="F121" s="373"/>
      <c r="G121" s="373"/>
      <c r="H121" s="373"/>
      <c r="I121" s="373"/>
      <c r="J121" s="373"/>
      <c r="K121" s="373"/>
    </row>
    <row r="122" spans="1:11" x14ac:dyDescent="0.2">
      <c r="A122" s="81" t="s">
        <v>3118</v>
      </c>
      <c r="D122" s="18"/>
      <c r="E122" s="373"/>
      <c r="F122" s="373"/>
      <c r="G122" s="373"/>
      <c r="H122" s="373"/>
      <c r="I122" s="373"/>
      <c r="J122" s="373"/>
      <c r="K122" s="373"/>
    </row>
    <row r="123" spans="1:11" x14ac:dyDescent="0.2">
      <c r="A123" s="10" t="s">
        <v>2808</v>
      </c>
      <c r="D123" s="18"/>
      <c r="E123" s="373"/>
      <c r="F123" s="373"/>
      <c r="G123" s="373"/>
      <c r="H123" s="373"/>
      <c r="I123" s="373"/>
      <c r="J123" s="373"/>
      <c r="K123" s="373"/>
    </row>
    <row r="124" spans="1:11" x14ac:dyDescent="0.2">
      <c r="A124" s="10" t="s">
        <v>2890</v>
      </c>
      <c r="D124" s="18"/>
      <c r="E124" s="373"/>
      <c r="F124" s="373"/>
      <c r="G124" s="373"/>
      <c r="H124" s="373"/>
      <c r="I124" s="373"/>
      <c r="J124" s="373"/>
      <c r="K124" s="373"/>
    </row>
    <row r="125" spans="1:11" x14ac:dyDescent="0.2">
      <c r="A125" s="14" t="s">
        <v>4711</v>
      </c>
      <c r="D125" s="18"/>
      <c r="E125" s="373"/>
      <c r="F125" s="373"/>
      <c r="G125" s="373"/>
      <c r="H125" s="373"/>
      <c r="I125" s="373"/>
      <c r="J125" s="373"/>
      <c r="K125" s="373"/>
    </row>
    <row r="126" spans="1:11" x14ac:dyDescent="0.2">
      <c r="A126" s="115" t="s">
        <v>2881</v>
      </c>
      <c r="D126" s="18"/>
      <c r="E126" s="373"/>
      <c r="F126" s="373"/>
      <c r="G126" s="373"/>
      <c r="H126" s="373"/>
      <c r="I126" s="373"/>
      <c r="J126" s="373"/>
      <c r="K126" s="373"/>
    </row>
    <row r="127" spans="1:11" x14ac:dyDescent="0.2">
      <c r="A127" s="115" t="s">
        <v>4665</v>
      </c>
      <c r="B127" s="185" t="s">
        <v>5253</v>
      </c>
      <c r="C127" s="182" t="s">
        <v>5270</v>
      </c>
      <c r="D127" s="166" t="s">
        <v>5184</v>
      </c>
      <c r="E127" s="373"/>
      <c r="F127" s="373"/>
      <c r="G127" s="373"/>
      <c r="H127" s="373"/>
      <c r="I127" s="373"/>
      <c r="J127" s="373"/>
      <c r="K127" s="373"/>
    </row>
    <row r="128" spans="1:11" x14ac:dyDescent="0.2">
      <c r="A128" s="115" t="s">
        <v>5190</v>
      </c>
      <c r="B128" s="152" t="s">
        <v>4668</v>
      </c>
      <c r="C128" s="117" t="s">
        <v>5271</v>
      </c>
      <c r="D128" s="116" t="s">
        <v>5147</v>
      </c>
      <c r="E128" s="373"/>
      <c r="F128" s="373"/>
      <c r="G128" s="373"/>
      <c r="H128" s="373"/>
      <c r="I128" s="373"/>
      <c r="J128" s="373"/>
      <c r="K128" s="373"/>
    </row>
    <row r="129" spans="1:11" x14ac:dyDescent="0.2">
      <c r="A129" s="14"/>
      <c r="D129" s="18"/>
      <c r="E129" s="373"/>
      <c r="F129" s="373"/>
      <c r="G129" s="373"/>
      <c r="H129" s="373"/>
      <c r="I129" s="373"/>
      <c r="J129" s="373"/>
      <c r="K129" s="373"/>
    </row>
    <row r="130" spans="1:11" x14ac:dyDescent="0.2">
      <c r="A130" s="17" t="s">
        <v>4967</v>
      </c>
      <c r="D130" s="18"/>
      <c r="E130" s="373"/>
      <c r="F130" s="373"/>
      <c r="G130" s="373"/>
      <c r="H130" s="373"/>
      <c r="I130" s="373"/>
      <c r="J130" s="373"/>
      <c r="K130" s="373"/>
    </row>
    <row r="131" spans="1:11" x14ac:dyDescent="0.2">
      <c r="A131" s="10" t="s">
        <v>48</v>
      </c>
      <c r="D131" s="18"/>
      <c r="E131" s="373"/>
      <c r="F131" s="373"/>
      <c r="G131" s="373"/>
      <c r="H131" s="373"/>
      <c r="I131" s="373"/>
      <c r="J131" s="373"/>
      <c r="K131" s="373"/>
    </row>
    <row r="132" spans="1:11" x14ac:dyDescent="0.2">
      <c r="A132" s="81" t="s">
        <v>3118</v>
      </c>
      <c r="D132" s="18"/>
      <c r="E132" s="373"/>
      <c r="F132" s="373"/>
      <c r="G132" s="373"/>
      <c r="H132" s="373"/>
      <c r="I132" s="373"/>
      <c r="J132" s="373"/>
      <c r="K132" s="373"/>
    </row>
    <row r="133" spans="1:11" x14ac:dyDescent="0.2">
      <c r="A133" s="10" t="s">
        <v>2808</v>
      </c>
      <c r="D133" s="18"/>
      <c r="E133" s="373"/>
      <c r="F133" s="373"/>
      <c r="G133" s="373"/>
      <c r="H133" s="373"/>
      <c r="I133" s="373"/>
      <c r="J133" s="373"/>
      <c r="K133" s="373"/>
    </row>
    <row r="134" spans="1:11" x14ac:dyDescent="0.2">
      <c r="A134" s="10" t="s">
        <v>2954</v>
      </c>
      <c r="D134" s="18"/>
      <c r="E134" s="373"/>
      <c r="F134" s="373"/>
      <c r="G134" s="373"/>
      <c r="H134" s="373"/>
      <c r="I134" s="373"/>
      <c r="J134" s="373"/>
      <c r="K134" s="373"/>
    </row>
    <row r="135" spans="1:11" x14ac:dyDescent="0.2">
      <c r="A135" s="115" t="s">
        <v>2882</v>
      </c>
      <c r="D135" s="18"/>
      <c r="E135" s="373"/>
      <c r="F135" s="373"/>
      <c r="G135" s="373"/>
      <c r="H135" s="373"/>
      <c r="I135" s="373"/>
      <c r="J135" s="373"/>
      <c r="K135" s="373"/>
    </row>
    <row r="136" spans="1:11" x14ac:dyDescent="0.2">
      <c r="A136" s="14" t="s">
        <v>4665</v>
      </c>
      <c r="B136" s="185" t="s">
        <v>5253</v>
      </c>
      <c r="C136" s="182" t="s">
        <v>5270</v>
      </c>
      <c r="D136" s="166" t="s">
        <v>5184</v>
      </c>
      <c r="E136" s="373"/>
      <c r="F136" s="373"/>
      <c r="G136" s="373"/>
      <c r="H136" s="373"/>
      <c r="I136" s="373"/>
      <c r="J136" s="373"/>
      <c r="K136" s="373"/>
    </row>
    <row r="137" spans="1:11" x14ac:dyDescent="0.2">
      <c r="D137" s="18"/>
      <c r="E137" s="373"/>
      <c r="F137" s="373"/>
      <c r="G137" s="373"/>
      <c r="H137" s="373"/>
      <c r="I137" s="373"/>
      <c r="J137" s="373"/>
      <c r="K137" s="373"/>
    </row>
    <row r="138" spans="1:11" x14ac:dyDescent="0.2">
      <c r="A138" s="17" t="s">
        <v>4968</v>
      </c>
      <c r="D138" s="18"/>
      <c r="E138" s="373"/>
      <c r="F138" s="373"/>
      <c r="G138" s="373"/>
      <c r="H138" s="373"/>
      <c r="I138" s="373"/>
      <c r="J138" s="373"/>
      <c r="K138" s="373"/>
    </row>
    <row r="139" spans="1:11" x14ac:dyDescent="0.2">
      <c r="A139" s="10" t="s">
        <v>48</v>
      </c>
      <c r="D139" s="18"/>
      <c r="E139" s="373"/>
      <c r="F139" s="373"/>
      <c r="G139" s="373"/>
      <c r="H139" s="373"/>
      <c r="I139" s="373"/>
      <c r="J139" s="373"/>
      <c r="K139" s="373"/>
    </row>
    <row r="140" spans="1:11" x14ac:dyDescent="0.2">
      <c r="A140" s="81" t="s">
        <v>3118</v>
      </c>
      <c r="D140" s="18"/>
      <c r="E140" s="373"/>
      <c r="F140" s="373"/>
      <c r="G140" s="373"/>
      <c r="H140" s="373"/>
      <c r="I140" s="373"/>
      <c r="J140" s="373"/>
      <c r="K140" s="373"/>
    </row>
    <row r="141" spans="1:11" x14ac:dyDescent="0.2">
      <c r="A141" s="10" t="s">
        <v>2808</v>
      </c>
      <c r="D141" s="18"/>
      <c r="E141" s="373"/>
      <c r="F141" s="373"/>
      <c r="G141" s="373"/>
      <c r="H141" s="373"/>
      <c r="I141" s="373"/>
      <c r="J141" s="373"/>
      <c r="K141" s="373"/>
    </row>
    <row r="142" spans="1:11" x14ac:dyDescent="0.2">
      <c r="A142" s="10" t="s">
        <v>2890</v>
      </c>
      <c r="D142" s="18"/>
      <c r="E142" s="373"/>
      <c r="F142" s="373"/>
      <c r="G142" s="373"/>
      <c r="H142" s="373"/>
      <c r="I142" s="373"/>
      <c r="J142" s="373"/>
      <c r="K142" s="373"/>
    </row>
    <row r="143" spans="1:11" x14ac:dyDescent="0.2">
      <c r="A143" s="14" t="s">
        <v>4711</v>
      </c>
      <c r="D143" s="18"/>
      <c r="E143" s="373"/>
      <c r="F143" s="373"/>
      <c r="G143" s="373"/>
      <c r="H143" s="373"/>
      <c r="I143" s="373"/>
      <c r="J143" s="373"/>
      <c r="K143" s="373"/>
    </row>
    <row r="144" spans="1:11" x14ac:dyDescent="0.2">
      <c r="A144" s="115" t="s">
        <v>2882</v>
      </c>
      <c r="D144" s="18"/>
      <c r="E144" s="373"/>
      <c r="F144" s="373"/>
      <c r="G144" s="373"/>
      <c r="H144" s="373"/>
      <c r="I144" s="373"/>
      <c r="J144" s="373"/>
      <c r="K144" s="373"/>
    </row>
    <row r="145" spans="1:13" x14ac:dyDescent="0.2">
      <c r="A145" s="14" t="s">
        <v>4665</v>
      </c>
      <c r="B145" s="185" t="s">
        <v>5253</v>
      </c>
      <c r="C145" s="182" t="s">
        <v>5270</v>
      </c>
      <c r="D145" s="166" t="s">
        <v>5184</v>
      </c>
      <c r="E145" s="373"/>
      <c r="F145" s="373"/>
      <c r="G145" s="373"/>
      <c r="H145" s="373"/>
      <c r="I145" s="373"/>
      <c r="J145" s="373"/>
      <c r="K145" s="373"/>
    </row>
    <row r="146" spans="1:13" x14ac:dyDescent="0.2">
      <c r="A146" s="14"/>
      <c r="D146" s="18"/>
      <c r="E146" s="373"/>
      <c r="F146" s="373"/>
      <c r="G146" s="373"/>
      <c r="H146" s="373"/>
      <c r="I146" s="373"/>
      <c r="J146" s="373"/>
      <c r="K146" s="373"/>
    </row>
    <row r="147" spans="1:13" x14ac:dyDescent="0.2">
      <c r="A147" s="16" t="s">
        <v>1173</v>
      </c>
      <c r="C147" s="18"/>
      <c r="D147" s="18"/>
      <c r="E147" s="373"/>
      <c r="F147" s="373"/>
      <c r="G147" s="373"/>
      <c r="H147" s="56"/>
      <c r="I147" s="373"/>
      <c r="J147" s="373"/>
      <c r="K147" s="373"/>
      <c r="L147" s="373"/>
      <c r="M147" s="373"/>
    </row>
    <row r="148" spans="1:13" x14ac:dyDescent="0.2">
      <c r="C148" s="18"/>
      <c r="D148" s="18"/>
      <c r="E148" s="373"/>
      <c r="F148" s="373"/>
      <c r="G148" s="373"/>
      <c r="H148" s="56"/>
      <c r="I148" s="373"/>
      <c r="J148" s="373"/>
      <c r="K148" s="373"/>
      <c r="L148" s="373"/>
      <c r="M148" s="373"/>
    </row>
    <row r="149" spans="1:13" ht="38.25" x14ac:dyDescent="0.2">
      <c r="A149" s="18"/>
      <c r="B149" s="56"/>
      <c r="C149" s="199" t="s">
        <v>827</v>
      </c>
      <c r="D149" s="153" t="s">
        <v>977</v>
      </c>
      <c r="E149" s="153" t="s">
        <v>976</v>
      </c>
      <c r="F149" s="153" t="s">
        <v>975</v>
      </c>
      <c r="G149" s="153" t="s">
        <v>5016</v>
      </c>
      <c r="H149" s="153" t="s">
        <v>688</v>
      </c>
      <c r="I149" s="153" t="s">
        <v>690</v>
      </c>
      <c r="J149" s="153" t="s">
        <v>689</v>
      </c>
      <c r="K149" s="153" t="s">
        <v>691</v>
      </c>
      <c r="L149" s="18"/>
    </row>
    <row r="150" spans="1:13" x14ac:dyDescent="0.2">
      <c r="A150" s="18"/>
      <c r="B150" s="56"/>
      <c r="C150" s="223" t="s">
        <v>5302</v>
      </c>
      <c r="D150" s="223" t="s">
        <v>5303</v>
      </c>
      <c r="E150" s="223" t="s">
        <v>5304</v>
      </c>
      <c r="F150" s="223" t="s">
        <v>5305</v>
      </c>
      <c r="G150" s="223" t="s">
        <v>5306</v>
      </c>
      <c r="H150" s="223" t="s">
        <v>5321</v>
      </c>
      <c r="I150" s="223" t="s">
        <v>5328</v>
      </c>
      <c r="J150" s="223" t="s">
        <v>5329</v>
      </c>
      <c r="K150" s="223" t="s">
        <v>5330</v>
      </c>
      <c r="L150" s="18"/>
    </row>
    <row r="151" spans="1:13" x14ac:dyDescent="0.2">
      <c r="A151" s="75" t="s">
        <v>1043</v>
      </c>
      <c r="B151" s="384" t="s">
        <v>5290</v>
      </c>
      <c r="C151" s="474" t="s">
        <v>374</v>
      </c>
      <c r="D151" s="474" t="s">
        <v>1172</v>
      </c>
      <c r="E151" s="474" t="s">
        <v>1171</v>
      </c>
      <c r="F151" s="474" t="s">
        <v>1925</v>
      </c>
      <c r="G151" s="474" t="s">
        <v>2622</v>
      </c>
      <c r="H151" s="473" t="s">
        <v>1168</v>
      </c>
      <c r="I151" s="474" t="s">
        <v>1170</v>
      </c>
      <c r="J151" s="474" t="s">
        <v>1169</v>
      </c>
      <c r="K151" s="474" t="s">
        <v>1924</v>
      </c>
      <c r="L151" s="16" t="s">
        <v>2962</v>
      </c>
    </row>
    <row r="152" spans="1:13" x14ac:dyDescent="0.2">
      <c r="A152" s="75" t="s">
        <v>1036</v>
      </c>
      <c r="B152" s="384" t="s">
        <v>5291</v>
      </c>
      <c r="C152" s="474" t="s">
        <v>352</v>
      </c>
      <c r="D152" s="474" t="s">
        <v>1167</v>
      </c>
      <c r="E152" s="474" t="s">
        <v>1166</v>
      </c>
      <c r="F152" s="474" t="s">
        <v>2143</v>
      </c>
      <c r="G152" s="474" t="s">
        <v>2623</v>
      </c>
      <c r="H152" s="474" t="s">
        <v>1163</v>
      </c>
      <c r="I152" s="474" t="s">
        <v>1165</v>
      </c>
      <c r="J152" s="474" t="s">
        <v>1164</v>
      </c>
      <c r="K152" s="474" t="s">
        <v>1923</v>
      </c>
      <c r="L152" s="16" t="s">
        <v>2963</v>
      </c>
    </row>
    <row r="153" spans="1:13" x14ac:dyDescent="0.2">
      <c r="A153" s="75" t="s">
        <v>1029</v>
      </c>
      <c r="B153" s="384" t="s">
        <v>5292</v>
      </c>
      <c r="C153" s="474" t="s">
        <v>369</v>
      </c>
      <c r="D153" s="474" t="s">
        <v>1162</v>
      </c>
      <c r="E153" s="474" t="s">
        <v>1161</v>
      </c>
      <c r="F153" s="474" t="s">
        <v>2144</v>
      </c>
      <c r="G153" s="474" t="s">
        <v>2624</v>
      </c>
      <c r="H153" s="474" t="s">
        <v>1158</v>
      </c>
      <c r="I153" s="474" t="s">
        <v>1160</v>
      </c>
      <c r="J153" s="474" t="s">
        <v>1159</v>
      </c>
      <c r="K153" s="474" t="s">
        <v>1922</v>
      </c>
      <c r="L153" s="16" t="s">
        <v>5091</v>
      </c>
    </row>
    <row r="154" spans="1:13" x14ac:dyDescent="0.2">
      <c r="A154" s="75" t="s">
        <v>1022</v>
      </c>
      <c r="B154" s="384" t="s">
        <v>5293</v>
      </c>
      <c r="C154" s="474" t="s">
        <v>2594</v>
      </c>
      <c r="D154" s="474" t="s">
        <v>3377</v>
      </c>
      <c r="E154" s="474" t="s">
        <v>3401</v>
      </c>
      <c r="F154" s="474" t="s">
        <v>3415</v>
      </c>
      <c r="G154" s="474" t="s">
        <v>2625</v>
      </c>
      <c r="H154" s="473" t="s">
        <v>2626</v>
      </c>
      <c r="I154" s="474" t="s">
        <v>2627</v>
      </c>
      <c r="J154" s="474" t="s">
        <v>2628</v>
      </c>
      <c r="K154" s="474" t="s">
        <v>2629</v>
      </c>
      <c r="L154" s="16" t="s">
        <v>2964</v>
      </c>
    </row>
    <row r="155" spans="1:13" x14ac:dyDescent="0.2">
      <c r="A155" s="75" t="s">
        <v>1021</v>
      </c>
      <c r="B155" s="384" t="s">
        <v>5294</v>
      </c>
      <c r="C155" s="474" t="s">
        <v>2595</v>
      </c>
      <c r="D155" s="474" t="s">
        <v>3378</v>
      </c>
      <c r="E155" s="474" t="s">
        <v>3402</v>
      </c>
      <c r="F155" s="474" t="s">
        <v>3416</v>
      </c>
      <c r="G155" s="474" t="s">
        <v>2630</v>
      </c>
      <c r="H155" s="474" t="s">
        <v>2631</v>
      </c>
      <c r="I155" s="474" t="s">
        <v>2632</v>
      </c>
      <c r="J155" s="474" t="s">
        <v>2633</v>
      </c>
      <c r="K155" s="474" t="s">
        <v>2634</v>
      </c>
      <c r="L155" s="16" t="s">
        <v>2965</v>
      </c>
    </row>
    <row r="156" spans="1:13" x14ac:dyDescent="0.2">
      <c r="A156" s="75" t="s">
        <v>1020</v>
      </c>
      <c r="B156" s="384" t="s">
        <v>5295</v>
      </c>
      <c r="C156" s="474" t="s">
        <v>2596</v>
      </c>
      <c r="D156" s="474" t="s">
        <v>3379</v>
      </c>
      <c r="E156" s="474" t="s">
        <v>3403</v>
      </c>
      <c r="F156" s="474" t="s">
        <v>3417</v>
      </c>
      <c r="G156" s="474" t="s">
        <v>2635</v>
      </c>
      <c r="H156" s="474" t="s">
        <v>2636</v>
      </c>
      <c r="I156" s="474" t="s">
        <v>2637</v>
      </c>
      <c r="J156" s="474" t="s">
        <v>2638</v>
      </c>
      <c r="K156" s="474" t="s">
        <v>2639</v>
      </c>
      <c r="L156" s="16" t="s">
        <v>2966</v>
      </c>
    </row>
    <row r="157" spans="1:13" x14ac:dyDescent="0.2">
      <c r="A157" s="75" t="s">
        <v>1019</v>
      </c>
      <c r="B157" s="384" t="s">
        <v>5357</v>
      </c>
      <c r="C157" s="474" t="s">
        <v>2597</v>
      </c>
      <c r="D157" s="474" t="s">
        <v>3380</v>
      </c>
      <c r="E157" s="474" t="s">
        <v>3404</v>
      </c>
      <c r="F157" s="474" t="s">
        <v>3418</v>
      </c>
      <c r="G157" s="474" t="s">
        <v>2640</v>
      </c>
      <c r="H157" s="473" t="s">
        <v>2641</v>
      </c>
      <c r="I157" s="474" t="s">
        <v>2642</v>
      </c>
      <c r="J157" s="474" t="s">
        <v>2643</v>
      </c>
      <c r="K157" s="474" t="s">
        <v>2644</v>
      </c>
      <c r="L157" s="16" t="s">
        <v>2967</v>
      </c>
    </row>
    <row r="158" spans="1:13" x14ac:dyDescent="0.2">
      <c r="A158" s="75" t="s">
        <v>1018</v>
      </c>
      <c r="B158" s="384" t="s">
        <v>5358</v>
      </c>
      <c r="C158" s="474" t="s">
        <v>2598</v>
      </c>
      <c r="D158" s="474" t="s">
        <v>3381</v>
      </c>
      <c r="E158" s="474" t="s">
        <v>3405</v>
      </c>
      <c r="F158" s="474" t="s">
        <v>3419</v>
      </c>
      <c r="G158" s="474" t="s">
        <v>2645</v>
      </c>
      <c r="H158" s="474" t="s">
        <v>2646</v>
      </c>
      <c r="I158" s="474" t="s">
        <v>2647</v>
      </c>
      <c r="J158" s="474" t="s">
        <v>2648</v>
      </c>
      <c r="K158" s="474" t="s">
        <v>2649</v>
      </c>
      <c r="L158" s="16" t="s">
        <v>2968</v>
      </c>
    </row>
    <row r="159" spans="1:13" x14ac:dyDescent="0.2">
      <c r="A159" s="75" t="s">
        <v>1017</v>
      </c>
      <c r="B159" s="384" t="s">
        <v>5359</v>
      </c>
      <c r="C159" s="474" t="s">
        <v>2600</v>
      </c>
      <c r="D159" s="474" t="s">
        <v>3382</v>
      </c>
      <c r="E159" s="474" t="s">
        <v>3406</v>
      </c>
      <c r="F159" s="474" t="s">
        <v>3420</v>
      </c>
      <c r="G159" s="474" t="s">
        <v>2650</v>
      </c>
      <c r="H159" s="474" t="s">
        <v>2651</v>
      </c>
      <c r="I159" s="474" t="s">
        <v>2652</v>
      </c>
      <c r="J159" s="474" t="s">
        <v>2653</v>
      </c>
      <c r="K159" s="474" t="s">
        <v>2654</v>
      </c>
      <c r="L159" s="16" t="s">
        <v>5092</v>
      </c>
    </row>
    <row r="160" spans="1:13" x14ac:dyDescent="0.2">
      <c r="A160" s="75" t="s">
        <v>1072</v>
      </c>
      <c r="B160" s="384" t="s">
        <v>5360</v>
      </c>
      <c r="C160" s="474" t="s">
        <v>2601</v>
      </c>
      <c r="D160" s="474" t="s">
        <v>3383</v>
      </c>
      <c r="E160" s="474" t="s">
        <v>3407</v>
      </c>
      <c r="F160" s="474" t="s">
        <v>3421</v>
      </c>
      <c r="G160" s="474" t="s">
        <v>2655</v>
      </c>
      <c r="H160" s="473" t="s">
        <v>2656</v>
      </c>
      <c r="I160" s="474" t="s">
        <v>2657</v>
      </c>
      <c r="J160" s="474" t="s">
        <v>2658</v>
      </c>
      <c r="K160" s="474" t="s">
        <v>2659</v>
      </c>
      <c r="L160" s="16" t="s">
        <v>2969</v>
      </c>
    </row>
    <row r="161" spans="1:13" x14ac:dyDescent="0.2">
      <c r="A161" s="75" t="s">
        <v>1071</v>
      </c>
      <c r="B161" s="384" t="s">
        <v>5296</v>
      </c>
      <c r="C161" s="474" t="s">
        <v>2602</v>
      </c>
      <c r="D161" s="474" t="s">
        <v>3384</v>
      </c>
      <c r="E161" s="474" t="s">
        <v>3408</v>
      </c>
      <c r="F161" s="474" t="s">
        <v>3422</v>
      </c>
      <c r="G161" s="474" t="s">
        <v>2660</v>
      </c>
      <c r="H161" s="474" t="s">
        <v>2661</v>
      </c>
      <c r="I161" s="474" t="s">
        <v>2662</v>
      </c>
      <c r="J161" s="474" t="s">
        <v>2663</v>
      </c>
      <c r="K161" s="474" t="s">
        <v>2664</v>
      </c>
      <c r="L161" s="16" t="s">
        <v>2970</v>
      </c>
    </row>
    <row r="162" spans="1:13" x14ac:dyDescent="0.2">
      <c r="A162" s="75" t="s">
        <v>1070</v>
      </c>
      <c r="B162" s="384" t="s">
        <v>5361</v>
      </c>
      <c r="C162" s="474" t="s">
        <v>2603</v>
      </c>
      <c r="D162" s="474" t="s">
        <v>3385</v>
      </c>
      <c r="E162" s="474" t="s">
        <v>3409</v>
      </c>
      <c r="F162" s="474" t="s">
        <v>3423</v>
      </c>
      <c r="G162" s="474" t="s">
        <v>2665</v>
      </c>
      <c r="H162" s="474" t="s">
        <v>2666</v>
      </c>
      <c r="I162" s="474" t="s">
        <v>2667</v>
      </c>
      <c r="J162" s="474" t="s">
        <v>2668</v>
      </c>
      <c r="K162" s="474" t="s">
        <v>3430</v>
      </c>
      <c r="L162" s="16" t="s">
        <v>2971</v>
      </c>
    </row>
    <row r="163" spans="1:13" x14ac:dyDescent="0.2">
      <c r="A163" s="75" t="s">
        <v>1069</v>
      </c>
      <c r="B163" s="384" t="s">
        <v>5362</v>
      </c>
      <c r="C163" s="474" t="s">
        <v>3362</v>
      </c>
      <c r="D163" s="474" t="s">
        <v>3386</v>
      </c>
      <c r="E163" s="474" t="s">
        <v>3410</v>
      </c>
      <c r="F163" s="474" t="s">
        <v>3424</v>
      </c>
      <c r="G163" s="474" t="s">
        <v>2669</v>
      </c>
      <c r="H163" s="473" t="s">
        <v>2670</v>
      </c>
      <c r="I163" s="474" t="s">
        <v>2671</v>
      </c>
      <c r="J163" s="474" t="s">
        <v>3438</v>
      </c>
      <c r="K163" s="474" t="s">
        <v>3431</v>
      </c>
      <c r="L163" s="16" t="s">
        <v>2972</v>
      </c>
    </row>
    <row r="164" spans="1:13" x14ac:dyDescent="0.2">
      <c r="A164" s="75" t="s">
        <v>1068</v>
      </c>
      <c r="B164" s="384" t="s">
        <v>5363</v>
      </c>
      <c r="C164" s="474" t="s">
        <v>3363</v>
      </c>
      <c r="D164" s="474" t="s">
        <v>3387</v>
      </c>
      <c r="E164" s="474" t="s">
        <v>3411</v>
      </c>
      <c r="F164" s="474" t="s">
        <v>3425</v>
      </c>
      <c r="G164" s="474" t="s">
        <v>2672</v>
      </c>
      <c r="H164" s="474" t="s">
        <v>2673</v>
      </c>
      <c r="I164" s="474" t="s">
        <v>3435</v>
      </c>
      <c r="J164" s="474" t="s">
        <v>3439</v>
      </c>
      <c r="K164" s="474" t="s">
        <v>3432</v>
      </c>
      <c r="L164" s="16" t="s">
        <v>2973</v>
      </c>
    </row>
    <row r="165" spans="1:13" x14ac:dyDescent="0.2">
      <c r="A165" s="75" t="s">
        <v>1117</v>
      </c>
      <c r="B165" s="384" t="s">
        <v>5364</v>
      </c>
      <c r="C165" s="474" t="s">
        <v>3364</v>
      </c>
      <c r="D165" s="474" t="s">
        <v>3388</v>
      </c>
      <c r="E165" s="474" t="s">
        <v>3412</v>
      </c>
      <c r="F165" s="474" t="s">
        <v>3426</v>
      </c>
      <c r="G165" s="474" t="s">
        <v>2674</v>
      </c>
      <c r="H165" s="474" t="s">
        <v>3442</v>
      </c>
      <c r="I165" s="474" t="s">
        <v>3436</v>
      </c>
      <c r="J165" s="474" t="s">
        <v>3440</v>
      </c>
      <c r="K165" s="474" t="s">
        <v>3433</v>
      </c>
      <c r="L165" s="16" t="s">
        <v>2974</v>
      </c>
    </row>
    <row r="166" spans="1:13" x14ac:dyDescent="0.2">
      <c r="A166" s="75" t="s">
        <v>1116</v>
      </c>
      <c r="B166" s="384" t="s">
        <v>5365</v>
      </c>
      <c r="C166" s="474" t="s">
        <v>3365</v>
      </c>
      <c r="D166" s="474" t="s">
        <v>3389</v>
      </c>
      <c r="E166" s="474" t="s">
        <v>3413</v>
      </c>
      <c r="F166" s="474" t="s">
        <v>3427</v>
      </c>
      <c r="G166" s="474" t="s">
        <v>5017</v>
      </c>
      <c r="H166" s="473" t="s">
        <v>3443</v>
      </c>
      <c r="I166" s="474" t="s">
        <v>3437</v>
      </c>
      <c r="J166" s="474" t="s">
        <v>3441</v>
      </c>
      <c r="K166" s="474" t="s">
        <v>3434</v>
      </c>
      <c r="L166" s="16" t="s">
        <v>2975</v>
      </c>
    </row>
    <row r="167" spans="1:13" x14ac:dyDescent="0.2">
      <c r="A167" s="75" t="s">
        <v>1115</v>
      </c>
      <c r="B167" s="384" t="s">
        <v>5366</v>
      </c>
      <c r="C167" s="474" t="s">
        <v>2675</v>
      </c>
      <c r="D167" s="474" t="s">
        <v>2676</v>
      </c>
      <c r="E167" s="474" t="s">
        <v>2677</v>
      </c>
      <c r="F167" s="474" t="s">
        <v>2678</v>
      </c>
      <c r="G167" s="474" t="s">
        <v>2679</v>
      </c>
      <c r="H167" s="474" t="s">
        <v>2680</v>
      </c>
      <c r="I167" s="474" t="s">
        <v>2681</v>
      </c>
      <c r="J167" s="474" t="s">
        <v>2682</v>
      </c>
      <c r="K167" s="474" t="s">
        <v>2683</v>
      </c>
      <c r="L167" s="16" t="s">
        <v>5093</v>
      </c>
    </row>
    <row r="168" spans="1:13" x14ac:dyDescent="0.2">
      <c r="A168" s="75" t="s">
        <v>1114</v>
      </c>
      <c r="B168" s="384" t="s">
        <v>5367</v>
      </c>
      <c r="C168" s="474" t="s">
        <v>1148</v>
      </c>
      <c r="D168" s="474" t="s">
        <v>1147</v>
      </c>
      <c r="E168" s="474" t="s">
        <v>2684</v>
      </c>
      <c r="F168" s="474" t="s">
        <v>3428</v>
      </c>
      <c r="G168" s="474" t="s">
        <v>2685</v>
      </c>
      <c r="H168" s="474" t="s">
        <v>2686</v>
      </c>
      <c r="I168" s="474" t="s">
        <v>2687</v>
      </c>
      <c r="J168" s="474" t="s">
        <v>2688</v>
      </c>
      <c r="K168" s="474" t="s">
        <v>2689</v>
      </c>
      <c r="L168" s="16" t="s">
        <v>5094</v>
      </c>
    </row>
    <row r="169" spans="1:13" x14ac:dyDescent="0.2">
      <c r="A169" s="75" t="s">
        <v>1113</v>
      </c>
      <c r="B169" s="384" t="s">
        <v>5368</v>
      </c>
      <c r="C169" s="474" t="s">
        <v>2690</v>
      </c>
      <c r="D169" s="474" t="s">
        <v>2691</v>
      </c>
      <c r="E169" s="474" t="s">
        <v>3414</v>
      </c>
      <c r="F169" s="474" t="s">
        <v>3429</v>
      </c>
      <c r="G169" s="474" t="s">
        <v>2692</v>
      </c>
      <c r="H169" s="473" t="s">
        <v>2693</v>
      </c>
      <c r="I169" s="474" t="s">
        <v>2694</v>
      </c>
      <c r="J169" s="474" t="s">
        <v>2695</v>
      </c>
      <c r="K169" s="474" t="s">
        <v>2696</v>
      </c>
      <c r="L169" s="16" t="s">
        <v>2976</v>
      </c>
    </row>
    <row r="170" spans="1:13" x14ac:dyDescent="0.2">
      <c r="A170" s="75" t="s">
        <v>1112</v>
      </c>
      <c r="B170" s="384" t="s">
        <v>5369</v>
      </c>
      <c r="C170" s="474" t="s">
        <v>1157</v>
      </c>
      <c r="D170" s="474" t="s">
        <v>1156</v>
      </c>
      <c r="E170" s="474" t="s">
        <v>1155</v>
      </c>
      <c r="F170" s="474" t="s">
        <v>2145</v>
      </c>
      <c r="G170" s="474" t="s">
        <v>2697</v>
      </c>
      <c r="H170" s="474" t="s">
        <v>1152</v>
      </c>
      <c r="I170" s="474" t="s">
        <v>1154</v>
      </c>
      <c r="J170" s="474" t="s">
        <v>1153</v>
      </c>
      <c r="K170" s="474" t="s">
        <v>1921</v>
      </c>
      <c r="L170" s="16" t="s">
        <v>5095</v>
      </c>
    </row>
    <row r="171" spans="1:13" x14ac:dyDescent="0.2">
      <c r="A171" s="95" t="s">
        <v>1151</v>
      </c>
      <c r="B171" s="384" t="s">
        <v>5297</v>
      </c>
      <c r="C171" s="474" t="s">
        <v>2146</v>
      </c>
      <c r="D171" s="474" t="s">
        <v>2147</v>
      </c>
      <c r="E171" s="474" t="s">
        <v>2148</v>
      </c>
      <c r="F171" s="474" t="s">
        <v>2149</v>
      </c>
      <c r="G171" s="421"/>
      <c r="H171" s="474" t="s">
        <v>1920</v>
      </c>
      <c r="I171" s="474" t="s">
        <v>1919</v>
      </c>
      <c r="J171" s="474" t="s">
        <v>1918</v>
      </c>
      <c r="K171" s="474" t="s">
        <v>1917</v>
      </c>
      <c r="L171" s="16" t="s">
        <v>2977</v>
      </c>
      <c r="M171" s="16" t="s">
        <v>3066</v>
      </c>
    </row>
    <row r="172" spans="1:13" x14ac:dyDescent="0.2">
      <c r="A172" s="95" t="s">
        <v>1009</v>
      </c>
      <c r="B172" s="384" t="s">
        <v>5370</v>
      </c>
      <c r="C172" s="474" t="s">
        <v>1150</v>
      </c>
      <c r="D172" s="474" t="s">
        <v>1149</v>
      </c>
      <c r="E172" s="421"/>
      <c r="F172" s="421"/>
      <c r="G172" s="421"/>
      <c r="H172" s="421"/>
      <c r="I172" s="421"/>
      <c r="J172" s="421"/>
      <c r="K172" s="421"/>
      <c r="L172" s="16" t="s">
        <v>2978</v>
      </c>
    </row>
    <row r="173" spans="1:13" x14ac:dyDescent="0.2">
      <c r="A173" s="95" t="s">
        <v>1006</v>
      </c>
      <c r="B173" s="384" t="s">
        <v>5371</v>
      </c>
      <c r="C173" s="474" t="s">
        <v>3366</v>
      </c>
      <c r="D173" s="474" t="s">
        <v>3390</v>
      </c>
      <c r="E173" s="421"/>
      <c r="F173" s="421"/>
      <c r="G173" s="421"/>
      <c r="H173" s="421"/>
      <c r="I173" s="421"/>
      <c r="J173" s="421"/>
      <c r="K173" s="421"/>
      <c r="L173" s="16" t="s">
        <v>2979</v>
      </c>
    </row>
    <row r="174" spans="1:13" x14ac:dyDescent="0.2">
      <c r="A174" s="95" t="s">
        <v>1003</v>
      </c>
      <c r="B174" s="384" t="s">
        <v>5372</v>
      </c>
      <c r="C174" s="474" t="s">
        <v>1146</v>
      </c>
      <c r="D174" s="474" t="s">
        <v>1145</v>
      </c>
      <c r="E174" s="421"/>
      <c r="F174" s="421"/>
      <c r="G174" s="421"/>
      <c r="H174" s="421"/>
      <c r="I174" s="421"/>
      <c r="J174" s="421"/>
      <c r="K174" s="421"/>
      <c r="L174" s="16" t="s">
        <v>2980</v>
      </c>
    </row>
    <row r="175" spans="1:13" x14ac:dyDescent="0.2">
      <c r="A175" s="95" t="s">
        <v>1000</v>
      </c>
      <c r="B175" s="384" t="s">
        <v>5373</v>
      </c>
      <c r="C175" s="474" t="s">
        <v>3367</v>
      </c>
      <c r="D175" s="474" t="s">
        <v>3391</v>
      </c>
      <c r="E175" s="421"/>
      <c r="F175" s="421"/>
      <c r="G175" s="421"/>
      <c r="H175" s="421"/>
      <c r="I175" s="421"/>
      <c r="J175" s="421"/>
      <c r="K175" s="421"/>
      <c r="L175" s="16" t="s">
        <v>2981</v>
      </c>
    </row>
    <row r="176" spans="1:13" x14ac:dyDescent="0.2">
      <c r="A176" s="95" t="s">
        <v>999</v>
      </c>
      <c r="B176" s="384" t="s">
        <v>5374</v>
      </c>
      <c r="C176" s="474" t="s">
        <v>3368</v>
      </c>
      <c r="D176" s="474" t="s">
        <v>3392</v>
      </c>
      <c r="E176" s="421"/>
      <c r="F176" s="421"/>
      <c r="G176" s="421"/>
      <c r="H176" s="421"/>
      <c r="I176" s="421"/>
      <c r="J176" s="421"/>
      <c r="K176" s="421"/>
      <c r="L176" s="16" t="s">
        <v>2982</v>
      </c>
    </row>
    <row r="177" spans="1:15" x14ac:dyDescent="0.2">
      <c r="A177" s="95" t="s">
        <v>998</v>
      </c>
      <c r="B177" s="384" t="s">
        <v>5375</v>
      </c>
      <c r="C177" s="474" t="s">
        <v>3369</v>
      </c>
      <c r="D177" s="474" t="s">
        <v>3393</v>
      </c>
      <c r="E177" s="421"/>
      <c r="F177" s="421"/>
      <c r="G177" s="421"/>
      <c r="H177" s="421"/>
      <c r="I177" s="421"/>
      <c r="J177" s="421"/>
      <c r="K177" s="421"/>
      <c r="L177" s="16" t="s">
        <v>2983</v>
      </c>
    </row>
    <row r="178" spans="1:15" x14ac:dyDescent="0.2">
      <c r="A178" s="95" t="s">
        <v>997</v>
      </c>
      <c r="B178" s="384" t="s">
        <v>5376</v>
      </c>
      <c r="C178" s="474" t="s">
        <v>3370</v>
      </c>
      <c r="D178" s="474" t="s">
        <v>3394</v>
      </c>
      <c r="E178" s="421"/>
      <c r="F178" s="421"/>
      <c r="G178" s="421"/>
      <c r="H178" s="421"/>
      <c r="I178" s="421"/>
      <c r="J178" s="421"/>
      <c r="K178" s="421"/>
      <c r="L178" s="16" t="s">
        <v>2984</v>
      </c>
    </row>
    <row r="179" spans="1:15" x14ac:dyDescent="0.2">
      <c r="A179" s="95" t="s">
        <v>996</v>
      </c>
      <c r="B179" s="384" t="s">
        <v>5377</v>
      </c>
      <c r="C179" s="474" t="s">
        <v>3371</v>
      </c>
      <c r="D179" s="474" t="s">
        <v>3395</v>
      </c>
      <c r="E179" s="421"/>
      <c r="F179" s="421"/>
      <c r="G179" s="421"/>
      <c r="H179" s="421"/>
      <c r="I179" s="421"/>
      <c r="J179" s="421"/>
      <c r="K179" s="421"/>
      <c r="L179" s="16" t="s">
        <v>2985</v>
      </c>
    </row>
    <row r="180" spans="1:15" x14ac:dyDescent="0.2">
      <c r="A180" s="95" t="s">
        <v>995</v>
      </c>
      <c r="B180" s="384" t="s">
        <v>5378</v>
      </c>
      <c r="C180" s="474" t="s">
        <v>3372</v>
      </c>
      <c r="D180" s="474" t="s">
        <v>3396</v>
      </c>
      <c r="E180" s="421"/>
      <c r="F180" s="421"/>
      <c r="G180" s="421"/>
      <c r="H180" s="421"/>
      <c r="I180" s="421"/>
      <c r="J180" s="421"/>
      <c r="K180" s="421"/>
      <c r="L180" s="16" t="s">
        <v>2986</v>
      </c>
    </row>
    <row r="181" spans="1:15" x14ac:dyDescent="0.2">
      <c r="A181" s="95" t="s">
        <v>994</v>
      </c>
      <c r="B181" s="384" t="s">
        <v>5298</v>
      </c>
      <c r="C181" s="474" t="s">
        <v>3373</v>
      </c>
      <c r="D181" s="474" t="s">
        <v>3397</v>
      </c>
      <c r="E181" s="421"/>
      <c r="F181" s="421"/>
      <c r="G181" s="421"/>
      <c r="H181" s="421"/>
      <c r="I181" s="421"/>
      <c r="J181" s="421"/>
      <c r="K181" s="421"/>
      <c r="L181" s="16" t="s">
        <v>2987</v>
      </c>
    </row>
    <row r="182" spans="1:15" x14ac:dyDescent="0.2">
      <c r="A182" s="95" t="s">
        <v>993</v>
      </c>
      <c r="B182" s="384" t="s">
        <v>5379</v>
      </c>
      <c r="C182" s="474" t="s">
        <v>3374</v>
      </c>
      <c r="D182" s="474" t="s">
        <v>3398</v>
      </c>
      <c r="E182" s="421"/>
      <c r="F182" s="421"/>
      <c r="G182" s="421"/>
      <c r="H182" s="421"/>
      <c r="I182" s="421"/>
      <c r="J182" s="421"/>
      <c r="K182" s="421"/>
      <c r="L182" s="16" t="s">
        <v>2988</v>
      </c>
    </row>
    <row r="183" spans="1:15" x14ac:dyDescent="0.2">
      <c r="A183" s="95" t="s">
        <v>992</v>
      </c>
      <c r="B183" s="384" t="s">
        <v>5380</v>
      </c>
      <c r="C183" s="474" t="s">
        <v>3375</v>
      </c>
      <c r="D183" s="474" t="s">
        <v>3399</v>
      </c>
      <c r="E183" s="421"/>
      <c r="F183" s="421"/>
      <c r="G183" s="421"/>
      <c r="H183" s="421"/>
      <c r="I183" s="421"/>
      <c r="J183" s="421"/>
      <c r="K183" s="421"/>
      <c r="L183" s="16" t="s">
        <v>2989</v>
      </c>
    </row>
    <row r="184" spans="1:15" x14ac:dyDescent="0.2">
      <c r="A184" s="95" t="s">
        <v>991</v>
      </c>
      <c r="B184" s="384" t="s">
        <v>5381</v>
      </c>
      <c r="C184" s="474" t="s">
        <v>3376</v>
      </c>
      <c r="D184" s="474" t="s">
        <v>3400</v>
      </c>
      <c r="E184" s="421"/>
      <c r="F184" s="421"/>
      <c r="G184" s="421"/>
      <c r="H184" s="421"/>
      <c r="I184" s="421"/>
      <c r="J184" s="421"/>
      <c r="K184" s="421"/>
      <c r="L184" s="16" t="s">
        <v>2990</v>
      </c>
    </row>
    <row r="185" spans="1:15" x14ac:dyDescent="0.2">
      <c r="A185" s="95" t="s">
        <v>990</v>
      </c>
      <c r="B185" s="384" t="s">
        <v>5382</v>
      </c>
      <c r="C185" s="474" t="s">
        <v>1144</v>
      </c>
      <c r="D185" s="474" t="s">
        <v>1143</v>
      </c>
      <c r="E185" s="421"/>
      <c r="F185" s="421"/>
      <c r="G185" s="421"/>
      <c r="H185" s="421"/>
      <c r="I185" s="421"/>
      <c r="J185" s="421"/>
      <c r="K185" s="421"/>
      <c r="L185" s="16" t="s">
        <v>2991</v>
      </c>
    </row>
    <row r="186" spans="1:15" x14ac:dyDescent="0.2">
      <c r="A186" s="95" t="s">
        <v>1142</v>
      </c>
      <c r="B186" s="384" t="s">
        <v>5383</v>
      </c>
      <c r="C186" s="474" t="s">
        <v>2150</v>
      </c>
      <c r="D186" s="474" t="s">
        <v>2151</v>
      </c>
      <c r="E186" s="421"/>
      <c r="F186" s="421"/>
      <c r="G186" s="421"/>
      <c r="H186" s="474" t="s">
        <v>1139</v>
      </c>
      <c r="I186" s="474" t="s">
        <v>1141</v>
      </c>
      <c r="J186" s="474" t="s">
        <v>1140</v>
      </c>
      <c r="K186" s="474" t="s">
        <v>2154</v>
      </c>
      <c r="L186" s="16" t="s">
        <v>2992</v>
      </c>
      <c r="M186" s="16" t="s">
        <v>3066</v>
      </c>
    </row>
    <row r="187" spans="1:15" x14ac:dyDescent="0.2">
      <c r="A187" s="95" t="s">
        <v>1138</v>
      </c>
      <c r="B187" s="384" t="s">
        <v>5384</v>
      </c>
      <c r="C187" s="474" t="s">
        <v>2152</v>
      </c>
      <c r="D187" s="474" t="s">
        <v>2153</v>
      </c>
      <c r="E187" s="421"/>
      <c r="F187" s="421"/>
      <c r="G187" s="421"/>
      <c r="H187" s="443" t="s">
        <v>2159</v>
      </c>
      <c r="I187" s="443" t="s">
        <v>2157</v>
      </c>
      <c r="J187" s="443" t="s">
        <v>2158</v>
      </c>
      <c r="K187" s="443" t="s">
        <v>2155</v>
      </c>
      <c r="M187" s="16" t="s">
        <v>3066</v>
      </c>
    </row>
    <row r="188" spans="1:15" x14ac:dyDescent="0.2">
      <c r="A188" s="75" t="s">
        <v>982</v>
      </c>
      <c r="B188" s="384" t="s">
        <v>5385</v>
      </c>
      <c r="C188" s="421"/>
      <c r="D188" s="421"/>
      <c r="E188" s="421"/>
      <c r="F188" s="421"/>
      <c r="G188" s="421"/>
      <c r="H188" s="443" t="s">
        <v>2160</v>
      </c>
      <c r="I188" s="421"/>
      <c r="J188" s="421"/>
      <c r="K188" s="443" t="s">
        <v>2156</v>
      </c>
      <c r="M188" s="16" t="s">
        <v>3063</v>
      </c>
    </row>
    <row r="189" spans="1:15" x14ac:dyDescent="0.2">
      <c r="A189" s="95" t="s">
        <v>1137</v>
      </c>
      <c r="B189" s="384" t="s">
        <v>5386</v>
      </c>
      <c r="C189" s="421"/>
      <c r="D189" s="421"/>
      <c r="E189" s="421"/>
      <c r="F189" s="421"/>
      <c r="G189" s="421"/>
      <c r="H189" s="443" t="s">
        <v>1135</v>
      </c>
      <c r="I189" s="421"/>
      <c r="J189" s="421"/>
      <c r="K189" s="443" t="s">
        <v>1136</v>
      </c>
    </row>
    <row r="190" spans="1:15" x14ac:dyDescent="0.2">
      <c r="C190" s="12" t="s">
        <v>2826</v>
      </c>
      <c r="D190" s="12"/>
      <c r="E190" s="12" t="s">
        <v>2827</v>
      </c>
      <c r="F190" s="12"/>
      <c r="G190" s="9" t="s">
        <v>5122</v>
      </c>
      <c r="H190" s="12" t="s">
        <v>2853</v>
      </c>
      <c r="I190" s="12" t="s">
        <v>2853</v>
      </c>
      <c r="J190" s="12" t="s">
        <v>2853</v>
      </c>
      <c r="K190" s="12" t="s">
        <v>2853</v>
      </c>
      <c r="L190" s="12"/>
      <c r="M190" s="12"/>
      <c r="N190" s="12"/>
      <c r="O190" s="12"/>
    </row>
    <row r="191" spans="1:15" x14ac:dyDescent="0.2">
      <c r="C191" s="12" t="s">
        <v>3055</v>
      </c>
    </row>
    <row r="192" spans="1:15" x14ac:dyDescent="0.2">
      <c r="C192" s="9" t="s">
        <v>2058</v>
      </c>
      <c r="D192" s="9" t="s">
        <v>2058</v>
      </c>
      <c r="E192" s="9" t="s">
        <v>2058</v>
      </c>
      <c r="F192" s="9" t="s">
        <v>5018</v>
      </c>
      <c r="G192" s="9"/>
      <c r="H192" s="9" t="s">
        <v>2058</v>
      </c>
      <c r="I192" s="9" t="s">
        <v>2058</v>
      </c>
      <c r="J192" s="9" t="s">
        <v>2058</v>
      </c>
      <c r="K192" s="9" t="s">
        <v>2058</v>
      </c>
      <c r="L192" s="9"/>
      <c r="M192" s="9"/>
      <c r="N192" s="9"/>
      <c r="O192" s="9"/>
    </row>
    <row r="193" spans="1:15" x14ac:dyDescent="0.2">
      <c r="C193" s="32" t="s">
        <v>4666</v>
      </c>
      <c r="D193" s="32" t="s">
        <v>4666</v>
      </c>
      <c r="E193" s="32" t="s">
        <v>4666</v>
      </c>
      <c r="F193" s="32" t="s">
        <v>4666</v>
      </c>
      <c r="G193" s="32"/>
      <c r="H193" s="32" t="s">
        <v>4666</v>
      </c>
      <c r="I193" s="32" t="s">
        <v>4666</v>
      </c>
      <c r="J193" s="32" t="s">
        <v>4666</v>
      </c>
      <c r="K193" s="32" t="s">
        <v>4666</v>
      </c>
      <c r="L193" s="32"/>
      <c r="M193" s="32"/>
      <c r="N193" s="32"/>
      <c r="O193" s="32"/>
    </row>
    <row r="194" spans="1:15" x14ac:dyDescent="0.2">
      <c r="C194" s="8" t="s">
        <v>2713</v>
      </c>
      <c r="D194" s="9" t="s">
        <v>2720</v>
      </c>
      <c r="E194" s="9" t="s">
        <v>2721</v>
      </c>
      <c r="F194" s="13"/>
      <c r="G194" s="13"/>
      <c r="H194" s="8" t="s">
        <v>2716</v>
      </c>
      <c r="I194" s="8" t="s">
        <v>2716</v>
      </c>
      <c r="J194" s="8" t="s">
        <v>2716</v>
      </c>
      <c r="K194" s="8" t="s">
        <v>2716</v>
      </c>
      <c r="L194" s="8"/>
      <c r="M194" s="8"/>
      <c r="N194" s="8"/>
      <c r="O194" s="8"/>
    </row>
    <row r="195" spans="1:15" x14ac:dyDescent="0.2">
      <c r="C195" s="9"/>
      <c r="D195" s="9"/>
      <c r="E195" s="9"/>
      <c r="F195" s="9" t="s">
        <v>3042</v>
      </c>
      <c r="G195" s="9"/>
      <c r="H195" s="9"/>
      <c r="I195" s="9"/>
      <c r="J195" s="9"/>
      <c r="K195" s="9"/>
      <c r="L195" s="9"/>
      <c r="M195" s="9"/>
      <c r="N195" s="9"/>
      <c r="O195" s="9"/>
    </row>
    <row r="196" spans="1:15" x14ac:dyDescent="0.2">
      <c r="C196" s="13"/>
      <c r="D196" s="9"/>
      <c r="E196" s="9"/>
      <c r="F196" s="9"/>
      <c r="G196" s="9"/>
      <c r="H196" s="8"/>
      <c r="I196" s="8" t="s">
        <v>2866</v>
      </c>
      <c r="J196" s="8" t="s">
        <v>2867</v>
      </c>
      <c r="K196" s="8" t="s">
        <v>2864</v>
      </c>
      <c r="L196" s="8"/>
      <c r="M196" s="8"/>
      <c r="N196" s="8"/>
      <c r="O196" s="8"/>
    </row>
    <row r="198" spans="1:15" x14ac:dyDescent="0.2">
      <c r="A198" s="17" t="s">
        <v>4933</v>
      </c>
    </row>
    <row r="199" spans="1:15" x14ac:dyDescent="0.2">
      <c r="A199" s="228" t="s">
        <v>48</v>
      </c>
    </row>
    <row r="200" spans="1:15" x14ac:dyDescent="0.2">
      <c r="A200" s="81" t="s">
        <v>3119</v>
      </c>
    </row>
    <row r="201" spans="1:15" x14ac:dyDescent="0.2">
      <c r="A201" s="10" t="s">
        <v>2808</v>
      </c>
    </row>
    <row r="202" spans="1:15" x14ac:dyDescent="0.2">
      <c r="A202" s="10" t="s">
        <v>2954</v>
      </c>
    </row>
    <row r="203" spans="1:15" x14ac:dyDescent="0.2">
      <c r="A203" s="228" t="s">
        <v>3057</v>
      </c>
    </row>
    <row r="204" spans="1:15" x14ac:dyDescent="0.2">
      <c r="A204" s="14" t="s">
        <v>4665</v>
      </c>
      <c r="B204" s="185" t="s">
        <v>5253</v>
      </c>
      <c r="C204" s="182" t="s">
        <v>5270</v>
      </c>
      <c r="D204" s="166" t="s">
        <v>5184</v>
      </c>
    </row>
    <row r="206" spans="1:15" x14ac:dyDescent="0.2">
      <c r="A206" s="17" t="s">
        <v>4934</v>
      </c>
    </row>
    <row r="207" spans="1:15" x14ac:dyDescent="0.2">
      <c r="A207" s="10" t="s">
        <v>48</v>
      </c>
    </row>
    <row r="208" spans="1:15" x14ac:dyDescent="0.2">
      <c r="A208" s="81" t="s">
        <v>3119</v>
      </c>
      <c r="E208" s="44"/>
      <c r="F208" s="44"/>
      <c r="G208" s="44"/>
      <c r="H208" s="44"/>
    </row>
    <row r="209" spans="1:13" x14ac:dyDescent="0.2">
      <c r="A209" s="10" t="s">
        <v>2808</v>
      </c>
      <c r="E209" s="44"/>
      <c r="F209" s="44"/>
      <c r="G209" s="44"/>
      <c r="H209" s="44"/>
    </row>
    <row r="210" spans="1:13" x14ac:dyDescent="0.2">
      <c r="A210" s="10" t="s">
        <v>2890</v>
      </c>
      <c r="E210" s="373"/>
      <c r="F210" s="373"/>
      <c r="G210" s="373"/>
      <c r="H210" s="373"/>
      <c r="I210" s="373"/>
      <c r="J210" s="373"/>
      <c r="K210" s="373"/>
    </row>
    <row r="211" spans="1:13" x14ac:dyDescent="0.2">
      <c r="A211" s="14" t="s">
        <v>4711</v>
      </c>
      <c r="D211" s="18"/>
      <c r="E211" s="373"/>
      <c r="F211" s="373"/>
      <c r="G211" s="373"/>
      <c r="H211" s="373"/>
      <c r="I211" s="373"/>
      <c r="J211" s="373"/>
      <c r="K211" s="373"/>
    </row>
    <row r="212" spans="1:13" x14ac:dyDescent="0.2">
      <c r="A212" s="228" t="s">
        <v>3057</v>
      </c>
      <c r="D212" s="18"/>
      <c r="E212" s="373"/>
      <c r="F212" s="373"/>
      <c r="G212" s="373"/>
      <c r="H212" s="373"/>
      <c r="I212" s="373"/>
      <c r="J212" s="373"/>
      <c r="K212" s="373"/>
    </row>
    <row r="213" spans="1:13" x14ac:dyDescent="0.2">
      <c r="A213" s="14" t="s">
        <v>4665</v>
      </c>
      <c r="B213" s="185" t="s">
        <v>5253</v>
      </c>
      <c r="C213" s="182" t="s">
        <v>5270</v>
      </c>
      <c r="D213" s="166" t="s">
        <v>5184</v>
      </c>
      <c r="E213" s="44"/>
      <c r="F213" s="44"/>
      <c r="G213" s="44"/>
      <c r="H213" s="44"/>
      <c r="I213" s="44"/>
      <c r="J213" s="44"/>
      <c r="K213" s="44"/>
      <c r="L213" s="44"/>
      <c r="M213" s="44"/>
    </row>
    <row r="214" spans="1:13" x14ac:dyDescent="0.2">
      <c r="A214" s="14"/>
      <c r="E214" s="44"/>
      <c r="F214" s="44"/>
      <c r="G214" s="44"/>
      <c r="H214" s="44"/>
      <c r="I214" s="44"/>
      <c r="J214" s="44"/>
      <c r="K214" s="44"/>
      <c r="L214" s="44"/>
      <c r="M214" s="44"/>
    </row>
    <row r="215" spans="1:13" x14ac:dyDescent="0.2">
      <c r="A215" s="17" t="s">
        <v>4951</v>
      </c>
      <c r="E215" s="44"/>
      <c r="F215" s="44"/>
      <c r="G215" s="44"/>
      <c r="H215" s="44"/>
      <c r="I215" s="44"/>
      <c r="J215" s="44"/>
      <c r="K215" s="44"/>
      <c r="L215" s="44"/>
      <c r="M215" s="44"/>
    </row>
    <row r="216" spans="1:13" x14ac:dyDescent="0.2">
      <c r="A216" s="16" t="s">
        <v>48</v>
      </c>
      <c r="E216" s="44"/>
      <c r="F216" s="44"/>
      <c r="G216" s="44"/>
      <c r="H216" s="44"/>
      <c r="I216" s="44"/>
      <c r="J216" s="44"/>
      <c r="K216" s="44"/>
      <c r="L216" s="44"/>
      <c r="M216" s="44"/>
    </row>
    <row r="217" spans="1:13" x14ac:dyDescent="0.2">
      <c r="A217" s="81" t="s">
        <v>3119</v>
      </c>
      <c r="E217" s="44"/>
      <c r="F217" s="44"/>
      <c r="G217" s="44"/>
      <c r="H217" s="44"/>
      <c r="I217" s="44"/>
      <c r="J217" s="44"/>
      <c r="K217" s="44"/>
      <c r="L217" s="44"/>
      <c r="M217" s="44"/>
    </row>
    <row r="218" spans="1:13" x14ac:dyDescent="0.2">
      <c r="A218" s="10" t="s">
        <v>2808</v>
      </c>
      <c r="E218" s="44"/>
      <c r="F218" s="44"/>
      <c r="G218" s="44"/>
      <c r="H218" s="44"/>
      <c r="I218" s="44"/>
      <c r="J218" s="44"/>
      <c r="K218" s="44"/>
      <c r="L218" s="44"/>
      <c r="M218" s="44"/>
    </row>
    <row r="219" spans="1:13" x14ac:dyDescent="0.2">
      <c r="A219" s="10" t="s">
        <v>2954</v>
      </c>
      <c r="E219" s="44"/>
      <c r="F219" s="44"/>
      <c r="G219" s="44"/>
      <c r="H219" s="44"/>
      <c r="I219" s="44"/>
      <c r="J219" s="44"/>
      <c r="K219" s="44"/>
      <c r="L219" s="44"/>
      <c r="M219" s="44"/>
    </row>
    <row r="220" spans="1:13" x14ac:dyDescent="0.2">
      <c r="A220" s="115" t="s">
        <v>2881</v>
      </c>
      <c r="E220" s="44"/>
      <c r="F220" s="44"/>
      <c r="G220" s="44"/>
      <c r="H220" s="44"/>
      <c r="I220" s="44"/>
      <c r="J220" s="44"/>
      <c r="K220" s="44"/>
      <c r="L220" s="44"/>
      <c r="M220" s="44"/>
    </row>
    <row r="221" spans="1:13" x14ac:dyDescent="0.2">
      <c r="A221" s="115" t="s">
        <v>4665</v>
      </c>
      <c r="B221" s="185" t="s">
        <v>5253</v>
      </c>
      <c r="C221" s="182" t="s">
        <v>5270</v>
      </c>
      <c r="D221" s="166" t="s">
        <v>5184</v>
      </c>
      <c r="E221" s="44"/>
      <c r="F221" s="44"/>
      <c r="G221" s="44"/>
      <c r="H221" s="44"/>
      <c r="I221" s="44"/>
      <c r="J221" s="44"/>
      <c r="K221" s="44"/>
      <c r="L221" s="44"/>
      <c r="M221" s="44"/>
    </row>
    <row r="222" spans="1:13" x14ac:dyDescent="0.2">
      <c r="A222" s="115" t="s">
        <v>5190</v>
      </c>
      <c r="B222" s="152" t="s">
        <v>4668</v>
      </c>
      <c r="C222" s="117" t="s">
        <v>5271</v>
      </c>
      <c r="D222" s="116" t="s">
        <v>5147</v>
      </c>
      <c r="E222" s="44"/>
      <c r="F222" s="44"/>
      <c r="G222" s="44"/>
      <c r="H222" s="44"/>
      <c r="I222" s="44"/>
      <c r="J222" s="44"/>
      <c r="K222" s="44"/>
      <c r="L222" s="44"/>
      <c r="M222" s="44"/>
    </row>
    <row r="223" spans="1:13" x14ac:dyDescent="0.2">
      <c r="E223" s="44"/>
      <c r="F223" s="44"/>
      <c r="G223" s="44"/>
      <c r="H223" s="44"/>
      <c r="I223" s="44"/>
      <c r="J223" s="44"/>
      <c r="K223" s="44"/>
      <c r="L223" s="44"/>
      <c r="M223" s="44"/>
    </row>
    <row r="224" spans="1:13" x14ac:dyDescent="0.2">
      <c r="A224" s="17" t="s">
        <v>4952</v>
      </c>
      <c r="E224" s="44"/>
      <c r="F224" s="44"/>
      <c r="G224" s="44"/>
      <c r="H224" s="44"/>
      <c r="I224" s="44"/>
      <c r="J224" s="44"/>
      <c r="K224" s="44"/>
      <c r="L224" s="44"/>
      <c r="M224" s="44"/>
    </row>
    <row r="225" spans="1:13" x14ac:dyDescent="0.2">
      <c r="A225" s="10" t="s">
        <v>48</v>
      </c>
      <c r="E225" s="44"/>
      <c r="F225" s="44"/>
      <c r="G225" s="44"/>
      <c r="H225" s="44"/>
      <c r="I225" s="44"/>
      <c r="J225" s="44"/>
      <c r="K225" s="44"/>
      <c r="L225" s="44"/>
      <c r="M225" s="44"/>
    </row>
    <row r="226" spans="1:13" x14ac:dyDescent="0.2">
      <c r="A226" s="81" t="s">
        <v>3119</v>
      </c>
      <c r="E226" s="44"/>
      <c r="F226" s="44"/>
      <c r="G226" s="44"/>
      <c r="H226" s="44"/>
      <c r="I226" s="44"/>
      <c r="J226" s="44"/>
      <c r="K226" s="44"/>
      <c r="L226" s="44"/>
      <c r="M226" s="44"/>
    </row>
    <row r="227" spans="1:13" x14ac:dyDescent="0.2">
      <c r="A227" s="10" t="s">
        <v>2808</v>
      </c>
      <c r="E227" s="44"/>
      <c r="F227" s="44"/>
      <c r="G227" s="44"/>
      <c r="H227" s="44"/>
      <c r="I227" s="44"/>
      <c r="J227" s="44"/>
      <c r="K227" s="44"/>
      <c r="L227" s="44"/>
      <c r="M227" s="44"/>
    </row>
    <row r="228" spans="1:13" x14ac:dyDescent="0.2">
      <c r="A228" s="10" t="s">
        <v>2890</v>
      </c>
      <c r="E228" s="44"/>
      <c r="F228" s="44"/>
      <c r="G228" s="44"/>
      <c r="H228" s="44"/>
      <c r="I228" s="44"/>
      <c r="J228" s="44"/>
      <c r="K228" s="44"/>
      <c r="L228" s="44"/>
      <c r="M228" s="44"/>
    </row>
    <row r="229" spans="1:13" x14ac:dyDescent="0.2">
      <c r="A229" s="14" t="s">
        <v>4711</v>
      </c>
      <c r="E229" s="44"/>
      <c r="F229" s="44"/>
      <c r="G229" s="44"/>
      <c r="H229" s="44"/>
      <c r="I229" s="44"/>
      <c r="J229" s="44"/>
      <c r="K229" s="44"/>
      <c r="L229" s="44"/>
      <c r="M229" s="44"/>
    </row>
    <row r="230" spans="1:13" x14ac:dyDescent="0.2">
      <c r="A230" s="115" t="s">
        <v>2881</v>
      </c>
      <c r="E230" s="44"/>
      <c r="F230" s="44"/>
      <c r="G230" s="44"/>
      <c r="H230" s="44"/>
      <c r="I230" s="44"/>
      <c r="J230" s="44"/>
      <c r="K230" s="44"/>
      <c r="L230" s="44"/>
      <c r="M230" s="44"/>
    </row>
    <row r="231" spans="1:13" x14ac:dyDescent="0.2">
      <c r="A231" s="115" t="s">
        <v>4665</v>
      </c>
      <c r="B231" s="185" t="s">
        <v>5253</v>
      </c>
      <c r="C231" s="182" t="s">
        <v>5270</v>
      </c>
      <c r="D231" s="166" t="s">
        <v>5184</v>
      </c>
      <c r="E231" s="44"/>
      <c r="F231" s="44"/>
      <c r="G231" s="44"/>
      <c r="H231" s="44"/>
      <c r="I231" s="44"/>
      <c r="J231" s="44"/>
      <c r="K231" s="44"/>
      <c r="L231" s="44"/>
      <c r="M231" s="44"/>
    </row>
    <row r="232" spans="1:13" x14ac:dyDescent="0.2">
      <c r="A232" s="115" t="s">
        <v>5190</v>
      </c>
      <c r="B232" s="152" t="s">
        <v>4668</v>
      </c>
      <c r="C232" s="117" t="s">
        <v>5271</v>
      </c>
      <c r="D232" s="116" t="s">
        <v>5147</v>
      </c>
      <c r="E232" s="44"/>
      <c r="F232" s="44"/>
      <c r="G232" s="44"/>
      <c r="H232" s="44"/>
      <c r="I232" s="44"/>
      <c r="J232" s="44"/>
      <c r="K232" s="44"/>
      <c r="L232" s="44"/>
      <c r="M232" s="44"/>
    </row>
    <row r="233" spans="1:13" x14ac:dyDescent="0.2">
      <c r="A233" s="14"/>
      <c r="E233" s="44"/>
      <c r="F233" s="44"/>
      <c r="G233" s="44"/>
      <c r="H233" s="44"/>
      <c r="I233" s="44"/>
      <c r="J233" s="44"/>
      <c r="K233" s="44"/>
      <c r="L233" s="44"/>
      <c r="M233" s="44"/>
    </row>
    <row r="234" spans="1:13" x14ac:dyDescent="0.2">
      <c r="A234" s="17" t="s">
        <v>4969</v>
      </c>
      <c r="E234" s="44"/>
      <c r="F234" s="44"/>
      <c r="G234" s="44"/>
      <c r="H234" s="44"/>
      <c r="I234" s="44"/>
      <c r="J234" s="44"/>
      <c r="K234" s="44"/>
      <c r="L234" s="44"/>
      <c r="M234" s="44"/>
    </row>
    <row r="235" spans="1:13" x14ac:dyDescent="0.2">
      <c r="A235" s="16" t="s">
        <v>48</v>
      </c>
      <c r="E235" s="44"/>
      <c r="F235" s="44"/>
      <c r="G235" s="44"/>
      <c r="H235" s="44"/>
      <c r="I235" s="44"/>
      <c r="J235" s="44"/>
      <c r="K235" s="44"/>
      <c r="L235" s="44"/>
      <c r="M235" s="44"/>
    </row>
    <row r="236" spans="1:13" x14ac:dyDescent="0.2">
      <c r="A236" s="81" t="s">
        <v>3119</v>
      </c>
      <c r="E236" s="44"/>
      <c r="F236" s="44"/>
      <c r="G236" s="44"/>
      <c r="H236" s="44"/>
      <c r="I236" s="44"/>
      <c r="J236" s="44"/>
      <c r="K236" s="44"/>
      <c r="L236" s="44"/>
      <c r="M236" s="44"/>
    </row>
    <row r="237" spans="1:13" x14ac:dyDescent="0.2">
      <c r="A237" s="10" t="s">
        <v>2808</v>
      </c>
      <c r="E237" s="44"/>
      <c r="F237" s="44"/>
      <c r="G237" s="44"/>
      <c r="H237" s="44"/>
      <c r="I237" s="44"/>
      <c r="J237" s="44"/>
      <c r="K237" s="44"/>
      <c r="L237" s="44"/>
      <c r="M237" s="44"/>
    </row>
    <row r="238" spans="1:13" x14ac:dyDescent="0.2">
      <c r="A238" s="10" t="s">
        <v>2954</v>
      </c>
      <c r="E238" s="44"/>
      <c r="F238" s="44"/>
      <c r="G238" s="44"/>
      <c r="H238" s="44"/>
      <c r="I238" s="44"/>
      <c r="J238" s="44"/>
      <c r="K238" s="44"/>
      <c r="L238" s="44"/>
      <c r="M238" s="44"/>
    </row>
    <row r="239" spans="1:13" x14ac:dyDescent="0.2">
      <c r="A239" s="115" t="s">
        <v>2882</v>
      </c>
      <c r="E239" s="44"/>
      <c r="F239" s="44"/>
      <c r="G239" s="44"/>
      <c r="H239" s="44"/>
      <c r="I239" s="44"/>
      <c r="J239" s="44"/>
      <c r="K239" s="44"/>
      <c r="L239" s="44"/>
      <c r="M239" s="44"/>
    </row>
    <row r="240" spans="1:13" x14ac:dyDescent="0.2">
      <c r="A240" s="14" t="s">
        <v>4665</v>
      </c>
      <c r="B240" s="185" t="s">
        <v>5253</v>
      </c>
      <c r="C240" s="182" t="s">
        <v>5270</v>
      </c>
      <c r="D240" s="166" t="s">
        <v>5184</v>
      </c>
      <c r="E240" s="44"/>
      <c r="F240" s="44"/>
      <c r="G240" s="44"/>
      <c r="H240" s="44"/>
      <c r="I240" s="44"/>
      <c r="J240" s="44"/>
      <c r="K240" s="44"/>
      <c r="L240" s="44"/>
      <c r="M240" s="44"/>
    </row>
    <row r="241" spans="1:13" x14ac:dyDescent="0.2">
      <c r="E241" s="44"/>
      <c r="F241" s="44"/>
      <c r="G241" s="44"/>
      <c r="H241" s="44"/>
      <c r="I241" s="44"/>
      <c r="J241" s="44"/>
      <c r="K241" s="44"/>
      <c r="L241" s="44"/>
      <c r="M241" s="44"/>
    </row>
    <row r="242" spans="1:13" x14ac:dyDescent="0.2">
      <c r="A242" s="17" t="s">
        <v>4970</v>
      </c>
      <c r="E242" s="44"/>
      <c r="F242" s="44"/>
      <c r="G242" s="44"/>
      <c r="H242" s="44"/>
      <c r="I242" s="44"/>
      <c r="J242" s="44"/>
      <c r="K242" s="44"/>
      <c r="L242" s="44"/>
      <c r="M242" s="44"/>
    </row>
    <row r="243" spans="1:13" x14ac:dyDescent="0.2">
      <c r="A243" s="10" t="s">
        <v>48</v>
      </c>
      <c r="E243" s="44"/>
      <c r="F243" s="44"/>
      <c r="G243" s="44"/>
      <c r="H243" s="44"/>
      <c r="I243" s="44"/>
      <c r="J243" s="44"/>
      <c r="K243" s="44"/>
      <c r="L243" s="44"/>
      <c r="M243" s="44"/>
    </row>
    <row r="244" spans="1:13" x14ac:dyDescent="0.2">
      <c r="A244" s="81" t="s">
        <v>3119</v>
      </c>
      <c r="E244" s="44"/>
      <c r="F244" s="44"/>
      <c r="G244" s="44"/>
      <c r="H244" s="44"/>
      <c r="I244" s="44"/>
      <c r="J244" s="44"/>
      <c r="K244" s="44"/>
      <c r="L244" s="44"/>
      <c r="M244" s="44"/>
    </row>
    <row r="245" spans="1:13" x14ac:dyDescent="0.2">
      <c r="A245" s="10" t="s">
        <v>2808</v>
      </c>
      <c r="E245" s="44"/>
      <c r="F245" s="44"/>
      <c r="G245" s="44"/>
      <c r="H245" s="44"/>
      <c r="I245" s="44"/>
      <c r="J245" s="44"/>
      <c r="K245" s="44"/>
      <c r="L245" s="44"/>
      <c r="M245" s="44"/>
    </row>
    <row r="246" spans="1:13" x14ac:dyDescent="0.2">
      <c r="A246" s="10" t="s">
        <v>2890</v>
      </c>
      <c r="E246" s="44"/>
      <c r="F246" s="44"/>
      <c r="G246" s="44"/>
      <c r="H246" s="44"/>
      <c r="I246" s="44"/>
      <c r="J246" s="44"/>
      <c r="K246" s="44"/>
      <c r="L246" s="44"/>
      <c r="M246" s="44"/>
    </row>
    <row r="247" spans="1:13" x14ac:dyDescent="0.2">
      <c r="A247" s="14" t="s">
        <v>4711</v>
      </c>
      <c r="E247" s="44"/>
      <c r="F247" s="44"/>
      <c r="G247" s="44"/>
      <c r="H247" s="44"/>
      <c r="I247" s="44"/>
      <c r="J247" s="44"/>
      <c r="K247" s="44"/>
      <c r="L247" s="44"/>
      <c r="M247" s="44"/>
    </row>
    <row r="248" spans="1:13" x14ac:dyDescent="0.2">
      <c r="A248" s="115" t="s">
        <v>2882</v>
      </c>
      <c r="E248" s="44"/>
      <c r="F248" s="44"/>
      <c r="G248" s="44"/>
      <c r="H248" s="44"/>
      <c r="I248" s="44"/>
      <c r="J248" s="44"/>
      <c r="K248" s="44"/>
      <c r="L248" s="44"/>
      <c r="M248" s="44"/>
    </row>
    <row r="249" spans="1:13" x14ac:dyDescent="0.2">
      <c r="A249" s="14" t="s">
        <v>4665</v>
      </c>
      <c r="B249" s="185" t="s">
        <v>5253</v>
      </c>
      <c r="C249" s="182" t="s">
        <v>5270</v>
      </c>
      <c r="D249" s="166" t="s">
        <v>5184</v>
      </c>
      <c r="E249" s="44"/>
      <c r="F249" s="44"/>
      <c r="G249" s="44"/>
      <c r="H249" s="44"/>
      <c r="I249" s="44"/>
      <c r="J249" s="44"/>
      <c r="K249" s="44"/>
      <c r="L249" s="44"/>
      <c r="M249" s="44"/>
    </row>
    <row r="250" spans="1:13" x14ac:dyDescent="0.2">
      <c r="A250" s="14"/>
      <c r="E250" s="44"/>
      <c r="F250" s="44"/>
      <c r="G250" s="44"/>
      <c r="H250" s="44"/>
      <c r="I250" s="44"/>
      <c r="J250" s="44"/>
      <c r="K250" s="44"/>
      <c r="L250" s="44"/>
      <c r="M250" s="44"/>
    </row>
    <row r="251" spans="1:13" x14ac:dyDescent="0.2">
      <c r="A251" s="16" t="s">
        <v>1134</v>
      </c>
      <c r="E251" s="44"/>
      <c r="F251" s="44"/>
      <c r="G251" s="44"/>
      <c r="H251" s="44"/>
      <c r="I251" s="44"/>
      <c r="J251" s="44"/>
      <c r="K251" s="44"/>
      <c r="L251" s="44"/>
      <c r="M251" s="44"/>
    </row>
    <row r="252" spans="1:13" x14ac:dyDescent="0.2">
      <c r="E252" s="44"/>
      <c r="F252" s="44"/>
      <c r="G252" s="44"/>
      <c r="H252" s="44"/>
      <c r="I252" s="44"/>
    </row>
    <row r="253" spans="1:13" ht="38.25" x14ac:dyDescent="0.2">
      <c r="A253" s="373"/>
      <c r="B253" s="56"/>
      <c r="C253" s="153" t="s">
        <v>827</v>
      </c>
      <c r="D253" s="153" t="s">
        <v>977</v>
      </c>
      <c r="E253" s="153" t="s">
        <v>976</v>
      </c>
      <c r="F253" s="153" t="s">
        <v>975</v>
      </c>
      <c r="G253" s="153" t="s">
        <v>688</v>
      </c>
      <c r="H253" s="153" t="s">
        <v>690</v>
      </c>
      <c r="I253" s="153" t="s">
        <v>689</v>
      </c>
      <c r="J253" s="153" t="s">
        <v>691</v>
      </c>
    </row>
    <row r="254" spans="1:13" x14ac:dyDescent="0.2">
      <c r="A254" s="373"/>
      <c r="B254" s="56"/>
      <c r="C254" s="223" t="s">
        <v>5331</v>
      </c>
      <c r="D254" s="223" t="s">
        <v>5332</v>
      </c>
      <c r="E254" s="223" t="s">
        <v>5333</v>
      </c>
      <c r="F254" s="223" t="s">
        <v>5334</v>
      </c>
      <c r="G254" s="223" t="s">
        <v>5336</v>
      </c>
      <c r="H254" s="223" t="s">
        <v>5337</v>
      </c>
      <c r="I254" s="223" t="s">
        <v>5338</v>
      </c>
      <c r="J254" s="223" t="s">
        <v>5339</v>
      </c>
    </row>
    <row r="255" spans="1:13" x14ac:dyDescent="0.2">
      <c r="A255" s="75" t="s">
        <v>1043</v>
      </c>
      <c r="B255" s="384" t="s">
        <v>5299</v>
      </c>
      <c r="C255" s="474" t="s">
        <v>1133</v>
      </c>
      <c r="D255" s="474" t="s">
        <v>373</v>
      </c>
      <c r="E255" s="474" t="s">
        <v>1132</v>
      </c>
      <c r="F255" s="474" t="s">
        <v>1329</v>
      </c>
      <c r="G255" s="473" t="s">
        <v>1129</v>
      </c>
      <c r="H255" s="474" t="s">
        <v>1131</v>
      </c>
      <c r="I255" s="474" t="s">
        <v>1130</v>
      </c>
      <c r="J255" s="474" t="s">
        <v>2162</v>
      </c>
      <c r="K255" s="16" t="s">
        <v>2962</v>
      </c>
    </row>
    <row r="256" spans="1:13" x14ac:dyDescent="0.2">
      <c r="A256" s="75" t="s">
        <v>1036</v>
      </c>
      <c r="B256" s="384" t="s">
        <v>5387</v>
      </c>
      <c r="C256" s="474" t="s">
        <v>1128</v>
      </c>
      <c r="D256" s="474" t="s">
        <v>360</v>
      </c>
      <c r="E256" s="474" t="s">
        <v>1127</v>
      </c>
      <c r="F256" s="474" t="s">
        <v>1328</v>
      </c>
      <c r="G256" s="474" t="s">
        <v>1124</v>
      </c>
      <c r="H256" s="474" t="s">
        <v>1126</v>
      </c>
      <c r="I256" s="474" t="s">
        <v>1125</v>
      </c>
      <c r="J256" s="474" t="s">
        <v>2163</v>
      </c>
      <c r="K256" s="16" t="s">
        <v>2963</v>
      </c>
    </row>
    <row r="257" spans="1:11" x14ac:dyDescent="0.2">
      <c r="A257" s="75" t="s">
        <v>1029</v>
      </c>
      <c r="B257" s="384" t="s">
        <v>5388</v>
      </c>
      <c r="C257" s="474" t="s">
        <v>1123</v>
      </c>
      <c r="D257" s="474" t="s">
        <v>1122</v>
      </c>
      <c r="E257" s="474" t="s">
        <v>1121</v>
      </c>
      <c r="F257" s="474" t="s">
        <v>2161</v>
      </c>
      <c r="G257" s="474" t="s">
        <v>1118</v>
      </c>
      <c r="H257" s="474" t="s">
        <v>1120</v>
      </c>
      <c r="I257" s="474" t="s">
        <v>1119</v>
      </c>
      <c r="J257" s="474" t="s">
        <v>2164</v>
      </c>
      <c r="K257" s="16" t="s">
        <v>2993</v>
      </c>
    </row>
    <row r="258" spans="1:11" x14ac:dyDescent="0.2">
      <c r="A258" s="75" t="s">
        <v>1022</v>
      </c>
      <c r="B258" s="384" t="s">
        <v>5389</v>
      </c>
      <c r="C258" s="474" t="s">
        <v>1342</v>
      </c>
      <c r="D258" s="474" t="s">
        <v>3444</v>
      </c>
      <c r="E258" s="474" t="s">
        <v>1336</v>
      </c>
      <c r="F258" s="474" t="s">
        <v>1327</v>
      </c>
      <c r="G258" s="473" t="s">
        <v>3492</v>
      </c>
      <c r="H258" s="474" t="s">
        <v>1321</v>
      </c>
      <c r="I258" s="474" t="s">
        <v>3491</v>
      </c>
      <c r="J258" s="474" t="s">
        <v>3490</v>
      </c>
      <c r="K258" s="16" t="s">
        <v>2994</v>
      </c>
    </row>
    <row r="259" spans="1:11" x14ac:dyDescent="0.2">
      <c r="A259" s="75" t="s">
        <v>1021</v>
      </c>
      <c r="B259" s="384" t="s">
        <v>5390</v>
      </c>
      <c r="C259" s="474" t="s">
        <v>3445</v>
      </c>
      <c r="D259" s="474" t="s">
        <v>3446</v>
      </c>
      <c r="E259" s="474" t="s">
        <v>3493</v>
      </c>
      <c r="F259" s="474" t="s">
        <v>3494</v>
      </c>
      <c r="G259" s="474" t="s">
        <v>3498</v>
      </c>
      <c r="H259" s="474" t="s">
        <v>3496</v>
      </c>
      <c r="I259" s="474" t="s">
        <v>3497</v>
      </c>
      <c r="J259" s="474" t="s">
        <v>3495</v>
      </c>
      <c r="K259" s="16" t="s">
        <v>2995</v>
      </c>
    </row>
    <row r="260" spans="1:11" x14ac:dyDescent="0.2">
      <c r="A260" s="75" t="s">
        <v>1020</v>
      </c>
      <c r="B260" s="384" t="s">
        <v>5391</v>
      </c>
      <c r="C260" s="474" t="s">
        <v>1341</v>
      </c>
      <c r="D260" s="474" t="s">
        <v>3447</v>
      </c>
      <c r="E260" s="474" t="s">
        <v>1335</v>
      </c>
      <c r="F260" s="474" t="s">
        <v>1326</v>
      </c>
      <c r="G260" s="474" t="s">
        <v>3501</v>
      </c>
      <c r="H260" s="474" t="s">
        <v>1320</v>
      </c>
      <c r="I260" s="474" t="s">
        <v>3500</v>
      </c>
      <c r="J260" s="474" t="s">
        <v>3499</v>
      </c>
      <c r="K260" s="16" t="s">
        <v>5091</v>
      </c>
    </row>
    <row r="261" spans="1:11" x14ac:dyDescent="0.2">
      <c r="A261" s="75" t="s">
        <v>1019</v>
      </c>
      <c r="B261" s="384" t="s">
        <v>5392</v>
      </c>
      <c r="C261" s="474" t="s">
        <v>1340</v>
      </c>
      <c r="D261" s="474" t="s">
        <v>3448</v>
      </c>
      <c r="E261" s="474" t="s">
        <v>1334</v>
      </c>
      <c r="F261" s="474" t="s">
        <v>1325</v>
      </c>
      <c r="G261" s="473" t="s">
        <v>3504</v>
      </c>
      <c r="H261" s="474" t="s">
        <v>1319</v>
      </c>
      <c r="I261" s="474" t="s">
        <v>3503</v>
      </c>
      <c r="J261" s="474" t="s">
        <v>3502</v>
      </c>
      <c r="K261" s="16" t="s">
        <v>2964</v>
      </c>
    </row>
    <row r="262" spans="1:11" x14ac:dyDescent="0.2">
      <c r="A262" s="75" t="s">
        <v>1018</v>
      </c>
      <c r="B262" s="384" t="s">
        <v>5393</v>
      </c>
      <c r="C262" s="474" t="s">
        <v>3449</v>
      </c>
      <c r="D262" s="474" t="s">
        <v>3450</v>
      </c>
      <c r="E262" s="474" t="s">
        <v>3505</v>
      </c>
      <c r="F262" s="474" t="s">
        <v>3506</v>
      </c>
      <c r="G262" s="474" t="s">
        <v>3510</v>
      </c>
      <c r="H262" s="474" t="s">
        <v>3508</v>
      </c>
      <c r="I262" s="474" t="s">
        <v>3509</v>
      </c>
      <c r="J262" s="474" t="s">
        <v>3507</v>
      </c>
      <c r="K262" s="16" t="s">
        <v>2996</v>
      </c>
    </row>
    <row r="263" spans="1:11" x14ac:dyDescent="0.2">
      <c r="A263" s="75" t="s">
        <v>1017</v>
      </c>
      <c r="B263" s="384" t="s">
        <v>5394</v>
      </c>
      <c r="C263" s="474" t="s">
        <v>3451</v>
      </c>
      <c r="D263" s="474" t="s">
        <v>3452</v>
      </c>
      <c r="E263" s="474" t="s">
        <v>2125</v>
      </c>
      <c r="F263" s="474" t="s">
        <v>2126</v>
      </c>
      <c r="G263" s="474" t="s">
        <v>3513</v>
      </c>
      <c r="H263" s="474" t="s">
        <v>2127</v>
      </c>
      <c r="I263" s="474" t="s">
        <v>3512</v>
      </c>
      <c r="J263" s="474" t="s">
        <v>3511</v>
      </c>
      <c r="K263" s="16" t="s">
        <v>2967</v>
      </c>
    </row>
    <row r="264" spans="1:11" x14ac:dyDescent="0.2">
      <c r="A264" s="75" t="s">
        <v>1072</v>
      </c>
      <c r="B264" s="384" t="s">
        <v>5395</v>
      </c>
      <c r="C264" s="474" t="s">
        <v>1339</v>
      </c>
      <c r="D264" s="474" t="s">
        <v>3453</v>
      </c>
      <c r="E264" s="474" t="s">
        <v>1333</v>
      </c>
      <c r="F264" s="474" t="s">
        <v>1324</v>
      </c>
      <c r="G264" s="473" t="s">
        <v>3516</v>
      </c>
      <c r="H264" s="474" t="s">
        <v>1318</v>
      </c>
      <c r="I264" s="474" t="s">
        <v>3515</v>
      </c>
      <c r="J264" s="474" t="s">
        <v>3514</v>
      </c>
      <c r="K264" s="16" t="s">
        <v>2997</v>
      </c>
    </row>
    <row r="265" spans="1:11" x14ac:dyDescent="0.2">
      <c r="A265" s="75" t="s">
        <v>1071</v>
      </c>
      <c r="B265" s="384" t="s">
        <v>5320</v>
      </c>
      <c r="C265" s="474" t="s">
        <v>3454</v>
      </c>
      <c r="D265" s="474" t="s">
        <v>3455</v>
      </c>
      <c r="E265" s="474" t="s">
        <v>3517</v>
      </c>
      <c r="F265" s="474" t="s">
        <v>3518</v>
      </c>
      <c r="G265" s="474" t="s">
        <v>3522</v>
      </c>
      <c r="H265" s="474" t="s">
        <v>3520</v>
      </c>
      <c r="I265" s="474" t="s">
        <v>3521</v>
      </c>
      <c r="J265" s="474" t="s">
        <v>3519</v>
      </c>
      <c r="K265" s="16" t="s">
        <v>2998</v>
      </c>
    </row>
    <row r="266" spans="1:11" x14ac:dyDescent="0.2">
      <c r="A266" s="75" t="s">
        <v>1070</v>
      </c>
      <c r="B266" s="384" t="s">
        <v>5396</v>
      </c>
      <c r="C266" s="474" t="s">
        <v>1338</v>
      </c>
      <c r="D266" s="474" t="s">
        <v>3456</v>
      </c>
      <c r="E266" s="474" t="s">
        <v>1332</v>
      </c>
      <c r="F266" s="474" t="s">
        <v>1323</v>
      </c>
      <c r="G266" s="474" t="s">
        <v>3525</v>
      </c>
      <c r="H266" s="474" t="s">
        <v>1317</v>
      </c>
      <c r="I266" s="474" t="s">
        <v>3524</v>
      </c>
      <c r="J266" s="474" t="s">
        <v>3523</v>
      </c>
      <c r="K266" s="16" t="s">
        <v>2999</v>
      </c>
    </row>
    <row r="267" spans="1:11" x14ac:dyDescent="0.2">
      <c r="A267" s="75" t="s">
        <v>1069</v>
      </c>
      <c r="B267" s="384" t="s">
        <v>5397</v>
      </c>
      <c r="C267" s="474" t="s">
        <v>1337</v>
      </c>
      <c r="D267" s="474" t="s">
        <v>3457</v>
      </c>
      <c r="E267" s="474" t="s">
        <v>1331</v>
      </c>
      <c r="F267" s="474" t="s">
        <v>1322</v>
      </c>
      <c r="G267" s="473" t="s">
        <v>3528</v>
      </c>
      <c r="H267" s="474" t="s">
        <v>1316</v>
      </c>
      <c r="I267" s="474" t="s">
        <v>3527</v>
      </c>
      <c r="J267" s="474" t="s">
        <v>3526</v>
      </c>
      <c r="K267" s="16" t="s">
        <v>3000</v>
      </c>
    </row>
    <row r="268" spans="1:11" x14ac:dyDescent="0.2">
      <c r="A268" s="75" t="s">
        <v>1068</v>
      </c>
      <c r="B268" s="384" t="s">
        <v>5398</v>
      </c>
      <c r="C268" s="474" t="s">
        <v>3458</v>
      </c>
      <c r="D268" s="474" t="s">
        <v>3459</v>
      </c>
      <c r="E268" s="474" t="s">
        <v>2140</v>
      </c>
      <c r="F268" s="474" t="s">
        <v>2141</v>
      </c>
      <c r="G268" s="474" t="s">
        <v>3531</v>
      </c>
      <c r="H268" s="474" t="s">
        <v>2142</v>
      </c>
      <c r="I268" s="474" t="s">
        <v>3530</v>
      </c>
      <c r="J268" s="474" t="s">
        <v>3529</v>
      </c>
      <c r="K268" s="16" t="s">
        <v>3001</v>
      </c>
    </row>
    <row r="269" spans="1:11" x14ac:dyDescent="0.2">
      <c r="A269" s="75" t="s">
        <v>1117</v>
      </c>
      <c r="B269" s="384" t="s">
        <v>5399</v>
      </c>
      <c r="C269" s="474" t="s">
        <v>3460</v>
      </c>
      <c r="D269" s="474" t="s">
        <v>3461</v>
      </c>
      <c r="E269" s="474" t="s">
        <v>3532</v>
      </c>
      <c r="F269" s="474" t="s">
        <v>3533</v>
      </c>
      <c r="G269" s="474" t="s">
        <v>3537</v>
      </c>
      <c r="H269" s="474" t="s">
        <v>3535</v>
      </c>
      <c r="I269" s="474" t="s">
        <v>3536</v>
      </c>
      <c r="J269" s="474" t="s">
        <v>3534</v>
      </c>
      <c r="K269" s="16" t="s">
        <v>5096</v>
      </c>
    </row>
    <row r="270" spans="1:11" x14ac:dyDescent="0.2">
      <c r="A270" s="75" t="s">
        <v>1116</v>
      </c>
      <c r="B270" s="384" t="s">
        <v>5400</v>
      </c>
      <c r="C270" s="474" t="s">
        <v>3462</v>
      </c>
      <c r="D270" s="474" t="s">
        <v>3463</v>
      </c>
      <c r="E270" s="474" t="s">
        <v>3538</v>
      </c>
      <c r="F270" s="474" t="s">
        <v>3539</v>
      </c>
      <c r="G270" s="473" t="s">
        <v>3543</v>
      </c>
      <c r="H270" s="474" t="s">
        <v>3541</v>
      </c>
      <c r="I270" s="474" t="s">
        <v>3542</v>
      </c>
      <c r="J270" s="474" t="s">
        <v>3540</v>
      </c>
      <c r="K270" s="16" t="s">
        <v>3002</v>
      </c>
    </row>
    <row r="271" spans="1:11" x14ac:dyDescent="0.2">
      <c r="A271" s="75" t="s">
        <v>1115</v>
      </c>
      <c r="B271" s="384" t="s">
        <v>5401</v>
      </c>
      <c r="C271" s="474" t="s">
        <v>3464</v>
      </c>
      <c r="D271" s="474" t="s">
        <v>3465</v>
      </c>
      <c r="E271" s="474" t="s">
        <v>3544</v>
      </c>
      <c r="F271" s="474" t="s">
        <v>3545</v>
      </c>
      <c r="G271" s="474" t="s">
        <v>3549</v>
      </c>
      <c r="H271" s="474" t="s">
        <v>3547</v>
      </c>
      <c r="I271" s="474" t="s">
        <v>3548</v>
      </c>
      <c r="J271" s="474" t="s">
        <v>3546</v>
      </c>
      <c r="K271" s="16" t="s">
        <v>3003</v>
      </c>
    </row>
    <row r="272" spans="1:11" x14ac:dyDescent="0.2">
      <c r="A272" s="75" t="s">
        <v>1114</v>
      </c>
      <c r="B272" s="384" t="s">
        <v>5402</v>
      </c>
      <c r="C272" s="474" t="s">
        <v>1102</v>
      </c>
      <c r="D272" s="474" t="s">
        <v>1101</v>
      </c>
      <c r="E272" s="474" t="s">
        <v>3550</v>
      </c>
      <c r="F272" s="474" t="s">
        <v>3551</v>
      </c>
      <c r="G272" s="474" t="s">
        <v>3555</v>
      </c>
      <c r="H272" s="474" t="s">
        <v>3553</v>
      </c>
      <c r="I272" s="474" t="s">
        <v>3554</v>
      </c>
      <c r="J272" s="474" t="s">
        <v>3552</v>
      </c>
      <c r="K272" s="16" t="s">
        <v>5093</v>
      </c>
    </row>
    <row r="273" spans="1:12" x14ac:dyDescent="0.2">
      <c r="A273" s="75" t="s">
        <v>1113</v>
      </c>
      <c r="B273" s="384" t="s">
        <v>5403</v>
      </c>
      <c r="C273" s="474" t="s">
        <v>3466</v>
      </c>
      <c r="D273" s="474" t="s">
        <v>3467</v>
      </c>
      <c r="E273" s="474" t="s">
        <v>3556</v>
      </c>
      <c r="F273" s="474" t="s">
        <v>3557</v>
      </c>
      <c r="G273" s="473" t="s">
        <v>3561</v>
      </c>
      <c r="H273" s="474" t="s">
        <v>3559</v>
      </c>
      <c r="I273" s="474" t="s">
        <v>3560</v>
      </c>
      <c r="J273" s="474" t="s">
        <v>3558</v>
      </c>
      <c r="K273" s="16" t="s">
        <v>5094</v>
      </c>
    </row>
    <row r="274" spans="1:12" x14ac:dyDescent="0.2">
      <c r="A274" s="75" t="s">
        <v>1112</v>
      </c>
      <c r="B274" s="384" t="s">
        <v>5404</v>
      </c>
      <c r="C274" s="474" t="s">
        <v>1111</v>
      </c>
      <c r="D274" s="474" t="s">
        <v>1110</v>
      </c>
      <c r="E274" s="474" t="s">
        <v>1109</v>
      </c>
      <c r="F274" s="474" t="s">
        <v>2165</v>
      </c>
      <c r="G274" s="474" t="s">
        <v>1106</v>
      </c>
      <c r="H274" s="474" t="s">
        <v>1108</v>
      </c>
      <c r="I274" s="474" t="s">
        <v>1107</v>
      </c>
      <c r="J274" s="474" t="s">
        <v>2167</v>
      </c>
      <c r="K274" s="16" t="s">
        <v>2976</v>
      </c>
    </row>
    <row r="275" spans="1:12" x14ac:dyDescent="0.2">
      <c r="A275" s="95" t="s">
        <v>1105</v>
      </c>
      <c r="B275" s="384" t="s">
        <v>5322</v>
      </c>
      <c r="C275" s="474" t="s">
        <v>2169</v>
      </c>
      <c r="D275" s="474" t="s">
        <v>2170</v>
      </c>
      <c r="E275" s="474" t="s">
        <v>2171</v>
      </c>
      <c r="F275" s="474" t="s">
        <v>2166</v>
      </c>
      <c r="G275" s="474" t="s">
        <v>2174</v>
      </c>
      <c r="H275" s="474" t="s">
        <v>2172</v>
      </c>
      <c r="I275" s="474" t="s">
        <v>2173</v>
      </c>
      <c r="J275" s="474" t="s">
        <v>2168</v>
      </c>
      <c r="K275" s="16" t="s">
        <v>2977</v>
      </c>
      <c r="L275" s="16" t="s">
        <v>3066</v>
      </c>
    </row>
    <row r="276" spans="1:12" x14ac:dyDescent="0.2">
      <c r="A276" s="95" t="s">
        <v>1009</v>
      </c>
      <c r="B276" s="384" t="s">
        <v>5323</v>
      </c>
      <c r="C276" s="474" t="s">
        <v>1104</v>
      </c>
      <c r="D276" s="474" t="s">
        <v>1103</v>
      </c>
      <c r="E276" s="421"/>
      <c r="F276" s="421"/>
      <c r="G276" s="421"/>
      <c r="H276" s="421"/>
      <c r="I276" s="421"/>
      <c r="J276" s="421"/>
      <c r="K276" s="16" t="s">
        <v>2978</v>
      </c>
    </row>
    <row r="277" spans="1:12" x14ac:dyDescent="0.2">
      <c r="A277" s="95" t="s">
        <v>1006</v>
      </c>
      <c r="B277" s="384" t="s">
        <v>5324</v>
      </c>
      <c r="C277" s="474" t="s">
        <v>3468</v>
      </c>
      <c r="D277" s="474" t="s">
        <v>3469</v>
      </c>
      <c r="E277" s="421"/>
      <c r="F277" s="421"/>
      <c r="G277" s="421"/>
      <c r="H277" s="421"/>
      <c r="I277" s="421"/>
      <c r="J277" s="421"/>
      <c r="K277" s="16" t="s">
        <v>2979</v>
      </c>
    </row>
    <row r="278" spans="1:12" x14ac:dyDescent="0.2">
      <c r="A278" s="95" t="s">
        <v>1003</v>
      </c>
      <c r="B278" s="384" t="s">
        <v>5325</v>
      </c>
      <c r="C278" s="474" t="s">
        <v>1100</v>
      </c>
      <c r="D278" s="474" t="s">
        <v>1099</v>
      </c>
      <c r="E278" s="421"/>
      <c r="F278" s="421"/>
      <c r="G278" s="421"/>
      <c r="H278" s="421"/>
      <c r="I278" s="421"/>
      <c r="J278" s="421"/>
      <c r="K278" s="16" t="s">
        <v>2980</v>
      </c>
    </row>
    <row r="279" spans="1:12" x14ac:dyDescent="0.2">
      <c r="A279" s="95" t="s">
        <v>1000</v>
      </c>
      <c r="B279" s="384" t="s">
        <v>5326</v>
      </c>
      <c r="C279" s="474" t="s">
        <v>3470</v>
      </c>
      <c r="D279" s="474" t="s">
        <v>3471</v>
      </c>
      <c r="E279" s="421"/>
      <c r="F279" s="421"/>
      <c r="G279" s="421"/>
      <c r="H279" s="421"/>
      <c r="I279" s="421"/>
      <c r="J279" s="421"/>
      <c r="K279" s="16" t="s">
        <v>2981</v>
      </c>
    </row>
    <row r="280" spans="1:12" x14ac:dyDescent="0.2">
      <c r="A280" s="95" t="s">
        <v>999</v>
      </c>
      <c r="B280" s="384" t="s">
        <v>5327</v>
      </c>
      <c r="C280" s="474" t="s">
        <v>3472</v>
      </c>
      <c r="D280" s="474" t="s">
        <v>3473</v>
      </c>
      <c r="E280" s="421"/>
      <c r="F280" s="421"/>
      <c r="G280" s="421"/>
      <c r="H280" s="421"/>
      <c r="I280" s="421"/>
      <c r="J280" s="421"/>
      <c r="K280" s="16" t="s">
        <v>2982</v>
      </c>
    </row>
    <row r="281" spans="1:12" x14ac:dyDescent="0.2">
      <c r="A281" s="95" t="s">
        <v>998</v>
      </c>
      <c r="B281" s="384" t="s">
        <v>5405</v>
      </c>
      <c r="C281" s="474" t="s">
        <v>3474</v>
      </c>
      <c r="D281" s="474" t="s">
        <v>3475</v>
      </c>
      <c r="E281" s="421"/>
      <c r="F281" s="421"/>
      <c r="G281" s="421"/>
      <c r="H281" s="421"/>
      <c r="I281" s="421"/>
      <c r="J281" s="421"/>
      <c r="K281" s="16" t="s">
        <v>2983</v>
      </c>
    </row>
    <row r="282" spans="1:12" x14ac:dyDescent="0.2">
      <c r="A282" s="95" t="s">
        <v>997</v>
      </c>
      <c r="B282" s="384" t="s">
        <v>5406</v>
      </c>
      <c r="C282" s="474" t="s">
        <v>3476</v>
      </c>
      <c r="D282" s="474" t="s">
        <v>3477</v>
      </c>
      <c r="E282" s="421"/>
      <c r="F282" s="421"/>
      <c r="G282" s="421"/>
      <c r="H282" s="421"/>
      <c r="I282" s="421"/>
      <c r="J282" s="421"/>
      <c r="K282" s="16" t="s">
        <v>2984</v>
      </c>
    </row>
    <row r="283" spans="1:12" x14ac:dyDescent="0.2">
      <c r="A283" s="95" t="s">
        <v>996</v>
      </c>
      <c r="B283" s="384" t="s">
        <v>5407</v>
      </c>
      <c r="C283" s="474" t="s">
        <v>3478</v>
      </c>
      <c r="D283" s="474" t="s">
        <v>3479</v>
      </c>
      <c r="E283" s="421"/>
      <c r="F283" s="421"/>
      <c r="G283" s="421"/>
      <c r="H283" s="421"/>
      <c r="I283" s="421"/>
      <c r="J283" s="421"/>
      <c r="K283" s="16" t="s">
        <v>2985</v>
      </c>
    </row>
    <row r="284" spans="1:12" x14ac:dyDescent="0.2">
      <c r="A284" s="95" t="s">
        <v>995</v>
      </c>
      <c r="B284" s="384" t="s">
        <v>5408</v>
      </c>
      <c r="C284" s="474" t="s">
        <v>3480</v>
      </c>
      <c r="D284" s="474" t="s">
        <v>3481</v>
      </c>
      <c r="E284" s="421"/>
      <c r="F284" s="421"/>
      <c r="G284" s="421"/>
      <c r="H284" s="421"/>
      <c r="I284" s="421"/>
      <c r="J284" s="421"/>
      <c r="K284" s="16" t="s">
        <v>2986</v>
      </c>
    </row>
    <row r="285" spans="1:12" x14ac:dyDescent="0.2">
      <c r="A285" s="95" t="s">
        <v>994</v>
      </c>
      <c r="B285" s="384" t="s">
        <v>5335</v>
      </c>
      <c r="C285" s="474" t="s">
        <v>3482</v>
      </c>
      <c r="D285" s="474" t="s">
        <v>3483</v>
      </c>
      <c r="E285" s="421"/>
      <c r="F285" s="421"/>
      <c r="G285" s="421"/>
      <c r="H285" s="421"/>
      <c r="I285" s="421"/>
      <c r="J285" s="421"/>
      <c r="K285" s="16" t="s">
        <v>2987</v>
      </c>
    </row>
    <row r="286" spans="1:12" x14ac:dyDescent="0.2">
      <c r="A286" s="95" t="s">
        <v>993</v>
      </c>
      <c r="B286" s="384" t="s">
        <v>5409</v>
      </c>
      <c r="C286" s="474" t="s">
        <v>3484</v>
      </c>
      <c r="D286" s="474" t="s">
        <v>3485</v>
      </c>
      <c r="E286" s="421"/>
      <c r="F286" s="421"/>
      <c r="G286" s="421"/>
      <c r="H286" s="421"/>
      <c r="I286" s="421"/>
      <c r="J286" s="421"/>
      <c r="K286" s="16" t="s">
        <v>2988</v>
      </c>
    </row>
    <row r="287" spans="1:12" x14ac:dyDescent="0.2">
      <c r="A287" s="95" t="s">
        <v>992</v>
      </c>
      <c r="B287" s="384" t="s">
        <v>5410</v>
      </c>
      <c r="C287" s="474" t="s">
        <v>3486</v>
      </c>
      <c r="D287" s="474" t="s">
        <v>3487</v>
      </c>
      <c r="E287" s="421"/>
      <c r="F287" s="421"/>
      <c r="G287" s="421"/>
      <c r="H287" s="421"/>
      <c r="I287" s="421"/>
      <c r="J287" s="421"/>
      <c r="K287" s="16" t="s">
        <v>2989</v>
      </c>
    </row>
    <row r="288" spans="1:12" x14ac:dyDescent="0.2">
      <c r="A288" s="95" t="s">
        <v>991</v>
      </c>
      <c r="B288" s="384" t="s">
        <v>5411</v>
      </c>
      <c r="C288" s="474" t="s">
        <v>3488</v>
      </c>
      <c r="D288" s="474" t="s">
        <v>3489</v>
      </c>
      <c r="E288" s="421"/>
      <c r="F288" s="421"/>
      <c r="G288" s="421"/>
      <c r="H288" s="421"/>
      <c r="I288" s="421"/>
      <c r="J288" s="421"/>
      <c r="K288" s="16" t="s">
        <v>2990</v>
      </c>
    </row>
    <row r="289" spans="1:12" x14ac:dyDescent="0.2">
      <c r="A289" s="95" t="s">
        <v>990</v>
      </c>
      <c r="B289" s="384" t="s">
        <v>5412</v>
      </c>
      <c r="C289" s="474" t="s">
        <v>1098</v>
      </c>
      <c r="D289" s="474" t="s">
        <v>1097</v>
      </c>
      <c r="E289" s="421"/>
      <c r="F289" s="421"/>
      <c r="G289" s="421"/>
      <c r="H289" s="421"/>
      <c r="I289" s="421"/>
      <c r="J289" s="421"/>
      <c r="K289" s="16" t="s">
        <v>2991</v>
      </c>
    </row>
    <row r="290" spans="1:12" x14ac:dyDescent="0.2">
      <c r="A290" s="95" t="s">
        <v>1096</v>
      </c>
      <c r="B290" s="384" t="s">
        <v>5413</v>
      </c>
      <c r="C290" s="474" t="s">
        <v>2175</v>
      </c>
      <c r="D290" s="474" t="s">
        <v>2177</v>
      </c>
      <c r="E290" s="421"/>
      <c r="F290" s="421"/>
      <c r="G290" s="474" t="s">
        <v>1093</v>
      </c>
      <c r="H290" s="474" t="s">
        <v>1095</v>
      </c>
      <c r="I290" s="474" t="s">
        <v>1094</v>
      </c>
      <c r="J290" s="474" t="s">
        <v>2179</v>
      </c>
      <c r="K290" s="16" t="s">
        <v>2992</v>
      </c>
      <c r="L290" s="16" t="s">
        <v>3066</v>
      </c>
    </row>
    <row r="291" spans="1:12" x14ac:dyDescent="0.2">
      <c r="A291" s="95" t="s">
        <v>1092</v>
      </c>
      <c r="B291" s="384" t="s">
        <v>5414</v>
      </c>
      <c r="C291" s="474" t="s">
        <v>2176</v>
      </c>
      <c r="D291" s="474" t="s">
        <v>2178</v>
      </c>
      <c r="E291" s="421"/>
      <c r="F291" s="421"/>
      <c r="G291" s="443" t="s">
        <v>2184</v>
      </c>
      <c r="H291" s="443" t="s">
        <v>2182</v>
      </c>
      <c r="I291" s="443" t="s">
        <v>2183</v>
      </c>
      <c r="J291" s="443" t="s">
        <v>2180</v>
      </c>
      <c r="L291" s="16" t="s">
        <v>3066</v>
      </c>
    </row>
    <row r="292" spans="1:12" x14ac:dyDescent="0.2">
      <c r="A292" s="75" t="s">
        <v>982</v>
      </c>
      <c r="B292" s="384" t="s">
        <v>5415</v>
      </c>
      <c r="C292" s="421"/>
      <c r="D292" s="421"/>
      <c r="E292" s="421"/>
      <c r="F292" s="421"/>
      <c r="G292" s="443" t="s">
        <v>2185</v>
      </c>
      <c r="H292" s="421"/>
      <c r="I292" s="421"/>
      <c r="J292" s="443" t="s">
        <v>2181</v>
      </c>
      <c r="L292" s="16" t="s">
        <v>3063</v>
      </c>
    </row>
    <row r="293" spans="1:12" x14ac:dyDescent="0.2">
      <c r="A293" s="95" t="s">
        <v>1091</v>
      </c>
      <c r="B293" s="384" t="s">
        <v>5416</v>
      </c>
      <c r="C293" s="421"/>
      <c r="D293" s="421"/>
      <c r="E293" s="421"/>
      <c r="F293" s="421"/>
      <c r="G293" s="443" t="s">
        <v>1089</v>
      </c>
      <c r="H293" s="421"/>
      <c r="I293" s="421"/>
      <c r="J293" s="443" t="s">
        <v>1090</v>
      </c>
    </row>
    <row r="294" spans="1:12" x14ac:dyDescent="0.2">
      <c r="C294" s="12" t="s">
        <v>2826</v>
      </c>
      <c r="D294" s="12"/>
      <c r="E294" s="12" t="s">
        <v>2827</v>
      </c>
      <c r="F294" s="12"/>
      <c r="G294" s="12" t="s">
        <v>2853</v>
      </c>
      <c r="H294" s="12" t="s">
        <v>2853</v>
      </c>
      <c r="I294" s="12" t="s">
        <v>2853</v>
      </c>
      <c r="J294" s="12" t="s">
        <v>2853</v>
      </c>
    </row>
    <row r="295" spans="1:12" x14ac:dyDescent="0.2">
      <c r="C295" s="12" t="s">
        <v>3055</v>
      </c>
    </row>
    <row r="296" spans="1:12" x14ac:dyDescent="0.2">
      <c r="C296" s="9" t="s">
        <v>2058</v>
      </c>
      <c r="D296" s="9" t="s">
        <v>2058</v>
      </c>
      <c r="E296" s="9" t="s">
        <v>2058</v>
      </c>
      <c r="F296" s="9" t="s">
        <v>5018</v>
      </c>
      <c r="G296" s="9" t="s">
        <v>2058</v>
      </c>
      <c r="H296" s="9" t="s">
        <v>2058</v>
      </c>
      <c r="I296" s="9" t="s">
        <v>2058</v>
      </c>
      <c r="J296" s="9" t="s">
        <v>2058</v>
      </c>
    </row>
    <row r="297" spans="1:12" x14ac:dyDescent="0.2">
      <c r="C297" s="32" t="s">
        <v>4666</v>
      </c>
      <c r="D297" s="32" t="s">
        <v>4666</v>
      </c>
      <c r="E297" s="32" t="s">
        <v>4666</v>
      </c>
      <c r="F297" s="32" t="s">
        <v>4666</v>
      </c>
      <c r="G297" s="32" t="s">
        <v>4666</v>
      </c>
      <c r="H297" s="32" t="s">
        <v>4666</v>
      </c>
      <c r="I297" s="32" t="s">
        <v>4666</v>
      </c>
      <c r="J297" s="32" t="s">
        <v>4666</v>
      </c>
    </row>
    <row r="298" spans="1:12" x14ac:dyDescent="0.2">
      <c r="C298" s="8" t="s">
        <v>2713</v>
      </c>
      <c r="D298" s="9" t="s">
        <v>2720</v>
      </c>
      <c r="E298" s="9" t="s">
        <v>2721</v>
      </c>
      <c r="F298" s="13"/>
      <c r="G298" s="8" t="s">
        <v>2716</v>
      </c>
      <c r="H298" s="8" t="s">
        <v>2716</v>
      </c>
      <c r="I298" s="8" t="s">
        <v>2716</v>
      </c>
      <c r="J298" s="8" t="s">
        <v>2716</v>
      </c>
    </row>
    <row r="299" spans="1:12" x14ac:dyDescent="0.2">
      <c r="C299" s="13"/>
      <c r="D299" s="13"/>
      <c r="E299" s="13"/>
      <c r="F299" s="9" t="s">
        <v>3042</v>
      </c>
      <c r="G299" s="8"/>
      <c r="H299" s="8" t="s">
        <v>2866</v>
      </c>
      <c r="I299" s="8" t="s">
        <v>2867</v>
      </c>
      <c r="J299" s="8" t="s">
        <v>2864</v>
      </c>
    </row>
    <row r="301" spans="1:12" x14ac:dyDescent="0.2">
      <c r="A301" s="17" t="s">
        <v>4935</v>
      </c>
    </row>
    <row r="302" spans="1:12" x14ac:dyDescent="0.2">
      <c r="A302" s="16" t="s">
        <v>48</v>
      </c>
    </row>
    <row r="303" spans="1:12" x14ac:dyDescent="0.2">
      <c r="A303" s="81" t="s">
        <v>3120</v>
      </c>
    </row>
    <row r="304" spans="1:12" x14ac:dyDescent="0.2">
      <c r="A304" s="10" t="s">
        <v>2808</v>
      </c>
    </row>
    <row r="305" spans="1:8" x14ac:dyDescent="0.2">
      <c r="A305" s="10" t="s">
        <v>2954</v>
      </c>
    </row>
    <row r="306" spans="1:8" x14ac:dyDescent="0.2">
      <c r="A306" s="228" t="s">
        <v>3057</v>
      </c>
    </row>
    <row r="307" spans="1:8" x14ac:dyDescent="0.2">
      <c r="A307" s="14" t="s">
        <v>4665</v>
      </c>
      <c r="B307" s="185" t="s">
        <v>5253</v>
      </c>
      <c r="C307" s="182" t="s">
        <v>5270</v>
      </c>
      <c r="D307" s="166" t="s">
        <v>5184</v>
      </c>
    </row>
    <row r="309" spans="1:8" x14ac:dyDescent="0.2">
      <c r="A309" s="17" t="s">
        <v>4936</v>
      </c>
    </row>
    <row r="310" spans="1:8" x14ac:dyDescent="0.2">
      <c r="A310" s="10" t="s">
        <v>48</v>
      </c>
    </row>
    <row r="311" spans="1:8" x14ac:dyDescent="0.2">
      <c r="A311" s="81" t="s">
        <v>3120</v>
      </c>
    </row>
    <row r="312" spans="1:8" x14ac:dyDescent="0.2">
      <c r="A312" s="10" t="s">
        <v>2808</v>
      </c>
    </row>
    <row r="313" spans="1:8" x14ac:dyDescent="0.2">
      <c r="A313" s="10" t="s">
        <v>2890</v>
      </c>
      <c r="B313" s="10"/>
      <c r="E313" s="9"/>
      <c r="F313" s="9"/>
      <c r="G313" s="9"/>
    </row>
    <row r="314" spans="1:8" x14ac:dyDescent="0.2">
      <c r="A314" s="14" t="s">
        <v>4711</v>
      </c>
      <c r="B314" s="17"/>
      <c r="E314" s="9"/>
      <c r="F314" s="9"/>
      <c r="G314" s="9"/>
    </row>
    <row r="315" spans="1:8" x14ac:dyDescent="0.2">
      <c r="A315" s="228" t="s">
        <v>3057</v>
      </c>
    </row>
    <row r="316" spans="1:8" x14ac:dyDescent="0.2">
      <c r="A316" s="14" t="s">
        <v>4665</v>
      </c>
      <c r="B316" s="185" t="s">
        <v>5253</v>
      </c>
      <c r="C316" s="182" t="s">
        <v>5270</v>
      </c>
      <c r="D316" s="166" t="s">
        <v>5184</v>
      </c>
      <c r="E316" s="44"/>
      <c r="F316" s="44"/>
      <c r="G316" s="44"/>
      <c r="H316" s="44"/>
    </row>
    <row r="317" spans="1:8" x14ac:dyDescent="0.2">
      <c r="A317" s="14"/>
      <c r="B317" s="10"/>
      <c r="E317" s="44"/>
      <c r="F317" s="44"/>
      <c r="G317" s="44"/>
      <c r="H317" s="44"/>
    </row>
    <row r="318" spans="1:8" x14ac:dyDescent="0.2">
      <c r="A318" s="17" t="s">
        <v>4953</v>
      </c>
      <c r="B318" s="10"/>
      <c r="E318" s="44"/>
      <c r="F318" s="44"/>
      <c r="G318" s="44"/>
      <c r="H318" s="44"/>
    </row>
    <row r="319" spans="1:8" x14ac:dyDescent="0.2">
      <c r="A319" s="16" t="s">
        <v>48</v>
      </c>
      <c r="B319" s="10"/>
      <c r="E319" s="44"/>
      <c r="F319" s="44"/>
      <c r="G319" s="44"/>
      <c r="H319" s="44"/>
    </row>
    <row r="320" spans="1:8" x14ac:dyDescent="0.2">
      <c r="A320" s="81" t="s">
        <v>3120</v>
      </c>
      <c r="B320" s="10"/>
      <c r="E320" s="44"/>
      <c r="F320" s="44"/>
      <c r="G320" s="44"/>
      <c r="H320" s="44"/>
    </row>
    <row r="321" spans="1:8" x14ac:dyDescent="0.2">
      <c r="A321" s="10" t="s">
        <v>2808</v>
      </c>
      <c r="B321" s="10"/>
      <c r="E321" s="44"/>
      <c r="F321" s="44"/>
      <c r="G321" s="44"/>
      <c r="H321" s="44"/>
    </row>
    <row r="322" spans="1:8" x14ac:dyDescent="0.2">
      <c r="A322" s="10" t="s">
        <v>2954</v>
      </c>
      <c r="B322" s="10"/>
      <c r="E322" s="44"/>
      <c r="F322" s="44"/>
      <c r="G322" s="44"/>
      <c r="H322" s="44"/>
    </row>
    <row r="323" spans="1:8" x14ac:dyDescent="0.2">
      <c r="A323" s="115" t="s">
        <v>2881</v>
      </c>
      <c r="B323" s="10"/>
      <c r="E323" s="44"/>
      <c r="F323" s="44"/>
      <c r="G323" s="44"/>
      <c r="H323" s="44"/>
    </row>
    <row r="324" spans="1:8" x14ac:dyDescent="0.2">
      <c r="A324" s="115" t="s">
        <v>4665</v>
      </c>
      <c r="B324" s="185" t="s">
        <v>5253</v>
      </c>
      <c r="C324" s="182" t="s">
        <v>5270</v>
      </c>
      <c r="D324" s="166" t="s">
        <v>5184</v>
      </c>
      <c r="E324" s="44"/>
      <c r="F324" s="44"/>
      <c r="G324" s="44"/>
      <c r="H324" s="44"/>
    </row>
    <row r="325" spans="1:8" x14ac:dyDescent="0.2">
      <c r="A325" s="115" t="s">
        <v>5190</v>
      </c>
      <c r="B325" s="152" t="s">
        <v>4668</v>
      </c>
      <c r="C325" s="117" t="s">
        <v>5271</v>
      </c>
      <c r="D325" s="116" t="s">
        <v>5147</v>
      </c>
      <c r="E325" s="44"/>
      <c r="F325" s="44"/>
      <c r="G325" s="44"/>
      <c r="H325" s="44"/>
    </row>
    <row r="326" spans="1:8" x14ac:dyDescent="0.2">
      <c r="B326" s="10"/>
      <c r="E326" s="44"/>
      <c r="F326" s="44"/>
      <c r="G326" s="44"/>
      <c r="H326" s="44"/>
    </row>
    <row r="327" spans="1:8" x14ac:dyDescent="0.2">
      <c r="A327" s="17" t="s">
        <v>4954</v>
      </c>
      <c r="B327" s="10"/>
      <c r="E327" s="44"/>
      <c r="F327" s="44"/>
      <c r="G327" s="44"/>
      <c r="H327" s="44"/>
    </row>
    <row r="328" spans="1:8" x14ac:dyDescent="0.2">
      <c r="A328" s="10" t="s">
        <v>48</v>
      </c>
      <c r="B328" s="10"/>
      <c r="E328" s="44"/>
      <c r="F328" s="44"/>
      <c r="G328" s="44"/>
      <c r="H328" s="44"/>
    </row>
    <row r="329" spans="1:8" x14ac:dyDescent="0.2">
      <c r="A329" s="81" t="s">
        <v>3120</v>
      </c>
      <c r="B329" s="10"/>
      <c r="E329" s="44"/>
      <c r="F329" s="44"/>
      <c r="G329" s="44"/>
      <c r="H329" s="44"/>
    </row>
    <row r="330" spans="1:8" x14ac:dyDescent="0.2">
      <c r="A330" s="10" t="s">
        <v>2808</v>
      </c>
      <c r="B330" s="10"/>
      <c r="E330" s="44"/>
      <c r="F330" s="44"/>
      <c r="G330" s="44"/>
      <c r="H330" s="44"/>
    </row>
    <row r="331" spans="1:8" x14ac:dyDescent="0.2">
      <c r="A331" s="10" t="s">
        <v>2890</v>
      </c>
      <c r="B331" s="10"/>
      <c r="E331" s="44"/>
      <c r="F331" s="44"/>
      <c r="G331" s="44"/>
      <c r="H331" s="44"/>
    </row>
    <row r="332" spans="1:8" x14ac:dyDescent="0.2">
      <c r="A332" s="14" t="s">
        <v>4711</v>
      </c>
      <c r="B332" s="10"/>
      <c r="E332" s="44"/>
      <c r="F332" s="44"/>
      <c r="G332" s="44"/>
      <c r="H332" s="44"/>
    </row>
    <row r="333" spans="1:8" x14ac:dyDescent="0.2">
      <c r="A333" s="115" t="s">
        <v>2881</v>
      </c>
      <c r="B333" s="10"/>
      <c r="E333" s="44"/>
      <c r="F333" s="44"/>
      <c r="G333" s="44"/>
      <c r="H333" s="44"/>
    </row>
    <row r="334" spans="1:8" x14ac:dyDescent="0.2">
      <c r="A334" s="115" t="s">
        <v>4665</v>
      </c>
      <c r="B334" s="185" t="s">
        <v>5253</v>
      </c>
      <c r="C334" s="182" t="s">
        <v>5270</v>
      </c>
      <c r="D334" s="166" t="s">
        <v>5184</v>
      </c>
      <c r="E334" s="44"/>
      <c r="F334" s="44"/>
      <c r="G334" s="44"/>
      <c r="H334" s="44"/>
    </row>
    <row r="335" spans="1:8" x14ac:dyDescent="0.2">
      <c r="A335" s="115" t="s">
        <v>5190</v>
      </c>
      <c r="B335" s="152" t="s">
        <v>4668</v>
      </c>
      <c r="C335" s="117" t="s">
        <v>5271</v>
      </c>
      <c r="D335" s="116" t="s">
        <v>5147</v>
      </c>
      <c r="E335" s="44"/>
      <c r="F335" s="44"/>
      <c r="G335" s="44"/>
      <c r="H335" s="44"/>
    </row>
    <row r="336" spans="1:8" x14ac:dyDescent="0.2">
      <c r="A336" s="14"/>
      <c r="B336" s="10"/>
      <c r="E336" s="44"/>
      <c r="F336" s="44"/>
      <c r="G336" s="44"/>
      <c r="H336" s="44"/>
    </row>
    <row r="337" spans="1:8" x14ac:dyDescent="0.2">
      <c r="A337" s="17" t="s">
        <v>4971</v>
      </c>
      <c r="B337" s="10"/>
      <c r="E337" s="44"/>
      <c r="F337" s="44"/>
      <c r="G337" s="44"/>
      <c r="H337" s="44"/>
    </row>
    <row r="338" spans="1:8" x14ac:dyDescent="0.2">
      <c r="A338" s="16" t="s">
        <v>48</v>
      </c>
      <c r="B338" s="10"/>
      <c r="E338" s="44"/>
      <c r="F338" s="44"/>
      <c r="G338" s="44"/>
      <c r="H338" s="44"/>
    </row>
    <row r="339" spans="1:8" x14ac:dyDescent="0.2">
      <c r="A339" s="81" t="s">
        <v>3120</v>
      </c>
      <c r="B339" s="10"/>
      <c r="E339" s="44"/>
      <c r="F339" s="44"/>
      <c r="G339" s="44"/>
      <c r="H339" s="44"/>
    </row>
    <row r="340" spans="1:8" x14ac:dyDescent="0.2">
      <c r="A340" s="10" t="s">
        <v>2808</v>
      </c>
      <c r="B340" s="10"/>
      <c r="E340" s="44"/>
      <c r="F340" s="44"/>
      <c r="G340" s="44"/>
      <c r="H340" s="44"/>
    </row>
    <row r="341" spans="1:8" x14ac:dyDescent="0.2">
      <c r="A341" s="10" t="s">
        <v>2954</v>
      </c>
      <c r="B341" s="10"/>
      <c r="E341" s="44"/>
      <c r="F341" s="44"/>
      <c r="G341" s="44"/>
      <c r="H341" s="44"/>
    </row>
    <row r="342" spans="1:8" x14ac:dyDescent="0.2">
      <c r="A342" s="115" t="s">
        <v>2882</v>
      </c>
      <c r="B342" s="10"/>
      <c r="E342" s="44"/>
      <c r="F342" s="44"/>
      <c r="G342" s="44"/>
      <c r="H342" s="44"/>
    </row>
    <row r="343" spans="1:8" x14ac:dyDescent="0.2">
      <c r="A343" s="14" t="s">
        <v>4665</v>
      </c>
      <c r="B343" s="185" t="s">
        <v>5253</v>
      </c>
      <c r="C343" s="182" t="s">
        <v>5270</v>
      </c>
      <c r="D343" s="166" t="s">
        <v>5184</v>
      </c>
      <c r="E343" s="44"/>
      <c r="F343" s="44"/>
      <c r="G343" s="44"/>
      <c r="H343" s="44"/>
    </row>
    <row r="344" spans="1:8" x14ac:dyDescent="0.2">
      <c r="A344" s="10"/>
      <c r="B344" s="10"/>
      <c r="E344" s="44"/>
      <c r="F344" s="44"/>
      <c r="G344" s="44"/>
      <c r="H344" s="44"/>
    </row>
    <row r="345" spans="1:8" x14ac:dyDescent="0.2">
      <c r="A345" s="17" t="s">
        <v>4972</v>
      </c>
      <c r="B345" s="10"/>
      <c r="E345" s="44"/>
      <c r="F345" s="44"/>
      <c r="G345" s="44"/>
      <c r="H345" s="44"/>
    </row>
    <row r="346" spans="1:8" x14ac:dyDescent="0.2">
      <c r="A346" s="10" t="s">
        <v>48</v>
      </c>
      <c r="B346" s="10"/>
      <c r="E346" s="44"/>
      <c r="F346" s="44"/>
      <c r="G346" s="44"/>
      <c r="H346" s="44"/>
    </row>
    <row r="347" spans="1:8" x14ac:dyDescent="0.2">
      <c r="A347" s="81" t="s">
        <v>3120</v>
      </c>
      <c r="B347" s="10"/>
      <c r="E347" s="44"/>
      <c r="F347" s="44"/>
      <c r="G347" s="44"/>
      <c r="H347" s="44"/>
    </row>
    <row r="348" spans="1:8" x14ac:dyDescent="0.2">
      <c r="A348" s="10" t="s">
        <v>2808</v>
      </c>
      <c r="B348" s="10"/>
      <c r="E348" s="44"/>
      <c r="F348" s="44"/>
      <c r="G348" s="44"/>
      <c r="H348" s="44"/>
    </row>
    <row r="349" spans="1:8" x14ac:dyDescent="0.2">
      <c r="A349" s="10" t="s">
        <v>2890</v>
      </c>
      <c r="B349" s="10"/>
      <c r="E349" s="44"/>
      <c r="F349" s="44"/>
      <c r="G349" s="44"/>
      <c r="H349" s="44"/>
    </row>
    <row r="350" spans="1:8" x14ac:dyDescent="0.2">
      <c r="A350" s="14" t="s">
        <v>4711</v>
      </c>
      <c r="B350" s="10"/>
      <c r="E350" s="44"/>
      <c r="F350" s="44"/>
      <c r="G350" s="44"/>
      <c r="H350" s="44"/>
    </row>
    <row r="351" spans="1:8" x14ac:dyDescent="0.2">
      <c r="A351" s="115" t="s">
        <v>2882</v>
      </c>
      <c r="B351" s="10"/>
      <c r="E351" s="44"/>
      <c r="F351" s="44"/>
      <c r="G351" s="44"/>
      <c r="H351" s="44"/>
    </row>
    <row r="352" spans="1:8" x14ac:dyDescent="0.2">
      <c r="A352" s="14" t="s">
        <v>4665</v>
      </c>
      <c r="B352" s="185" t="s">
        <v>5253</v>
      </c>
      <c r="C352" s="182" t="s">
        <v>5270</v>
      </c>
      <c r="D352" s="166" t="s">
        <v>5184</v>
      </c>
      <c r="E352" s="44"/>
      <c r="F352" s="44"/>
      <c r="G352" s="44"/>
      <c r="H352" s="44"/>
    </row>
    <row r="353" spans="1:13" x14ac:dyDescent="0.2">
      <c r="A353" s="14"/>
      <c r="B353" s="10"/>
      <c r="E353" s="44"/>
      <c r="F353" s="44"/>
      <c r="G353" s="44"/>
      <c r="H353" s="44"/>
    </row>
    <row r="354" spans="1:13" x14ac:dyDescent="0.2">
      <c r="A354" s="16" t="s">
        <v>1088</v>
      </c>
      <c r="B354" s="10"/>
      <c r="E354" s="44"/>
      <c r="F354" s="44"/>
      <c r="G354" s="44"/>
      <c r="H354" s="44"/>
      <c r="I354" s="44"/>
      <c r="K354" s="37"/>
      <c r="L354" s="37"/>
    </row>
    <row r="355" spans="1:13" x14ac:dyDescent="0.2">
      <c r="B355" s="10"/>
      <c r="E355" s="44"/>
      <c r="F355" s="44"/>
      <c r="G355" s="44"/>
      <c r="H355" s="44"/>
      <c r="I355" s="44"/>
      <c r="J355" s="44"/>
      <c r="K355" s="44"/>
      <c r="L355" s="44"/>
      <c r="M355" s="44"/>
    </row>
    <row r="356" spans="1:13" ht="38.25" x14ac:dyDescent="0.2">
      <c r="B356" s="61"/>
      <c r="C356" s="153" t="s">
        <v>827</v>
      </c>
      <c r="D356" s="153" t="s">
        <v>977</v>
      </c>
      <c r="E356" s="153" t="s">
        <v>976</v>
      </c>
      <c r="F356" s="153" t="s">
        <v>975</v>
      </c>
      <c r="G356" s="153" t="s">
        <v>5016</v>
      </c>
      <c r="H356" s="153" t="s">
        <v>688</v>
      </c>
      <c r="I356" s="153" t="s">
        <v>690</v>
      </c>
      <c r="J356" s="153" t="s">
        <v>689</v>
      </c>
      <c r="K356" s="153" t="s">
        <v>691</v>
      </c>
      <c r="L356" s="44"/>
    </row>
    <row r="357" spans="1:13" x14ac:dyDescent="0.2">
      <c r="B357" s="61"/>
      <c r="C357" s="223" t="s">
        <v>5444</v>
      </c>
      <c r="D357" s="223" t="s">
        <v>5445</v>
      </c>
      <c r="E357" s="223" t="s">
        <v>5348</v>
      </c>
      <c r="F357" s="223" t="s">
        <v>5349</v>
      </c>
      <c r="G357" s="223" t="s">
        <v>5350</v>
      </c>
      <c r="H357" s="223" t="s">
        <v>5351</v>
      </c>
      <c r="I357" s="223" t="s">
        <v>5446</v>
      </c>
      <c r="J357" s="223" t="s">
        <v>5447</v>
      </c>
      <c r="K357" s="223" t="s">
        <v>5448</v>
      </c>
      <c r="L357" s="44"/>
    </row>
    <row r="358" spans="1:13" x14ac:dyDescent="0.2">
      <c r="A358" s="75" t="s">
        <v>1043</v>
      </c>
      <c r="B358" s="384" t="s">
        <v>5342</v>
      </c>
      <c r="C358" s="474" t="s">
        <v>1087</v>
      </c>
      <c r="D358" s="474" t="s">
        <v>1086</v>
      </c>
      <c r="E358" s="474" t="s">
        <v>372</v>
      </c>
      <c r="F358" s="474" t="s">
        <v>1389</v>
      </c>
      <c r="G358" s="474" t="s">
        <v>5019</v>
      </c>
      <c r="H358" s="473" t="s">
        <v>1083</v>
      </c>
      <c r="I358" s="474" t="s">
        <v>1085</v>
      </c>
      <c r="J358" s="474" t="s">
        <v>1084</v>
      </c>
      <c r="K358" s="474" t="s">
        <v>2186</v>
      </c>
      <c r="L358" s="16" t="s">
        <v>2962</v>
      </c>
    </row>
    <row r="359" spans="1:13" x14ac:dyDescent="0.2">
      <c r="A359" s="75" t="s">
        <v>1036</v>
      </c>
      <c r="B359" s="384" t="s">
        <v>5417</v>
      </c>
      <c r="C359" s="474" t="s">
        <v>1082</v>
      </c>
      <c r="D359" s="474" t="s">
        <v>1081</v>
      </c>
      <c r="E359" s="474" t="s">
        <v>370</v>
      </c>
      <c r="F359" s="474" t="s">
        <v>1388</v>
      </c>
      <c r="G359" s="474" t="s">
        <v>5020</v>
      </c>
      <c r="H359" s="474" t="s">
        <v>1078</v>
      </c>
      <c r="I359" s="474" t="s">
        <v>1080</v>
      </c>
      <c r="J359" s="474" t="s">
        <v>1079</v>
      </c>
      <c r="K359" s="474" t="s">
        <v>2187</v>
      </c>
      <c r="L359" s="16" t="s">
        <v>2963</v>
      </c>
    </row>
    <row r="360" spans="1:13" x14ac:dyDescent="0.2">
      <c r="A360" s="75" t="s">
        <v>1029</v>
      </c>
      <c r="B360" s="384" t="s">
        <v>5418</v>
      </c>
      <c r="C360" s="474" t="s">
        <v>1077</v>
      </c>
      <c r="D360" s="474" t="s">
        <v>1076</v>
      </c>
      <c r="E360" s="474" t="s">
        <v>368</v>
      </c>
      <c r="F360" s="474" t="s">
        <v>1387</v>
      </c>
      <c r="G360" s="474" t="s">
        <v>5021</v>
      </c>
      <c r="H360" s="474" t="s">
        <v>1073</v>
      </c>
      <c r="I360" s="474" t="s">
        <v>1075</v>
      </c>
      <c r="J360" s="474" t="s">
        <v>1074</v>
      </c>
      <c r="K360" s="474" t="s">
        <v>2188</v>
      </c>
      <c r="L360" s="16" t="s">
        <v>2993</v>
      </c>
    </row>
    <row r="361" spans="1:13" x14ac:dyDescent="0.2">
      <c r="A361" s="75" t="s">
        <v>1022</v>
      </c>
      <c r="B361" s="384" t="s">
        <v>5419</v>
      </c>
      <c r="C361" s="474" t="s">
        <v>2112</v>
      </c>
      <c r="D361" s="474" t="s">
        <v>1399</v>
      </c>
      <c r="E361" s="474" t="s">
        <v>367</v>
      </c>
      <c r="F361" s="474" t="s">
        <v>1386</v>
      </c>
      <c r="G361" s="474" t="s">
        <v>5022</v>
      </c>
      <c r="H361" s="473" t="s">
        <v>3564</v>
      </c>
      <c r="I361" s="474" t="s">
        <v>3563</v>
      </c>
      <c r="J361" s="474" t="s">
        <v>2604</v>
      </c>
      <c r="K361" s="474" t="s">
        <v>3562</v>
      </c>
      <c r="L361" s="16" t="s">
        <v>5091</v>
      </c>
    </row>
    <row r="362" spans="1:13" x14ac:dyDescent="0.2">
      <c r="A362" s="75" t="s">
        <v>1021</v>
      </c>
      <c r="B362" s="384" t="s">
        <v>5420</v>
      </c>
      <c r="C362" s="474" t="s">
        <v>2113</v>
      </c>
      <c r="D362" s="474" t="s">
        <v>1398</v>
      </c>
      <c r="E362" s="474" t="s">
        <v>366</v>
      </c>
      <c r="F362" s="474" t="s">
        <v>1385</v>
      </c>
      <c r="G362" s="474" t="s">
        <v>5023</v>
      </c>
      <c r="H362" s="474" t="s">
        <v>3567</v>
      </c>
      <c r="I362" s="474" t="s">
        <v>3566</v>
      </c>
      <c r="J362" s="474" t="s">
        <v>2606</v>
      </c>
      <c r="K362" s="474" t="s">
        <v>3565</v>
      </c>
      <c r="L362" s="16" t="s">
        <v>3004</v>
      </c>
    </row>
    <row r="363" spans="1:13" x14ac:dyDescent="0.2">
      <c r="A363" s="75" t="s">
        <v>1020</v>
      </c>
      <c r="B363" s="384" t="s">
        <v>5421</v>
      </c>
      <c r="C363" s="474" t="s">
        <v>2114</v>
      </c>
      <c r="D363" s="474" t="s">
        <v>1397</v>
      </c>
      <c r="E363" s="474" t="s">
        <v>365</v>
      </c>
      <c r="F363" s="474" t="s">
        <v>1384</v>
      </c>
      <c r="G363" s="474" t="s">
        <v>5024</v>
      </c>
      <c r="H363" s="474" t="s">
        <v>3570</v>
      </c>
      <c r="I363" s="474" t="s">
        <v>3569</v>
      </c>
      <c r="J363" s="474" t="s">
        <v>2608</v>
      </c>
      <c r="K363" s="474" t="s">
        <v>3568</v>
      </c>
      <c r="L363" s="16" t="s">
        <v>3005</v>
      </c>
    </row>
    <row r="364" spans="1:13" x14ac:dyDescent="0.2">
      <c r="A364" s="75" t="s">
        <v>1019</v>
      </c>
      <c r="B364" s="384" t="s">
        <v>5422</v>
      </c>
      <c r="C364" s="474" t="s">
        <v>2116</v>
      </c>
      <c r="D364" s="474" t="s">
        <v>1396</v>
      </c>
      <c r="E364" s="474" t="s">
        <v>364</v>
      </c>
      <c r="F364" s="474" t="s">
        <v>1383</v>
      </c>
      <c r="G364" s="474" t="s">
        <v>5025</v>
      </c>
      <c r="H364" s="473" t="s">
        <v>3573</v>
      </c>
      <c r="I364" s="474" t="s">
        <v>3572</v>
      </c>
      <c r="J364" s="474" t="s">
        <v>2610</v>
      </c>
      <c r="K364" s="474" t="s">
        <v>3571</v>
      </c>
      <c r="L364" s="16" t="s">
        <v>2967</v>
      </c>
    </row>
    <row r="365" spans="1:13" x14ac:dyDescent="0.2">
      <c r="A365" s="75" t="s">
        <v>1018</v>
      </c>
      <c r="B365" s="384" t="s">
        <v>5423</v>
      </c>
      <c r="C365" s="474" t="s">
        <v>3574</v>
      </c>
      <c r="D365" s="474" t="s">
        <v>3575</v>
      </c>
      <c r="E365" s="474" t="s">
        <v>2599</v>
      </c>
      <c r="F365" s="474" t="s">
        <v>3576</v>
      </c>
      <c r="G365" s="474" t="s">
        <v>5026</v>
      </c>
      <c r="H365" s="474" t="s">
        <v>3579</v>
      </c>
      <c r="I365" s="474" t="s">
        <v>3578</v>
      </c>
      <c r="J365" s="474" t="s">
        <v>2612</v>
      </c>
      <c r="K365" s="474" t="s">
        <v>3577</v>
      </c>
      <c r="L365" s="16" t="s">
        <v>2998</v>
      </c>
    </row>
    <row r="366" spans="1:13" x14ac:dyDescent="0.2">
      <c r="A366" s="75" t="s">
        <v>1017</v>
      </c>
      <c r="B366" s="384" t="s">
        <v>5424</v>
      </c>
      <c r="C366" s="474" t="s">
        <v>2118</v>
      </c>
      <c r="D366" s="474" t="s">
        <v>2119</v>
      </c>
      <c r="E366" s="474" t="s">
        <v>363</v>
      </c>
      <c r="F366" s="474" t="s">
        <v>2120</v>
      </c>
      <c r="G366" s="474" t="s">
        <v>5027</v>
      </c>
      <c r="H366" s="474" t="s">
        <v>3582</v>
      </c>
      <c r="I366" s="474" t="s">
        <v>3581</v>
      </c>
      <c r="J366" s="474" t="s">
        <v>2614</v>
      </c>
      <c r="K366" s="474" t="s">
        <v>3580</v>
      </c>
      <c r="L366" s="16" t="s">
        <v>2999</v>
      </c>
    </row>
    <row r="367" spans="1:13" x14ac:dyDescent="0.2">
      <c r="A367" s="75" t="s">
        <v>1072</v>
      </c>
      <c r="B367" s="384" t="s">
        <v>5425</v>
      </c>
      <c r="C367" s="474" t="s">
        <v>2129</v>
      </c>
      <c r="D367" s="474" t="s">
        <v>1395</v>
      </c>
      <c r="E367" s="474" t="s">
        <v>362</v>
      </c>
      <c r="F367" s="474" t="s">
        <v>1382</v>
      </c>
      <c r="G367" s="474" t="s">
        <v>5028</v>
      </c>
      <c r="H367" s="473" t="s">
        <v>3585</v>
      </c>
      <c r="I367" s="474" t="s">
        <v>3584</v>
      </c>
      <c r="J367" s="474" t="s">
        <v>2615</v>
      </c>
      <c r="K367" s="474" t="s">
        <v>3583</v>
      </c>
      <c r="L367" s="16" t="s">
        <v>2972</v>
      </c>
    </row>
    <row r="368" spans="1:13" x14ac:dyDescent="0.2">
      <c r="A368" s="75" t="s">
        <v>1071</v>
      </c>
      <c r="B368" s="384" t="s">
        <v>5340</v>
      </c>
      <c r="C368" s="474" t="s">
        <v>2130</v>
      </c>
      <c r="D368" s="474" t="s">
        <v>1394</v>
      </c>
      <c r="E368" s="474" t="s">
        <v>361</v>
      </c>
      <c r="F368" s="474" t="s">
        <v>1381</v>
      </c>
      <c r="G368" s="474" t="s">
        <v>5029</v>
      </c>
      <c r="H368" s="474" t="s">
        <v>3588</v>
      </c>
      <c r="I368" s="474" t="s">
        <v>3587</v>
      </c>
      <c r="J368" s="474" t="s">
        <v>2616</v>
      </c>
      <c r="K368" s="474" t="s">
        <v>3586</v>
      </c>
      <c r="L368" s="16" t="s">
        <v>5096</v>
      </c>
    </row>
    <row r="369" spans="1:13" x14ac:dyDescent="0.2">
      <c r="A369" s="75" t="s">
        <v>1070</v>
      </c>
      <c r="B369" s="384" t="s">
        <v>5426</v>
      </c>
      <c r="C369" s="474" t="s">
        <v>2131</v>
      </c>
      <c r="D369" s="474" t="s">
        <v>1393</v>
      </c>
      <c r="E369" s="474" t="s">
        <v>1391</v>
      </c>
      <c r="F369" s="474" t="s">
        <v>1380</v>
      </c>
      <c r="G369" s="474" t="s">
        <v>5030</v>
      </c>
      <c r="H369" s="474" t="s">
        <v>3591</v>
      </c>
      <c r="I369" s="474" t="s">
        <v>3590</v>
      </c>
      <c r="J369" s="474" t="s">
        <v>2617</v>
      </c>
      <c r="K369" s="474" t="s">
        <v>3589</v>
      </c>
      <c r="L369" s="16" t="s">
        <v>3002</v>
      </c>
    </row>
    <row r="370" spans="1:13" x14ac:dyDescent="0.2">
      <c r="A370" s="75" t="s">
        <v>1069</v>
      </c>
      <c r="B370" s="384" t="s">
        <v>5427</v>
      </c>
      <c r="C370" s="474" t="s">
        <v>2133</v>
      </c>
      <c r="D370" s="474" t="s">
        <v>1392</v>
      </c>
      <c r="E370" s="474" t="s">
        <v>1390</v>
      </c>
      <c r="F370" s="474" t="s">
        <v>1379</v>
      </c>
      <c r="G370" s="474" t="s">
        <v>5031</v>
      </c>
      <c r="H370" s="473" t="s">
        <v>3594</v>
      </c>
      <c r="I370" s="474" t="s">
        <v>3593</v>
      </c>
      <c r="J370" s="474" t="s">
        <v>2618</v>
      </c>
      <c r="K370" s="474" t="s">
        <v>3592</v>
      </c>
      <c r="L370" s="16" t="s">
        <v>3003</v>
      </c>
    </row>
    <row r="371" spans="1:13" x14ac:dyDescent="0.2">
      <c r="A371" s="75" t="s">
        <v>1068</v>
      </c>
      <c r="B371" s="384" t="s">
        <v>5428</v>
      </c>
      <c r="C371" s="474" t="s">
        <v>1067</v>
      </c>
      <c r="D371" s="474" t="s">
        <v>1066</v>
      </c>
      <c r="E371" s="474" t="s">
        <v>1065</v>
      </c>
      <c r="F371" s="474" t="s">
        <v>2135</v>
      </c>
      <c r="G371" s="474" t="s">
        <v>5032</v>
      </c>
      <c r="H371" s="474" t="s">
        <v>1062</v>
      </c>
      <c r="I371" s="474" t="s">
        <v>1064</v>
      </c>
      <c r="J371" s="474" t="s">
        <v>1063</v>
      </c>
      <c r="K371" s="474" t="s">
        <v>2193</v>
      </c>
      <c r="L371" s="16" t="s">
        <v>2975</v>
      </c>
    </row>
    <row r="372" spans="1:13" x14ac:dyDescent="0.2">
      <c r="A372" s="95" t="s">
        <v>1061</v>
      </c>
      <c r="B372" s="384" t="s">
        <v>5429</v>
      </c>
      <c r="C372" s="474" t="s">
        <v>2190</v>
      </c>
      <c r="D372" s="474" t="s">
        <v>2191</v>
      </c>
      <c r="E372" s="474" t="s">
        <v>2192</v>
      </c>
      <c r="F372" s="474" t="s">
        <v>2189</v>
      </c>
      <c r="G372" s="421"/>
      <c r="H372" s="474" t="s">
        <v>2196</v>
      </c>
      <c r="I372" s="474" t="s">
        <v>2195</v>
      </c>
      <c r="J372" s="474" t="s">
        <v>1586</v>
      </c>
      <c r="K372" s="474" t="s">
        <v>2194</v>
      </c>
      <c r="L372" s="16" t="s">
        <v>2977</v>
      </c>
      <c r="M372" s="16" t="s">
        <v>3066</v>
      </c>
    </row>
    <row r="373" spans="1:13" x14ac:dyDescent="0.2">
      <c r="A373" s="95" t="s">
        <v>1009</v>
      </c>
      <c r="B373" s="384" t="s">
        <v>5430</v>
      </c>
      <c r="C373" s="443" t="s">
        <v>1060</v>
      </c>
      <c r="D373" s="443" t="s">
        <v>1059</v>
      </c>
      <c r="E373" s="421"/>
      <c r="F373" s="421"/>
      <c r="G373" s="421"/>
      <c r="H373" s="421"/>
      <c r="I373" s="421"/>
      <c r="J373" s="421"/>
      <c r="K373" s="421"/>
      <c r="L373" s="16" t="s">
        <v>2978</v>
      </c>
    </row>
    <row r="374" spans="1:13" x14ac:dyDescent="0.2">
      <c r="A374" s="95" t="s">
        <v>1006</v>
      </c>
      <c r="B374" s="384" t="s">
        <v>5431</v>
      </c>
      <c r="C374" s="443" t="s">
        <v>1058</v>
      </c>
      <c r="D374" s="443" t="s">
        <v>1057</v>
      </c>
      <c r="E374" s="421"/>
      <c r="F374" s="421"/>
      <c r="G374" s="421"/>
      <c r="H374" s="421"/>
      <c r="I374" s="421"/>
      <c r="J374" s="421"/>
      <c r="K374" s="421"/>
      <c r="L374" s="16" t="s">
        <v>2979</v>
      </c>
    </row>
    <row r="375" spans="1:13" x14ac:dyDescent="0.2">
      <c r="A375" s="95" t="s">
        <v>1003</v>
      </c>
      <c r="B375" s="384" t="s">
        <v>5432</v>
      </c>
      <c r="C375" s="443" t="s">
        <v>1056</v>
      </c>
      <c r="D375" s="443" t="s">
        <v>1055</v>
      </c>
      <c r="E375" s="421"/>
      <c r="F375" s="421"/>
      <c r="G375" s="421"/>
      <c r="H375" s="421"/>
      <c r="I375" s="421"/>
      <c r="J375" s="421"/>
      <c r="K375" s="421"/>
      <c r="L375" s="16" t="s">
        <v>2980</v>
      </c>
    </row>
    <row r="376" spans="1:13" x14ac:dyDescent="0.2">
      <c r="A376" s="95" t="s">
        <v>1000</v>
      </c>
      <c r="B376" s="384" t="s">
        <v>5433</v>
      </c>
      <c r="C376" s="443" t="s">
        <v>3595</v>
      </c>
      <c r="D376" s="443" t="s">
        <v>3596</v>
      </c>
      <c r="E376" s="421"/>
      <c r="F376" s="421"/>
      <c r="G376" s="421"/>
      <c r="H376" s="421"/>
      <c r="I376" s="421"/>
      <c r="J376" s="421"/>
      <c r="K376" s="421"/>
      <c r="L376" s="16" t="s">
        <v>2981</v>
      </c>
    </row>
    <row r="377" spans="1:13" x14ac:dyDescent="0.2">
      <c r="A377" s="95" t="s">
        <v>999</v>
      </c>
      <c r="B377" s="384" t="s">
        <v>5434</v>
      </c>
      <c r="C377" s="443" t="s">
        <v>3597</v>
      </c>
      <c r="D377" s="443" t="s">
        <v>3598</v>
      </c>
      <c r="E377" s="421"/>
      <c r="F377" s="421"/>
      <c r="G377" s="421"/>
      <c r="H377" s="421"/>
      <c r="I377" s="421"/>
      <c r="J377" s="421"/>
      <c r="K377" s="421"/>
      <c r="L377" s="16" t="s">
        <v>2982</v>
      </c>
    </row>
    <row r="378" spans="1:13" x14ac:dyDescent="0.2">
      <c r="A378" s="95" t="s">
        <v>998</v>
      </c>
      <c r="B378" s="384" t="s">
        <v>5341</v>
      </c>
      <c r="C378" s="443" t="s">
        <v>3599</v>
      </c>
      <c r="D378" s="443" t="s">
        <v>3600</v>
      </c>
      <c r="E378" s="421"/>
      <c r="F378" s="421"/>
      <c r="G378" s="421"/>
      <c r="H378" s="421"/>
      <c r="I378" s="421"/>
      <c r="J378" s="421"/>
      <c r="K378" s="421"/>
      <c r="L378" s="16" t="s">
        <v>2983</v>
      </c>
    </row>
    <row r="379" spans="1:13" x14ac:dyDescent="0.2">
      <c r="A379" s="95" t="s">
        <v>997</v>
      </c>
      <c r="B379" s="384" t="s">
        <v>5435</v>
      </c>
      <c r="C379" s="443" t="s">
        <v>3601</v>
      </c>
      <c r="D379" s="443" t="s">
        <v>3602</v>
      </c>
      <c r="E379" s="421"/>
      <c r="F379" s="421"/>
      <c r="G379" s="421"/>
      <c r="H379" s="421"/>
      <c r="I379" s="421"/>
      <c r="J379" s="421"/>
      <c r="K379" s="421"/>
      <c r="L379" s="16" t="s">
        <v>2984</v>
      </c>
    </row>
    <row r="380" spans="1:13" x14ac:dyDescent="0.2">
      <c r="A380" s="95" t="s">
        <v>996</v>
      </c>
      <c r="B380" s="384" t="s">
        <v>5436</v>
      </c>
      <c r="C380" s="443" t="s">
        <v>3603</v>
      </c>
      <c r="D380" s="443" t="s">
        <v>3604</v>
      </c>
      <c r="E380" s="421"/>
      <c r="F380" s="421"/>
      <c r="G380" s="421"/>
      <c r="H380" s="421"/>
      <c r="I380" s="421"/>
      <c r="J380" s="421"/>
      <c r="K380" s="421"/>
      <c r="L380" s="16" t="s">
        <v>2985</v>
      </c>
    </row>
    <row r="381" spans="1:13" x14ac:dyDescent="0.2">
      <c r="A381" s="95" t="s">
        <v>995</v>
      </c>
      <c r="B381" s="384" t="s">
        <v>5437</v>
      </c>
      <c r="C381" s="443" t="s">
        <v>3605</v>
      </c>
      <c r="D381" s="443" t="s">
        <v>3606</v>
      </c>
      <c r="E381" s="421"/>
      <c r="F381" s="421"/>
      <c r="G381" s="421"/>
      <c r="H381" s="421"/>
      <c r="I381" s="421"/>
      <c r="J381" s="421"/>
      <c r="K381" s="421"/>
      <c r="L381" s="16" t="s">
        <v>2986</v>
      </c>
    </row>
    <row r="382" spans="1:13" x14ac:dyDescent="0.2">
      <c r="A382" s="95" t="s">
        <v>994</v>
      </c>
      <c r="B382" s="384" t="s">
        <v>5438</v>
      </c>
      <c r="C382" s="443" t="s">
        <v>3607</v>
      </c>
      <c r="D382" s="443" t="s">
        <v>3608</v>
      </c>
      <c r="E382" s="421"/>
      <c r="F382" s="421"/>
      <c r="G382" s="421"/>
      <c r="H382" s="421"/>
      <c r="I382" s="421"/>
      <c r="J382" s="421"/>
      <c r="K382" s="421"/>
      <c r="L382" s="16" t="s">
        <v>2987</v>
      </c>
    </row>
    <row r="383" spans="1:13" x14ac:dyDescent="0.2">
      <c r="A383" s="95" t="s">
        <v>993</v>
      </c>
      <c r="B383" s="384" t="s">
        <v>5439</v>
      </c>
      <c r="C383" s="443" t="s">
        <v>3609</v>
      </c>
      <c r="D383" s="443" t="s">
        <v>3610</v>
      </c>
      <c r="E383" s="421"/>
      <c r="F383" s="421"/>
      <c r="G383" s="421"/>
      <c r="H383" s="421"/>
      <c r="I383" s="421"/>
      <c r="J383" s="421"/>
      <c r="K383" s="421"/>
      <c r="L383" s="16" t="s">
        <v>2988</v>
      </c>
    </row>
    <row r="384" spans="1:13" x14ac:dyDescent="0.2">
      <c r="A384" s="95" t="s">
        <v>992</v>
      </c>
      <c r="B384" s="384" t="s">
        <v>5440</v>
      </c>
      <c r="C384" s="443" t="s">
        <v>3611</v>
      </c>
      <c r="D384" s="443" t="s">
        <v>3612</v>
      </c>
      <c r="E384" s="421"/>
      <c r="F384" s="421"/>
      <c r="G384" s="421"/>
      <c r="H384" s="421"/>
      <c r="I384" s="421"/>
      <c r="J384" s="421"/>
      <c r="K384" s="421"/>
      <c r="L384" s="16" t="s">
        <v>2989</v>
      </c>
    </row>
    <row r="385" spans="1:13" x14ac:dyDescent="0.2">
      <c r="A385" s="95" t="s">
        <v>991</v>
      </c>
      <c r="B385" s="384" t="s">
        <v>5441</v>
      </c>
      <c r="C385" s="443" t="s">
        <v>3613</v>
      </c>
      <c r="D385" s="443" t="s">
        <v>3614</v>
      </c>
      <c r="E385" s="421"/>
      <c r="F385" s="421"/>
      <c r="G385" s="421"/>
      <c r="H385" s="421"/>
      <c r="I385" s="421"/>
      <c r="J385" s="421"/>
      <c r="K385" s="421"/>
      <c r="L385" s="16" t="s">
        <v>2990</v>
      </c>
    </row>
    <row r="386" spans="1:13" x14ac:dyDescent="0.2">
      <c r="A386" s="95" t="s">
        <v>990</v>
      </c>
      <c r="B386" s="384" t="s">
        <v>5442</v>
      </c>
      <c r="C386" s="443" t="s">
        <v>1054</v>
      </c>
      <c r="D386" s="443" t="s">
        <v>1053</v>
      </c>
      <c r="E386" s="421"/>
      <c r="F386" s="421"/>
      <c r="G386" s="421"/>
      <c r="H386" s="421"/>
      <c r="I386" s="421"/>
      <c r="J386" s="421"/>
      <c r="K386" s="421"/>
      <c r="L386" s="16" t="s">
        <v>2991</v>
      </c>
    </row>
    <row r="387" spans="1:13" x14ac:dyDescent="0.2">
      <c r="A387" s="95" t="s">
        <v>1052</v>
      </c>
      <c r="B387" s="384" t="s">
        <v>5443</v>
      </c>
      <c r="C387" s="443" t="s">
        <v>2197</v>
      </c>
      <c r="D387" s="443" t="s">
        <v>2199</v>
      </c>
      <c r="E387" s="421"/>
      <c r="F387" s="421"/>
      <c r="G387" s="421"/>
      <c r="H387" s="474" t="s">
        <v>1049</v>
      </c>
      <c r="I387" s="474" t="s">
        <v>1051</v>
      </c>
      <c r="J387" s="474" t="s">
        <v>1050</v>
      </c>
      <c r="K387" s="474" t="s">
        <v>2201</v>
      </c>
      <c r="L387" s="16" t="s">
        <v>2992</v>
      </c>
      <c r="M387" s="16" t="s">
        <v>3066</v>
      </c>
    </row>
    <row r="388" spans="1:13" x14ac:dyDescent="0.2">
      <c r="A388" s="95" t="s">
        <v>1048</v>
      </c>
      <c r="B388" s="384" t="s">
        <v>5343</v>
      </c>
      <c r="C388" s="443" t="s">
        <v>2198</v>
      </c>
      <c r="D388" s="443" t="s">
        <v>2200</v>
      </c>
      <c r="E388" s="421"/>
      <c r="F388" s="421"/>
      <c r="G388" s="421"/>
      <c r="H388" s="474" t="s">
        <v>2206</v>
      </c>
      <c r="I388" s="474" t="s">
        <v>2204</v>
      </c>
      <c r="J388" s="474" t="s">
        <v>2205</v>
      </c>
      <c r="K388" s="474" t="s">
        <v>2202</v>
      </c>
      <c r="M388" s="16" t="s">
        <v>3066</v>
      </c>
    </row>
    <row r="389" spans="1:13" x14ac:dyDescent="0.2">
      <c r="A389" s="75" t="s">
        <v>982</v>
      </c>
      <c r="B389" s="384" t="s">
        <v>5344</v>
      </c>
      <c r="C389" s="421"/>
      <c r="D389" s="421"/>
      <c r="E389" s="421"/>
      <c r="F389" s="421"/>
      <c r="G389" s="421"/>
      <c r="H389" s="474" t="s">
        <v>2207</v>
      </c>
      <c r="I389" s="421"/>
      <c r="J389" s="421"/>
      <c r="K389" s="474" t="s">
        <v>2203</v>
      </c>
      <c r="M389" s="16" t="s">
        <v>3063</v>
      </c>
    </row>
    <row r="390" spans="1:13" x14ac:dyDescent="0.2">
      <c r="A390" s="95" t="s">
        <v>1047</v>
      </c>
      <c r="B390" s="384" t="s">
        <v>5345</v>
      </c>
      <c r="C390" s="421"/>
      <c r="D390" s="421"/>
      <c r="E390" s="421"/>
      <c r="F390" s="421"/>
      <c r="G390" s="421"/>
      <c r="H390" s="474" t="s">
        <v>1045</v>
      </c>
      <c r="I390" s="421"/>
      <c r="J390" s="421"/>
      <c r="K390" s="474" t="s">
        <v>1046</v>
      </c>
    </row>
    <row r="391" spans="1:13" x14ac:dyDescent="0.2">
      <c r="C391" s="12" t="s">
        <v>2826</v>
      </c>
      <c r="D391" s="12"/>
      <c r="E391" s="12" t="s">
        <v>2827</v>
      </c>
      <c r="F391" s="12"/>
      <c r="G391" s="9" t="s">
        <v>5122</v>
      </c>
      <c r="H391" s="12" t="s">
        <v>2853</v>
      </c>
      <c r="I391" s="12" t="s">
        <v>2853</v>
      </c>
      <c r="J391" s="12" t="s">
        <v>2853</v>
      </c>
      <c r="K391" s="12" t="s">
        <v>2853</v>
      </c>
      <c r="L391" s="191"/>
      <c r="M391" s="357"/>
    </row>
    <row r="392" spans="1:13" x14ac:dyDescent="0.2">
      <c r="C392" s="12" t="s">
        <v>3055</v>
      </c>
      <c r="L392" s="191"/>
      <c r="M392" s="357"/>
    </row>
    <row r="393" spans="1:13" x14ac:dyDescent="0.2">
      <c r="C393" s="9" t="s">
        <v>2058</v>
      </c>
      <c r="D393" s="9" t="s">
        <v>2058</v>
      </c>
      <c r="E393" s="9" t="s">
        <v>2058</v>
      </c>
      <c r="F393" s="9" t="s">
        <v>5018</v>
      </c>
      <c r="G393" s="9"/>
      <c r="H393" s="9" t="s">
        <v>2058</v>
      </c>
      <c r="I393" s="9" t="s">
        <v>2058</v>
      </c>
      <c r="J393" s="9" t="s">
        <v>2058</v>
      </c>
      <c r="K393" s="9" t="s">
        <v>2058</v>
      </c>
      <c r="L393" s="191"/>
      <c r="M393" s="357"/>
    </row>
    <row r="394" spans="1:13" x14ac:dyDescent="0.2">
      <c r="C394" s="32" t="s">
        <v>4666</v>
      </c>
      <c r="D394" s="32" t="s">
        <v>4666</v>
      </c>
      <c r="E394" s="32" t="s">
        <v>4666</v>
      </c>
      <c r="F394" s="32" t="s">
        <v>4666</v>
      </c>
      <c r="G394" s="32"/>
      <c r="H394" s="32" t="s">
        <v>4666</v>
      </c>
      <c r="I394" s="32" t="s">
        <v>4666</v>
      </c>
      <c r="J394" s="32" t="s">
        <v>4666</v>
      </c>
      <c r="K394" s="32" t="s">
        <v>4666</v>
      </c>
      <c r="M394" s="357"/>
    </row>
    <row r="395" spans="1:13" x14ac:dyDescent="0.2">
      <c r="C395" s="8" t="s">
        <v>2713</v>
      </c>
      <c r="D395" s="9" t="s">
        <v>2720</v>
      </c>
      <c r="E395" s="9" t="s">
        <v>2721</v>
      </c>
      <c r="F395" s="13"/>
      <c r="G395" s="8"/>
      <c r="H395" s="8" t="s">
        <v>2716</v>
      </c>
      <c r="I395" s="8" t="s">
        <v>2716</v>
      </c>
      <c r="J395" s="8" t="s">
        <v>2716</v>
      </c>
      <c r="K395" s="8" t="s">
        <v>2716</v>
      </c>
      <c r="L395" s="8"/>
    </row>
    <row r="396" spans="1:13" x14ac:dyDescent="0.2">
      <c r="C396" s="9"/>
      <c r="D396" s="9"/>
      <c r="E396" s="9"/>
      <c r="F396" s="9" t="s">
        <v>3042</v>
      </c>
      <c r="G396" s="9"/>
      <c r="H396" s="9"/>
      <c r="I396" s="9"/>
      <c r="J396" s="9"/>
      <c r="K396" s="9"/>
      <c r="L396" s="13"/>
    </row>
    <row r="397" spans="1:13" x14ac:dyDescent="0.2">
      <c r="C397" s="13"/>
      <c r="D397" s="9"/>
      <c r="E397" s="9"/>
      <c r="F397" s="9"/>
      <c r="G397" s="8"/>
      <c r="H397" s="8"/>
      <c r="I397" s="8" t="s">
        <v>2866</v>
      </c>
      <c r="J397" s="8" t="s">
        <v>2867</v>
      </c>
      <c r="K397" s="8" t="s">
        <v>2864</v>
      </c>
      <c r="L397" s="8"/>
    </row>
    <row r="399" spans="1:13" x14ac:dyDescent="0.2">
      <c r="A399" s="17" t="s">
        <v>4937</v>
      </c>
    </row>
    <row r="400" spans="1:13" x14ac:dyDescent="0.2">
      <c r="A400" s="16" t="s">
        <v>48</v>
      </c>
    </row>
    <row r="401" spans="1:28" x14ac:dyDescent="0.2">
      <c r="A401" s="81" t="s">
        <v>3121</v>
      </c>
    </row>
    <row r="402" spans="1:28" x14ac:dyDescent="0.2">
      <c r="A402" s="10" t="s">
        <v>2808</v>
      </c>
    </row>
    <row r="403" spans="1:28" x14ac:dyDescent="0.2">
      <c r="A403" s="10" t="s">
        <v>2954</v>
      </c>
    </row>
    <row r="404" spans="1:28" x14ac:dyDescent="0.2">
      <c r="A404" s="228" t="s">
        <v>3057</v>
      </c>
    </row>
    <row r="405" spans="1:28" x14ac:dyDescent="0.2">
      <c r="A405" s="14" t="s">
        <v>4665</v>
      </c>
      <c r="B405" s="185" t="s">
        <v>5253</v>
      </c>
      <c r="C405" s="182" t="s">
        <v>5270</v>
      </c>
      <c r="D405" s="166" t="s">
        <v>5184</v>
      </c>
    </row>
    <row r="407" spans="1:28" x14ac:dyDescent="0.2">
      <c r="A407" s="17" t="s">
        <v>4938</v>
      </c>
    </row>
    <row r="408" spans="1:28" x14ac:dyDescent="0.2">
      <c r="A408" s="10" t="s">
        <v>48</v>
      </c>
    </row>
    <row r="409" spans="1:28" x14ac:dyDescent="0.2">
      <c r="A409" s="81" t="s">
        <v>3121</v>
      </c>
    </row>
    <row r="410" spans="1:28" x14ac:dyDescent="0.2">
      <c r="A410" s="10" t="s">
        <v>2808</v>
      </c>
      <c r="F410" s="44"/>
      <c r="G410" s="44"/>
      <c r="H410" s="44"/>
      <c r="I410" s="44"/>
      <c r="J410" s="44"/>
      <c r="K410" s="44"/>
      <c r="M410" s="44"/>
    </row>
    <row r="411" spans="1:28" x14ac:dyDescent="0.2">
      <c r="A411" s="10" t="s">
        <v>2890</v>
      </c>
      <c r="F411" s="44"/>
      <c r="G411" s="44"/>
      <c r="H411" s="44"/>
      <c r="AB411" s="44"/>
    </row>
    <row r="412" spans="1:28" x14ac:dyDescent="0.2">
      <c r="A412" s="14" t="s">
        <v>4711</v>
      </c>
      <c r="F412" s="44"/>
      <c r="G412" s="44"/>
      <c r="H412" s="44"/>
    </row>
    <row r="413" spans="1:28" x14ac:dyDescent="0.2">
      <c r="A413" s="228" t="s">
        <v>3057</v>
      </c>
      <c r="E413" s="44"/>
      <c r="F413" s="44"/>
      <c r="G413" s="44"/>
      <c r="H413" s="44"/>
      <c r="I413" s="44"/>
      <c r="K413" s="37"/>
      <c r="L413" s="37"/>
    </row>
    <row r="414" spans="1:28" x14ac:dyDescent="0.2">
      <c r="A414" s="14" t="s">
        <v>4665</v>
      </c>
      <c r="B414" s="185" t="s">
        <v>5253</v>
      </c>
      <c r="C414" s="182" t="s">
        <v>5270</v>
      </c>
      <c r="D414" s="166" t="s">
        <v>5184</v>
      </c>
      <c r="E414" s="44"/>
      <c r="F414" s="44"/>
      <c r="G414" s="44"/>
      <c r="H414" s="44"/>
      <c r="I414" s="44"/>
      <c r="K414" s="37"/>
      <c r="L414" s="37"/>
    </row>
    <row r="415" spans="1:28" x14ac:dyDescent="0.2">
      <c r="A415" s="14"/>
      <c r="E415" s="44"/>
      <c r="F415" s="44"/>
      <c r="G415" s="44"/>
      <c r="H415" s="44"/>
      <c r="I415" s="44"/>
      <c r="K415" s="37"/>
      <c r="L415" s="37"/>
    </row>
    <row r="416" spans="1:28" x14ac:dyDescent="0.2">
      <c r="A416" s="17" t="s">
        <v>4956</v>
      </c>
      <c r="E416" s="44"/>
      <c r="F416" s="44"/>
      <c r="G416" s="44"/>
      <c r="H416" s="44"/>
      <c r="I416" s="44"/>
      <c r="K416" s="37"/>
      <c r="L416" s="37"/>
    </row>
    <row r="417" spans="1:12" x14ac:dyDescent="0.2">
      <c r="A417" s="16" t="s">
        <v>48</v>
      </c>
      <c r="E417" s="44"/>
      <c r="F417" s="44"/>
      <c r="G417" s="44"/>
      <c r="H417" s="44"/>
      <c r="I417" s="44"/>
      <c r="K417" s="37"/>
      <c r="L417" s="37"/>
    </row>
    <row r="418" spans="1:12" x14ac:dyDescent="0.2">
      <c r="A418" s="81" t="s">
        <v>3121</v>
      </c>
      <c r="E418" s="44"/>
      <c r="F418" s="44"/>
      <c r="G418" s="44"/>
      <c r="H418" s="44"/>
      <c r="I418" s="44"/>
      <c r="K418" s="37"/>
      <c r="L418" s="37"/>
    </row>
    <row r="419" spans="1:12" x14ac:dyDescent="0.2">
      <c r="A419" s="10" t="s">
        <v>2808</v>
      </c>
      <c r="E419" s="44"/>
      <c r="F419" s="44"/>
      <c r="G419" s="44"/>
      <c r="H419" s="44"/>
      <c r="I419" s="44"/>
      <c r="K419" s="37"/>
      <c r="L419" s="37"/>
    </row>
    <row r="420" spans="1:12" x14ac:dyDescent="0.2">
      <c r="A420" s="10" t="s">
        <v>2954</v>
      </c>
      <c r="E420" s="44"/>
      <c r="F420" s="44"/>
      <c r="G420" s="44"/>
      <c r="H420" s="44"/>
      <c r="I420" s="44"/>
      <c r="K420" s="37"/>
      <c r="L420" s="37"/>
    </row>
    <row r="421" spans="1:12" x14ac:dyDescent="0.2">
      <c r="A421" s="115" t="s">
        <v>2881</v>
      </c>
      <c r="E421" s="44"/>
      <c r="F421" s="44"/>
      <c r="G421" s="44"/>
      <c r="H421" s="44"/>
      <c r="I421" s="44"/>
      <c r="K421" s="37"/>
      <c r="L421" s="37"/>
    </row>
    <row r="422" spans="1:12" x14ac:dyDescent="0.2">
      <c r="A422" s="115" t="s">
        <v>4665</v>
      </c>
      <c r="B422" s="185" t="s">
        <v>5253</v>
      </c>
      <c r="C422" s="182" t="s">
        <v>5270</v>
      </c>
      <c r="D422" s="166" t="s">
        <v>5184</v>
      </c>
      <c r="E422" s="44"/>
      <c r="F422" s="44"/>
      <c r="G422" s="44"/>
      <c r="H422" s="44"/>
      <c r="I422" s="44"/>
      <c r="K422" s="37"/>
      <c r="L422" s="37"/>
    </row>
    <row r="423" spans="1:12" x14ac:dyDescent="0.2">
      <c r="A423" s="115" t="s">
        <v>5190</v>
      </c>
      <c r="B423" s="152" t="s">
        <v>4668</v>
      </c>
      <c r="C423" s="117" t="s">
        <v>5271</v>
      </c>
      <c r="D423" s="116" t="s">
        <v>5147</v>
      </c>
      <c r="E423" s="44"/>
      <c r="F423" s="44"/>
      <c r="G423" s="44"/>
      <c r="H423" s="44"/>
      <c r="I423" s="44"/>
      <c r="K423" s="37"/>
      <c r="L423" s="37"/>
    </row>
    <row r="424" spans="1:12" x14ac:dyDescent="0.2">
      <c r="E424" s="44"/>
      <c r="F424" s="44"/>
      <c r="G424" s="44"/>
      <c r="H424" s="44"/>
      <c r="I424" s="44"/>
      <c r="K424" s="37"/>
      <c r="L424" s="37"/>
    </row>
    <row r="425" spans="1:12" x14ac:dyDescent="0.2">
      <c r="A425" s="17" t="s">
        <v>4955</v>
      </c>
      <c r="E425" s="44"/>
      <c r="F425" s="44"/>
      <c r="G425" s="44"/>
      <c r="H425" s="44"/>
      <c r="I425" s="44"/>
      <c r="K425" s="37"/>
      <c r="L425" s="37"/>
    </row>
    <row r="426" spans="1:12" x14ac:dyDescent="0.2">
      <c r="A426" s="10" t="s">
        <v>48</v>
      </c>
      <c r="E426" s="44"/>
      <c r="F426" s="44"/>
      <c r="G426" s="44"/>
      <c r="H426" s="44"/>
      <c r="I426" s="44"/>
      <c r="K426" s="37"/>
      <c r="L426" s="37"/>
    </row>
    <row r="427" spans="1:12" x14ac:dyDescent="0.2">
      <c r="A427" s="81" t="s">
        <v>3121</v>
      </c>
      <c r="E427" s="44"/>
      <c r="F427" s="44"/>
      <c r="G427" s="44"/>
      <c r="H427" s="44"/>
      <c r="I427" s="44"/>
      <c r="K427" s="37"/>
      <c r="L427" s="37"/>
    </row>
    <row r="428" spans="1:12" x14ac:dyDescent="0.2">
      <c r="A428" s="10" t="s">
        <v>2808</v>
      </c>
      <c r="E428" s="44"/>
      <c r="F428" s="44"/>
      <c r="G428" s="44"/>
      <c r="H428" s="44"/>
      <c r="I428" s="44"/>
      <c r="K428" s="37"/>
      <c r="L428" s="37"/>
    </row>
    <row r="429" spans="1:12" x14ac:dyDescent="0.2">
      <c r="A429" s="10" t="s">
        <v>2890</v>
      </c>
      <c r="E429" s="44"/>
      <c r="F429" s="44"/>
      <c r="G429" s="44"/>
      <c r="H429" s="44"/>
      <c r="I429" s="44"/>
      <c r="K429" s="37"/>
      <c r="L429" s="37"/>
    </row>
    <row r="430" spans="1:12" x14ac:dyDescent="0.2">
      <c r="A430" s="14" t="s">
        <v>4711</v>
      </c>
      <c r="E430" s="44"/>
      <c r="F430" s="44"/>
      <c r="G430" s="44"/>
      <c r="H430" s="44"/>
      <c r="I430" s="44"/>
      <c r="K430" s="37"/>
      <c r="L430" s="37"/>
    </row>
    <row r="431" spans="1:12" x14ac:dyDescent="0.2">
      <c r="A431" s="115" t="s">
        <v>2881</v>
      </c>
      <c r="E431" s="44"/>
      <c r="F431" s="44"/>
      <c r="G431" s="44"/>
      <c r="H431" s="44"/>
      <c r="I431" s="44"/>
      <c r="K431" s="37"/>
      <c r="L431" s="37"/>
    </row>
    <row r="432" spans="1:12" x14ac:dyDescent="0.2">
      <c r="A432" s="115" t="s">
        <v>4665</v>
      </c>
      <c r="B432" s="185" t="s">
        <v>5253</v>
      </c>
      <c r="C432" s="182" t="s">
        <v>5270</v>
      </c>
      <c r="D432" s="166" t="s">
        <v>5184</v>
      </c>
      <c r="E432" s="44"/>
      <c r="F432" s="44"/>
      <c r="G432" s="44"/>
      <c r="H432" s="44"/>
      <c r="I432" s="44"/>
      <c r="K432" s="37"/>
      <c r="L432" s="37"/>
    </row>
    <row r="433" spans="1:12" x14ac:dyDescent="0.2">
      <c r="A433" s="115" t="s">
        <v>5190</v>
      </c>
      <c r="B433" s="152" t="s">
        <v>4668</v>
      </c>
      <c r="C433" s="117" t="s">
        <v>5271</v>
      </c>
      <c r="D433" s="116" t="s">
        <v>5147</v>
      </c>
      <c r="E433" s="44"/>
      <c r="F433" s="44"/>
      <c r="G433" s="44"/>
      <c r="H433" s="44"/>
      <c r="I433" s="44"/>
      <c r="K433" s="37"/>
      <c r="L433" s="37"/>
    </row>
    <row r="434" spans="1:12" x14ac:dyDescent="0.2">
      <c r="A434" s="14"/>
      <c r="E434" s="44"/>
      <c r="F434" s="44"/>
      <c r="G434" s="44"/>
      <c r="H434" s="44"/>
      <c r="I434" s="44"/>
      <c r="K434" s="37"/>
      <c r="L434" s="37"/>
    </row>
    <row r="435" spans="1:12" x14ac:dyDescent="0.2">
      <c r="A435" s="17" t="s">
        <v>4974</v>
      </c>
      <c r="E435" s="44"/>
      <c r="F435" s="44"/>
      <c r="G435" s="44"/>
      <c r="H435" s="44"/>
      <c r="I435" s="44"/>
      <c r="K435" s="37"/>
      <c r="L435" s="37"/>
    </row>
    <row r="436" spans="1:12" x14ac:dyDescent="0.2">
      <c r="A436" s="16" t="s">
        <v>48</v>
      </c>
      <c r="E436" s="44"/>
      <c r="F436" s="44"/>
      <c r="G436" s="44"/>
      <c r="H436" s="44"/>
      <c r="I436" s="44"/>
      <c r="K436" s="37"/>
      <c r="L436" s="37"/>
    </row>
    <row r="437" spans="1:12" x14ac:dyDescent="0.2">
      <c r="A437" s="81" t="s">
        <v>3121</v>
      </c>
      <c r="E437" s="44"/>
      <c r="F437" s="44"/>
      <c r="G437" s="44"/>
      <c r="H437" s="44"/>
      <c r="I437" s="44"/>
      <c r="K437" s="37"/>
      <c r="L437" s="37"/>
    </row>
    <row r="438" spans="1:12" x14ac:dyDescent="0.2">
      <c r="A438" s="10" t="s">
        <v>2808</v>
      </c>
      <c r="E438" s="44"/>
      <c r="F438" s="44"/>
      <c r="G438" s="44"/>
      <c r="H438" s="44"/>
      <c r="I438" s="44"/>
      <c r="K438" s="37"/>
      <c r="L438" s="37"/>
    </row>
    <row r="439" spans="1:12" x14ac:dyDescent="0.2">
      <c r="A439" s="10" t="s">
        <v>2954</v>
      </c>
      <c r="E439" s="44"/>
      <c r="F439" s="44"/>
      <c r="G439" s="44"/>
      <c r="H439" s="44"/>
      <c r="I439" s="44"/>
      <c r="K439" s="37"/>
      <c r="L439" s="37"/>
    </row>
    <row r="440" spans="1:12" x14ac:dyDescent="0.2">
      <c r="A440" s="115" t="s">
        <v>2882</v>
      </c>
      <c r="E440" s="44"/>
      <c r="F440" s="44"/>
      <c r="G440" s="44"/>
      <c r="H440" s="44"/>
      <c r="I440" s="44"/>
      <c r="K440" s="37"/>
      <c r="L440" s="37"/>
    </row>
    <row r="441" spans="1:12" x14ac:dyDescent="0.2">
      <c r="A441" s="14" t="s">
        <v>4665</v>
      </c>
      <c r="B441" s="185" t="s">
        <v>5253</v>
      </c>
      <c r="C441" s="182" t="s">
        <v>5270</v>
      </c>
      <c r="D441" s="166" t="s">
        <v>5184</v>
      </c>
      <c r="E441" s="44"/>
      <c r="F441" s="44"/>
      <c r="G441" s="44"/>
      <c r="H441" s="44"/>
      <c r="I441" s="44"/>
      <c r="K441" s="37"/>
      <c r="L441" s="37"/>
    </row>
    <row r="442" spans="1:12" x14ac:dyDescent="0.2">
      <c r="E442" s="44"/>
      <c r="F442" s="44"/>
      <c r="G442" s="44"/>
      <c r="H442" s="44"/>
      <c r="I442" s="44"/>
      <c r="K442" s="37"/>
      <c r="L442" s="37"/>
    </row>
    <row r="443" spans="1:12" x14ac:dyDescent="0.2">
      <c r="A443" s="17" t="s">
        <v>4973</v>
      </c>
      <c r="E443" s="44"/>
      <c r="F443" s="44"/>
      <c r="G443" s="44"/>
      <c r="H443" s="44"/>
      <c r="I443" s="44"/>
      <c r="K443" s="37"/>
      <c r="L443" s="37"/>
    </row>
    <row r="444" spans="1:12" x14ac:dyDescent="0.2">
      <c r="A444" s="10" t="s">
        <v>48</v>
      </c>
      <c r="E444" s="44"/>
      <c r="F444" s="44"/>
      <c r="G444" s="44"/>
      <c r="H444" s="44"/>
      <c r="I444" s="44"/>
      <c r="K444" s="37"/>
      <c r="L444" s="37"/>
    </row>
    <row r="445" spans="1:12" x14ac:dyDescent="0.2">
      <c r="A445" s="81" t="s">
        <v>3121</v>
      </c>
      <c r="E445" s="44"/>
      <c r="F445" s="44"/>
      <c r="G445" s="44"/>
      <c r="H445" s="44"/>
      <c r="I445" s="44"/>
      <c r="K445" s="37"/>
      <c r="L445" s="37"/>
    </row>
    <row r="446" spans="1:12" x14ac:dyDescent="0.2">
      <c r="A446" s="10" t="s">
        <v>2808</v>
      </c>
      <c r="E446" s="44"/>
      <c r="F446" s="44"/>
      <c r="G446" s="44"/>
      <c r="H446" s="44"/>
      <c r="I446" s="44"/>
      <c r="K446" s="37"/>
      <c r="L446" s="37"/>
    </row>
    <row r="447" spans="1:12" x14ac:dyDescent="0.2">
      <c r="A447" s="10" t="s">
        <v>2890</v>
      </c>
      <c r="E447" s="44"/>
      <c r="F447" s="44"/>
      <c r="G447" s="44"/>
      <c r="H447" s="44"/>
      <c r="I447" s="44"/>
      <c r="K447" s="37"/>
      <c r="L447" s="37"/>
    </row>
    <row r="448" spans="1:12" x14ac:dyDescent="0.2">
      <c r="A448" s="14" t="s">
        <v>4711</v>
      </c>
      <c r="E448" s="44"/>
      <c r="F448" s="44"/>
      <c r="G448" s="44"/>
      <c r="H448" s="44"/>
      <c r="I448" s="44"/>
      <c r="K448" s="37"/>
      <c r="L448" s="37"/>
    </row>
    <row r="449" spans="1:25" x14ac:dyDescent="0.2">
      <c r="A449" s="115" t="s">
        <v>2882</v>
      </c>
      <c r="E449" s="44"/>
      <c r="F449" s="44"/>
      <c r="G449" s="44"/>
      <c r="H449" s="44"/>
      <c r="I449" s="44"/>
      <c r="K449" s="37"/>
      <c r="L449" s="37"/>
    </row>
    <row r="450" spans="1:25" x14ac:dyDescent="0.2">
      <c r="A450" s="14" t="s">
        <v>4665</v>
      </c>
      <c r="B450" s="185" t="s">
        <v>5253</v>
      </c>
      <c r="C450" s="182" t="s">
        <v>5270</v>
      </c>
      <c r="D450" s="166" t="s">
        <v>5184</v>
      </c>
      <c r="E450" s="44"/>
      <c r="F450" s="44"/>
      <c r="G450" s="44"/>
      <c r="H450" s="44"/>
      <c r="I450" s="44"/>
      <c r="K450" s="37"/>
      <c r="L450" s="37"/>
    </row>
    <row r="451" spans="1:25" x14ac:dyDescent="0.2">
      <c r="A451" s="14"/>
      <c r="E451" s="44"/>
      <c r="F451" s="44"/>
      <c r="G451" s="44"/>
      <c r="H451" s="44"/>
      <c r="I451" s="44"/>
      <c r="K451" s="37"/>
      <c r="L451" s="37"/>
    </row>
    <row r="452" spans="1:25" x14ac:dyDescent="0.2">
      <c r="A452" s="16" t="s">
        <v>1044</v>
      </c>
      <c r="F452" s="44"/>
      <c r="G452" s="44"/>
      <c r="H452" s="44"/>
    </row>
    <row r="453" spans="1:25" x14ac:dyDescent="0.2">
      <c r="F453" s="44"/>
      <c r="G453" s="44"/>
      <c r="H453" s="44"/>
    </row>
    <row r="454" spans="1:25" ht="38.25" x14ac:dyDescent="0.2">
      <c r="B454" s="61"/>
      <c r="C454" s="153" t="s">
        <v>827</v>
      </c>
      <c r="D454" s="153" t="s">
        <v>977</v>
      </c>
      <c r="E454" s="153" t="s">
        <v>976</v>
      </c>
      <c r="F454" s="153" t="s">
        <v>975</v>
      </c>
      <c r="G454" s="153" t="s">
        <v>5016</v>
      </c>
      <c r="H454" s="153" t="s">
        <v>688</v>
      </c>
      <c r="I454" s="153" t="s">
        <v>690</v>
      </c>
      <c r="J454" s="153" t="s">
        <v>689</v>
      </c>
      <c r="K454" s="153" t="s">
        <v>691</v>
      </c>
      <c r="L454" s="44"/>
      <c r="Y454" s="16" t="s">
        <v>105</v>
      </c>
    </row>
    <row r="455" spans="1:25" x14ac:dyDescent="0.2">
      <c r="B455" s="61"/>
      <c r="C455" s="223" t="s">
        <v>5475</v>
      </c>
      <c r="D455" s="223" t="s">
        <v>5476</v>
      </c>
      <c r="E455" s="223" t="s">
        <v>5477</v>
      </c>
      <c r="F455" s="223" t="s">
        <v>5478</v>
      </c>
      <c r="G455" s="223" t="s">
        <v>5479</v>
      </c>
      <c r="H455" s="223" t="s">
        <v>5480</v>
      </c>
      <c r="I455" s="223" t="s">
        <v>5481</v>
      </c>
      <c r="J455" s="223" t="s">
        <v>5482</v>
      </c>
      <c r="K455" s="223" t="s">
        <v>5483</v>
      </c>
      <c r="L455" s="44"/>
    </row>
    <row r="456" spans="1:25" x14ac:dyDescent="0.2">
      <c r="A456" s="75" t="s">
        <v>1043</v>
      </c>
      <c r="B456" s="384" t="s">
        <v>5352</v>
      </c>
      <c r="C456" s="474" t="s">
        <v>1042</v>
      </c>
      <c r="D456" s="474" t="s">
        <v>1041</v>
      </c>
      <c r="E456" s="474" t="s">
        <v>1040</v>
      </c>
      <c r="F456" s="474" t="s">
        <v>371</v>
      </c>
      <c r="G456" s="474" t="s">
        <v>5033</v>
      </c>
      <c r="H456" s="473" t="s">
        <v>1037</v>
      </c>
      <c r="I456" s="474" t="s">
        <v>1039</v>
      </c>
      <c r="J456" s="474" t="s">
        <v>1038</v>
      </c>
      <c r="K456" s="474" t="s">
        <v>2209</v>
      </c>
      <c r="L456" s="16" t="s">
        <v>2962</v>
      </c>
    </row>
    <row r="457" spans="1:25" x14ac:dyDescent="0.2">
      <c r="A457" s="75" t="s">
        <v>1036</v>
      </c>
      <c r="B457" s="384" t="s">
        <v>5449</v>
      </c>
      <c r="C457" s="474" t="s">
        <v>1035</v>
      </c>
      <c r="D457" s="474" t="s">
        <v>1034</v>
      </c>
      <c r="E457" s="474" t="s">
        <v>1033</v>
      </c>
      <c r="F457" s="474" t="s">
        <v>359</v>
      </c>
      <c r="G457" s="474" t="s">
        <v>5034</v>
      </c>
      <c r="H457" s="474" t="s">
        <v>1030</v>
      </c>
      <c r="I457" s="474" t="s">
        <v>1032</v>
      </c>
      <c r="J457" s="474" t="s">
        <v>1031</v>
      </c>
      <c r="K457" s="474" t="s">
        <v>2210</v>
      </c>
      <c r="L457" s="16" t="s">
        <v>2963</v>
      </c>
    </row>
    <row r="458" spans="1:25" x14ac:dyDescent="0.2">
      <c r="A458" s="75" t="s">
        <v>1029</v>
      </c>
      <c r="B458" s="384" t="s">
        <v>5450</v>
      </c>
      <c r="C458" s="474" t="s">
        <v>1028</v>
      </c>
      <c r="D458" s="474" t="s">
        <v>1027</v>
      </c>
      <c r="E458" s="474" t="s">
        <v>1026</v>
      </c>
      <c r="F458" s="474" t="s">
        <v>2208</v>
      </c>
      <c r="G458" s="474" t="s">
        <v>5035</v>
      </c>
      <c r="H458" s="474" t="s">
        <v>1023</v>
      </c>
      <c r="I458" s="474" t="s">
        <v>1025</v>
      </c>
      <c r="J458" s="474" t="s">
        <v>1024</v>
      </c>
      <c r="K458" s="474" t="s">
        <v>2211</v>
      </c>
      <c r="L458" s="16" t="s">
        <v>2964</v>
      </c>
    </row>
    <row r="459" spans="1:25" x14ac:dyDescent="0.2">
      <c r="A459" s="75" t="s">
        <v>1022</v>
      </c>
      <c r="B459" s="384" t="s">
        <v>5451</v>
      </c>
      <c r="C459" s="474" t="s">
        <v>3615</v>
      </c>
      <c r="D459" s="474" t="s">
        <v>3616</v>
      </c>
      <c r="E459" s="474" t="s">
        <v>3617</v>
      </c>
      <c r="F459" s="474" t="s">
        <v>3618</v>
      </c>
      <c r="G459" s="474" t="s">
        <v>5036</v>
      </c>
      <c r="H459" s="473" t="s">
        <v>3621</v>
      </c>
      <c r="I459" s="474" t="s">
        <v>3620</v>
      </c>
      <c r="J459" s="474" t="s">
        <v>2605</v>
      </c>
      <c r="K459" s="474" t="s">
        <v>3619</v>
      </c>
      <c r="L459" s="16" t="s">
        <v>3005</v>
      </c>
    </row>
    <row r="460" spans="1:25" x14ac:dyDescent="0.2">
      <c r="A460" s="75" t="s">
        <v>1021</v>
      </c>
      <c r="B460" s="384" t="s">
        <v>5452</v>
      </c>
      <c r="C460" s="474" t="s">
        <v>3622</v>
      </c>
      <c r="D460" s="474" t="s">
        <v>3623</v>
      </c>
      <c r="E460" s="474" t="s">
        <v>3624</v>
      </c>
      <c r="F460" s="474" t="s">
        <v>3625</v>
      </c>
      <c r="G460" s="474" t="s">
        <v>5037</v>
      </c>
      <c r="H460" s="474" t="s">
        <v>3628</v>
      </c>
      <c r="I460" s="474" t="s">
        <v>3627</v>
      </c>
      <c r="J460" s="474" t="s">
        <v>2607</v>
      </c>
      <c r="K460" s="474" t="s">
        <v>3626</v>
      </c>
      <c r="L460" s="16" t="s">
        <v>2967</v>
      </c>
    </row>
    <row r="461" spans="1:25" x14ac:dyDescent="0.2">
      <c r="A461" s="75" t="s">
        <v>1020</v>
      </c>
      <c r="B461" s="384" t="s">
        <v>5453</v>
      </c>
      <c r="C461" s="474" t="s">
        <v>3629</v>
      </c>
      <c r="D461" s="474" t="s">
        <v>3630</v>
      </c>
      <c r="E461" s="474" t="s">
        <v>3631</v>
      </c>
      <c r="F461" s="474" t="s">
        <v>3632</v>
      </c>
      <c r="G461" s="474" t="s">
        <v>5038</v>
      </c>
      <c r="H461" s="474" t="s">
        <v>3635</v>
      </c>
      <c r="I461" s="474" t="s">
        <v>3634</v>
      </c>
      <c r="J461" s="474" t="s">
        <v>2609</v>
      </c>
      <c r="K461" s="474" t="s">
        <v>3633</v>
      </c>
      <c r="L461" s="16" t="s">
        <v>2999</v>
      </c>
    </row>
    <row r="462" spans="1:25" x14ac:dyDescent="0.2">
      <c r="A462" s="75" t="s">
        <v>1019</v>
      </c>
      <c r="B462" s="384" t="s">
        <v>5454</v>
      </c>
      <c r="C462" s="474" t="s">
        <v>3636</v>
      </c>
      <c r="D462" s="474" t="s">
        <v>3637</v>
      </c>
      <c r="E462" s="474" t="s">
        <v>3638</v>
      </c>
      <c r="F462" s="474" t="s">
        <v>3639</v>
      </c>
      <c r="G462" s="474" t="s">
        <v>5039</v>
      </c>
      <c r="H462" s="473" t="s">
        <v>3642</v>
      </c>
      <c r="I462" s="474" t="s">
        <v>3641</v>
      </c>
      <c r="J462" s="474" t="s">
        <v>2611</v>
      </c>
      <c r="K462" s="474" t="s">
        <v>3640</v>
      </c>
      <c r="L462" s="16" t="s">
        <v>2969</v>
      </c>
    </row>
    <row r="463" spans="1:25" x14ac:dyDescent="0.2">
      <c r="A463" s="75" t="s">
        <v>1018</v>
      </c>
      <c r="B463" s="384" t="s">
        <v>5455</v>
      </c>
      <c r="C463" s="474" t="s">
        <v>3643</v>
      </c>
      <c r="D463" s="474" t="s">
        <v>3644</v>
      </c>
      <c r="E463" s="474" t="s">
        <v>3645</v>
      </c>
      <c r="F463" s="474" t="s">
        <v>3646</v>
      </c>
      <c r="G463" s="474" t="s">
        <v>5040</v>
      </c>
      <c r="H463" s="474" t="s">
        <v>3649</v>
      </c>
      <c r="I463" s="474" t="s">
        <v>3648</v>
      </c>
      <c r="J463" s="474" t="s">
        <v>2613</v>
      </c>
      <c r="K463" s="474" t="s">
        <v>3647</v>
      </c>
      <c r="L463" s="16" t="s">
        <v>2970</v>
      </c>
    </row>
    <row r="464" spans="1:25" x14ac:dyDescent="0.2">
      <c r="A464" s="75" t="s">
        <v>1017</v>
      </c>
      <c r="B464" s="384" t="s">
        <v>5456</v>
      </c>
      <c r="C464" s="474" t="s">
        <v>1016</v>
      </c>
      <c r="D464" s="474" t="s">
        <v>1015</v>
      </c>
      <c r="E464" s="474" t="s">
        <v>1014</v>
      </c>
      <c r="F464" s="474" t="s">
        <v>2215</v>
      </c>
      <c r="G464" s="474" t="s">
        <v>5041</v>
      </c>
      <c r="H464" s="474" t="s">
        <v>1011</v>
      </c>
      <c r="I464" s="474" t="s">
        <v>1013</v>
      </c>
      <c r="J464" s="474" t="s">
        <v>1012</v>
      </c>
      <c r="K464" s="474" t="s">
        <v>2217</v>
      </c>
      <c r="L464" s="16" t="s">
        <v>2973</v>
      </c>
    </row>
    <row r="465" spans="1:13" x14ac:dyDescent="0.2">
      <c r="A465" s="95" t="s">
        <v>1010</v>
      </c>
      <c r="B465" s="384" t="s">
        <v>5457</v>
      </c>
      <c r="C465" s="474" t="s">
        <v>2212</v>
      </c>
      <c r="D465" s="474" t="s">
        <v>2213</v>
      </c>
      <c r="E465" s="474" t="s">
        <v>2214</v>
      </c>
      <c r="F465" s="474" t="s">
        <v>2216</v>
      </c>
      <c r="G465" s="421"/>
      <c r="H465" s="474" t="s">
        <v>2220</v>
      </c>
      <c r="I465" s="474" t="s">
        <v>2219</v>
      </c>
      <c r="J465" s="474" t="s">
        <v>1613</v>
      </c>
      <c r="K465" s="474" t="s">
        <v>2218</v>
      </c>
      <c r="L465" s="16" t="s">
        <v>2977</v>
      </c>
      <c r="M465" s="16" t="s">
        <v>3066</v>
      </c>
    </row>
    <row r="466" spans="1:13" x14ac:dyDescent="0.2">
      <c r="A466" s="95" t="s">
        <v>1009</v>
      </c>
      <c r="B466" s="384" t="s">
        <v>5353</v>
      </c>
      <c r="C466" s="443" t="s">
        <v>1008</v>
      </c>
      <c r="D466" s="443" t="s">
        <v>1007</v>
      </c>
      <c r="E466" s="421"/>
      <c r="F466" s="421"/>
      <c r="G466" s="421"/>
      <c r="H466" s="421"/>
      <c r="I466" s="421"/>
      <c r="J466" s="421"/>
      <c r="K466" s="421"/>
      <c r="L466" s="16" t="s">
        <v>2978</v>
      </c>
    </row>
    <row r="467" spans="1:13" x14ac:dyDescent="0.2">
      <c r="A467" s="95" t="s">
        <v>1006</v>
      </c>
      <c r="B467" s="384" t="s">
        <v>5458</v>
      </c>
      <c r="C467" s="443" t="s">
        <v>1005</v>
      </c>
      <c r="D467" s="443" t="s">
        <v>1004</v>
      </c>
      <c r="E467" s="421"/>
      <c r="F467" s="421"/>
      <c r="G467" s="421"/>
      <c r="H467" s="421"/>
      <c r="I467" s="421"/>
      <c r="J467" s="421"/>
      <c r="K467" s="421"/>
      <c r="L467" s="16" t="s">
        <v>2979</v>
      </c>
    </row>
    <row r="468" spans="1:13" x14ac:dyDescent="0.2">
      <c r="A468" s="95" t="s">
        <v>1003</v>
      </c>
      <c r="B468" s="384" t="s">
        <v>5459</v>
      </c>
      <c r="C468" s="443" t="s">
        <v>1002</v>
      </c>
      <c r="D468" s="443" t="s">
        <v>1001</v>
      </c>
      <c r="E468" s="421"/>
      <c r="F468" s="421"/>
      <c r="G468" s="421"/>
      <c r="H468" s="421"/>
      <c r="I468" s="421"/>
      <c r="J468" s="421"/>
      <c r="K468" s="421"/>
      <c r="L468" s="16" t="s">
        <v>2980</v>
      </c>
    </row>
    <row r="469" spans="1:13" x14ac:dyDescent="0.2">
      <c r="A469" s="95" t="s">
        <v>1000</v>
      </c>
      <c r="B469" s="384" t="s">
        <v>5460</v>
      </c>
      <c r="C469" s="443" t="s">
        <v>3650</v>
      </c>
      <c r="D469" s="443" t="s">
        <v>3651</v>
      </c>
      <c r="E469" s="421"/>
      <c r="F469" s="421"/>
      <c r="G469" s="421"/>
      <c r="H469" s="421"/>
      <c r="I469" s="421"/>
      <c r="J469" s="421"/>
      <c r="K469" s="421"/>
      <c r="L469" s="16" t="s">
        <v>2981</v>
      </c>
    </row>
    <row r="470" spans="1:13" x14ac:dyDescent="0.2">
      <c r="A470" s="95" t="s">
        <v>999</v>
      </c>
      <c r="B470" s="384" t="s">
        <v>5461</v>
      </c>
      <c r="C470" s="443" t="s">
        <v>3652</v>
      </c>
      <c r="D470" s="443" t="s">
        <v>3653</v>
      </c>
      <c r="E470" s="421"/>
      <c r="F470" s="421"/>
      <c r="G470" s="421"/>
      <c r="H470" s="421"/>
      <c r="I470" s="421"/>
      <c r="J470" s="421"/>
      <c r="K470" s="421"/>
      <c r="L470" s="16" t="s">
        <v>2982</v>
      </c>
    </row>
    <row r="471" spans="1:13" x14ac:dyDescent="0.2">
      <c r="A471" s="95" t="s">
        <v>998</v>
      </c>
      <c r="B471" s="384" t="s">
        <v>5462</v>
      </c>
      <c r="C471" s="443" t="s">
        <v>3654</v>
      </c>
      <c r="D471" s="443" t="s">
        <v>3655</v>
      </c>
      <c r="E471" s="421"/>
      <c r="F471" s="421"/>
      <c r="G471" s="421"/>
      <c r="H471" s="421"/>
      <c r="I471" s="421"/>
      <c r="J471" s="421"/>
      <c r="K471" s="421"/>
      <c r="L471" s="16" t="s">
        <v>2983</v>
      </c>
    </row>
    <row r="472" spans="1:13" x14ac:dyDescent="0.2">
      <c r="A472" s="95" t="s">
        <v>997</v>
      </c>
      <c r="B472" s="384" t="s">
        <v>5463</v>
      </c>
      <c r="C472" s="443" t="s">
        <v>3656</v>
      </c>
      <c r="D472" s="443" t="s">
        <v>3657</v>
      </c>
      <c r="E472" s="421"/>
      <c r="F472" s="421"/>
      <c r="G472" s="421"/>
      <c r="H472" s="421"/>
      <c r="I472" s="421"/>
      <c r="J472" s="421"/>
      <c r="K472" s="421"/>
      <c r="L472" s="16" t="s">
        <v>2984</v>
      </c>
    </row>
    <row r="473" spans="1:13" x14ac:dyDescent="0.2">
      <c r="A473" s="95" t="s">
        <v>996</v>
      </c>
      <c r="B473" s="384" t="s">
        <v>5464</v>
      </c>
      <c r="C473" s="443" t="s">
        <v>3658</v>
      </c>
      <c r="D473" s="443" t="s">
        <v>3659</v>
      </c>
      <c r="E473" s="421"/>
      <c r="F473" s="421"/>
      <c r="G473" s="421"/>
      <c r="H473" s="421"/>
      <c r="I473" s="421"/>
      <c r="J473" s="421"/>
      <c r="K473" s="421"/>
      <c r="L473" s="16" t="s">
        <v>2985</v>
      </c>
    </row>
    <row r="474" spans="1:13" x14ac:dyDescent="0.2">
      <c r="A474" s="95" t="s">
        <v>995</v>
      </c>
      <c r="B474" s="384" t="s">
        <v>5465</v>
      </c>
      <c r="C474" s="443" t="s">
        <v>3660</v>
      </c>
      <c r="D474" s="443" t="s">
        <v>3661</v>
      </c>
      <c r="E474" s="421"/>
      <c r="F474" s="421"/>
      <c r="G474" s="421"/>
      <c r="H474" s="421"/>
      <c r="I474" s="421"/>
      <c r="J474" s="421"/>
      <c r="K474" s="421"/>
      <c r="L474" s="16" t="s">
        <v>2986</v>
      </c>
    </row>
    <row r="475" spans="1:13" x14ac:dyDescent="0.2">
      <c r="A475" s="95" t="s">
        <v>994</v>
      </c>
      <c r="B475" s="384" t="s">
        <v>5466</v>
      </c>
      <c r="C475" s="443" t="s">
        <v>3662</v>
      </c>
      <c r="D475" s="443" t="s">
        <v>3663</v>
      </c>
      <c r="E475" s="421"/>
      <c r="F475" s="421"/>
      <c r="G475" s="421"/>
      <c r="H475" s="421"/>
      <c r="I475" s="421"/>
      <c r="J475" s="421"/>
      <c r="K475" s="421"/>
      <c r="L475" s="16" t="s">
        <v>2987</v>
      </c>
    </row>
    <row r="476" spans="1:13" x14ac:dyDescent="0.2">
      <c r="A476" s="95" t="s">
        <v>993</v>
      </c>
      <c r="B476" s="384" t="s">
        <v>5467</v>
      </c>
      <c r="C476" s="443" t="s">
        <v>3664</v>
      </c>
      <c r="D476" s="443" t="s">
        <v>3665</v>
      </c>
      <c r="E476" s="421"/>
      <c r="F476" s="421"/>
      <c r="G476" s="421"/>
      <c r="H476" s="421"/>
      <c r="I476" s="421"/>
      <c r="J476" s="421"/>
      <c r="K476" s="421"/>
      <c r="L476" s="16" t="s">
        <v>2988</v>
      </c>
    </row>
    <row r="477" spans="1:13" x14ac:dyDescent="0.2">
      <c r="A477" s="95" t="s">
        <v>992</v>
      </c>
      <c r="B477" s="384" t="s">
        <v>5468</v>
      </c>
      <c r="C477" s="443" t="s">
        <v>3666</v>
      </c>
      <c r="D477" s="443" t="s">
        <v>3667</v>
      </c>
      <c r="E477" s="421"/>
      <c r="F477" s="421"/>
      <c r="G477" s="421"/>
      <c r="H477" s="421"/>
      <c r="I477" s="421"/>
      <c r="J477" s="421"/>
      <c r="K477" s="421"/>
      <c r="L477" s="16" t="s">
        <v>2989</v>
      </c>
    </row>
    <row r="478" spans="1:13" x14ac:dyDescent="0.2">
      <c r="A478" s="95" t="s">
        <v>991</v>
      </c>
      <c r="B478" s="384" t="s">
        <v>5469</v>
      </c>
      <c r="C478" s="443" t="s">
        <v>3668</v>
      </c>
      <c r="D478" s="443" t="s">
        <v>3669</v>
      </c>
      <c r="E478" s="421"/>
      <c r="F478" s="421"/>
      <c r="G478" s="421"/>
      <c r="H478" s="421"/>
      <c r="I478" s="421"/>
      <c r="J478" s="421"/>
      <c r="K478" s="421"/>
      <c r="L478" s="16" t="s">
        <v>2990</v>
      </c>
    </row>
    <row r="479" spans="1:13" x14ac:dyDescent="0.2">
      <c r="A479" s="95" t="s">
        <v>990</v>
      </c>
      <c r="B479" s="384" t="s">
        <v>5470</v>
      </c>
      <c r="C479" s="443" t="s">
        <v>989</v>
      </c>
      <c r="D479" s="443" t="s">
        <v>988</v>
      </c>
      <c r="E479" s="421"/>
      <c r="F479" s="421"/>
      <c r="G479" s="421"/>
      <c r="H479" s="421"/>
      <c r="I479" s="421"/>
      <c r="J479" s="421"/>
      <c r="K479" s="421"/>
      <c r="L479" s="16" t="s">
        <v>2991</v>
      </c>
    </row>
    <row r="480" spans="1:13" x14ac:dyDescent="0.2">
      <c r="A480" s="95" t="s">
        <v>987</v>
      </c>
      <c r="B480" s="384" t="s">
        <v>5471</v>
      </c>
      <c r="C480" s="443" t="s">
        <v>2221</v>
      </c>
      <c r="D480" s="443" t="s">
        <v>2223</v>
      </c>
      <c r="E480" s="421"/>
      <c r="F480" s="421"/>
      <c r="G480" s="421"/>
      <c r="H480" s="474" t="s">
        <v>984</v>
      </c>
      <c r="I480" s="474" t="s">
        <v>986</v>
      </c>
      <c r="J480" s="474" t="s">
        <v>985</v>
      </c>
      <c r="K480" s="474" t="s">
        <v>2225</v>
      </c>
      <c r="L480" s="16" t="s">
        <v>2992</v>
      </c>
      <c r="M480" s="16" t="s">
        <v>3066</v>
      </c>
    </row>
    <row r="481" spans="1:13" x14ac:dyDescent="0.2">
      <c r="A481" s="95" t="s">
        <v>983</v>
      </c>
      <c r="B481" s="384" t="s">
        <v>5472</v>
      </c>
      <c r="C481" s="443" t="s">
        <v>2222</v>
      </c>
      <c r="D481" s="443" t="s">
        <v>2224</v>
      </c>
      <c r="E481" s="421"/>
      <c r="F481" s="421"/>
      <c r="G481" s="421"/>
      <c r="H481" s="474" t="s">
        <v>2229</v>
      </c>
      <c r="I481" s="474" t="s">
        <v>2228</v>
      </c>
      <c r="J481" s="474" t="s">
        <v>1485</v>
      </c>
      <c r="K481" s="474" t="s">
        <v>2226</v>
      </c>
      <c r="M481" s="16" t="s">
        <v>3066</v>
      </c>
    </row>
    <row r="482" spans="1:13" x14ac:dyDescent="0.2">
      <c r="A482" s="75" t="s">
        <v>982</v>
      </c>
      <c r="B482" s="384" t="s">
        <v>5473</v>
      </c>
      <c r="C482" s="421"/>
      <c r="D482" s="421"/>
      <c r="E482" s="421"/>
      <c r="F482" s="421"/>
      <c r="G482" s="421"/>
      <c r="H482" s="474" t="s">
        <v>2230</v>
      </c>
      <c r="I482" s="421"/>
      <c r="J482" s="421"/>
      <c r="K482" s="474" t="s">
        <v>2227</v>
      </c>
      <c r="M482" s="16" t="s">
        <v>3063</v>
      </c>
    </row>
    <row r="483" spans="1:13" x14ac:dyDescent="0.2">
      <c r="A483" s="95" t="s">
        <v>981</v>
      </c>
      <c r="B483" s="384" t="s">
        <v>5474</v>
      </c>
      <c r="C483" s="421"/>
      <c r="D483" s="421"/>
      <c r="E483" s="421"/>
      <c r="F483" s="421"/>
      <c r="G483" s="421"/>
      <c r="H483" s="474" t="s">
        <v>979</v>
      </c>
      <c r="I483" s="421"/>
      <c r="J483" s="421"/>
      <c r="K483" s="474" t="s">
        <v>980</v>
      </c>
    </row>
    <row r="484" spans="1:13" x14ac:dyDescent="0.2">
      <c r="C484" s="12" t="s">
        <v>2826</v>
      </c>
      <c r="D484" s="12"/>
      <c r="E484" s="12" t="s">
        <v>2827</v>
      </c>
      <c r="F484" s="12"/>
      <c r="G484" s="9" t="s">
        <v>5122</v>
      </c>
      <c r="H484" s="12" t="s">
        <v>2853</v>
      </c>
      <c r="I484" s="12" t="s">
        <v>2853</v>
      </c>
      <c r="J484" s="12" t="s">
        <v>2853</v>
      </c>
      <c r="K484" s="12" t="s">
        <v>2853</v>
      </c>
      <c r="L484" s="191"/>
      <c r="M484" s="357"/>
    </row>
    <row r="485" spans="1:13" x14ac:dyDescent="0.2">
      <c r="C485" s="12" t="s">
        <v>3055</v>
      </c>
      <c r="L485" s="191"/>
      <c r="M485" s="357"/>
    </row>
    <row r="486" spans="1:13" x14ac:dyDescent="0.2">
      <c r="C486" s="9" t="s">
        <v>2058</v>
      </c>
      <c r="D486" s="9" t="s">
        <v>2058</v>
      </c>
      <c r="E486" s="9" t="s">
        <v>2058</v>
      </c>
      <c r="F486" s="9" t="s">
        <v>5018</v>
      </c>
      <c r="G486" s="9"/>
      <c r="H486" s="9" t="s">
        <v>2058</v>
      </c>
      <c r="I486" s="9" t="s">
        <v>2058</v>
      </c>
      <c r="J486" s="9" t="s">
        <v>2058</v>
      </c>
      <c r="K486" s="9" t="s">
        <v>2058</v>
      </c>
      <c r="L486" s="191"/>
      <c r="M486" s="357"/>
    </row>
    <row r="487" spans="1:13" x14ac:dyDescent="0.2">
      <c r="C487" s="32" t="s">
        <v>4666</v>
      </c>
      <c r="D487" s="32" t="s">
        <v>4666</v>
      </c>
      <c r="E487" s="32" t="s">
        <v>4666</v>
      </c>
      <c r="F487" s="32" t="s">
        <v>4666</v>
      </c>
      <c r="G487" s="32"/>
      <c r="H487" s="32" t="s">
        <v>4666</v>
      </c>
      <c r="I487" s="32" t="s">
        <v>4666</v>
      </c>
      <c r="J487" s="32" t="s">
        <v>4666</v>
      </c>
      <c r="K487" s="32" t="s">
        <v>4666</v>
      </c>
      <c r="L487" s="191"/>
      <c r="M487" s="357"/>
    </row>
    <row r="488" spans="1:13" x14ac:dyDescent="0.2">
      <c r="C488" s="8" t="s">
        <v>2713</v>
      </c>
      <c r="D488" s="9" t="s">
        <v>2720</v>
      </c>
      <c r="E488" s="9" t="s">
        <v>2721</v>
      </c>
      <c r="F488" s="13"/>
      <c r="G488" s="8"/>
      <c r="H488" s="8" t="s">
        <v>2716</v>
      </c>
      <c r="I488" s="8" t="s">
        <v>2716</v>
      </c>
      <c r="J488" s="8" t="s">
        <v>2716</v>
      </c>
      <c r="K488" s="8" t="s">
        <v>2716</v>
      </c>
      <c r="M488" s="357"/>
    </row>
    <row r="489" spans="1:13" x14ac:dyDescent="0.2">
      <c r="C489" s="9"/>
      <c r="D489" s="9"/>
      <c r="E489" s="9"/>
      <c r="F489" s="9" t="s">
        <v>3042</v>
      </c>
      <c r="G489" s="9"/>
      <c r="H489" s="9"/>
      <c r="I489" s="9"/>
      <c r="J489" s="9"/>
      <c r="K489" s="9"/>
    </row>
    <row r="490" spans="1:13" x14ac:dyDescent="0.2">
      <c r="C490" s="13"/>
      <c r="D490" s="376"/>
      <c r="E490" s="376"/>
      <c r="F490" s="376"/>
      <c r="G490" s="8"/>
      <c r="H490" s="8"/>
      <c r="I490" s="8" t="s">
        <v>2866</v>
      </c>
      <c r="J490" s="8" t="s">
        <v>2867</v>
      </c>
      <c r="K490" s="8" t="s">
        <v>2864</v>
      </c>
    </row>
    <row r="492" spans="1:13" x14ac:dyDescent="0.2">
      <c r="A492" s="17" t="s">
        <v>4939</v>
      </c>
    </row>
    <row r="493" spans="1:13" x14ac:dyDescent="0.2">
      <c r="A493" s="16" t="s">
        <v>48</v>
      </c>
    </row>
    <row r="494" spans="1:13" x14ac:dyDescent="0.2">
      <c r="A494" s="81" t="s">
        <v>3122</v>
      </c>
    </row>
    <row r="495" spans="1:13" x14ac:dyDescent="0.2">
      <c r="A495" s="10" t="s">
        <v>2808</v>
      </c>
    </row>
    <row r="496" spans="1:13" x14ac:dyDescent="0.2">
      <c r="A496" s="10" t="s">
        <v>2954</v>
      </c>
    </row>
    <row r="497" spans="1:28" x14ac:dyDescent="0.2">
      <c r="A497" s="228" t="s">
        <v>3057</v>
      </c>
    </row>
    <row r="498" spans="1:28" x14ac:dyDescent="0.2">
      <c r="A498" s="14" t="s">
        <v>4665</v>
      </c>
      <c r="B498" s="185" t="s">
        <v>5253</v>
      </c>
      <c r="C498" s="182" t="s">
        <v>5270</v>
      </c>
      <c r="D498" s="166" t="s">
        <v>5184</v>
      </c>
    </row>
    <row r="500" spans="1:28" x14ac:dyDescent="0.2">
      <c r="A500" s="17" t="s">
        <v>4940</v>
      </c>
    </row>
    <row r="501" spans="1:28" x14ac:dyDescent="0.2">
      <c r="A501" s="10" t="s">
        <v>48</v>
      </c>
    </row>
    <row r="502" spans="1:28" x14ac:dyDescent="0.2">
      <c r="A502" s="81" t="s">
        <v>3122</v>
      </c>
    </row>
    <row r="503" spans="1:28" x14ac:dyDescent="0.2">
      <c r="A503" s="10" t="s">
        <v>2808</v>
      </c>
      <c r="F503" s="44"/>
      <c r="G503" s="44"/>
      <c r="H503" s="44"/>
      <c r="I503" s="44"/>
      <c r="J503" s="44"/>
      <c r="K503" s="44"/>
      <c r="L503" s="44"/>
      <c r="N503" s="191"/>
      <c r="O503" s="357"/>
      <c r="P503" s="44"/>
    </row>
    <row r="504" spans="1:28" x14ac:dyDescent="0.2">
      <c r="A504" s="10" t="s">
        <v>2890</v>
      </c>
      <c r="F504" s="44"/>
      <c r="G504" s="44"/>
      <c r="H504" s="44"/>
      <c r="I504" s="44"/>
      <c r="J504" s="44"/>
      <c r="K504" s="44"/>
      <c r="L504" s="44"/>
      <c r="N504" s="191"/>
      <c r="O504" s="357"/>
      <c r="P504" s="44"/>
    </row>
    <row r="505" spans="1:28" x14ac:dyDescent="0.2">
      <c r="A505" s="14" t="s">
        <v>4711</v>
      </c>
      <c r="F505" s="44"/>
      <c r="G505" s="44"/>
      <c r="H505" s="44"/>
    </row>
    <row r="506" spans="1:28" x14ac:dyDescent="0.2">
      <c r="A506" s="228" t="s">
        <v>3057</v>
      </c>
      <c r="F506" s="44"/>
      <c r="G506" s="44"/>
      <c r="H506" s="44"/>
    </row>
    <row r="507" spans="1:28" x14ac:dyDescent="0.2">
      <c r="A507" s="14" t="s">
        <v>4665</v>
      </c>
      <c r="B507" s="185" t="s">
        <v>5253</v>
      </c>
      <c r="C507" s="182" t="s">
        <v>5270</v>
      </c>
      <c r="D507" s="166" t="s">
        <v>5184</v>
      </c>
      <c r="E507" s="44"/>
      <c r="F507" s="44"/>
      <c r="G507" s="44"/>
      <c r="H507" s="44"/>
      <c r="I507" s="44"/>
      <c r="J507" s="44"/>
      <c r="K507" s="44"/>
      <c r="L507" s="44"/>
      <c r="N507" s="191"/>
      <c r="O507" s="357"/>
      <c r="AB507" s="44"/>
    </row>
    <row r="508" spans="1:28" x14ac:dyDescent="0.2">
      <c r="A508" s="14"/>
      <c r="E508" s="44"/>
      <c r="F508" s="44"/>
      <c r="G508" s="44"/>
      <c r="H508" s="44"/>
      <c r="I508" s="44"/>
      <c r="J508" s="44"/>
      <c r="K508" s="44"/>
      <c r="L508" s="44"/>
      <c r="N508" s="191"/>
      <c r="O508" s="357"/>
      <c r="AB508" s="44"/>
    </row>
    <row r="509" spans="1:28" x14ac:dyDescent="0.2">
      <c r="A509" s="17" t="s">
        <v>4957</v>
      </c>
      <c r="E509" s="44"/>
      <c r="F509" s="44"/>
      <c r="G509" s="44"/>
      <c r="H509" s="44"/>
      <c r="I509" s="44"/>
      <c r="J509" s="44"/>
      <c r="K509" s="44"/>
      <c r="L509" s="44"/>
      <c r="N509" s="191"/>
      <c r="O509" s="357"/>
      <c r="AB509" s="44"/>
    </row>
    <row r="510" spans="1:28" x14ac:dyDescent="0.2">
      <c r="A510" s="16" t="s">
        <v>48</v>
      </c>
      <c r="E510" s="44"/>
      <c r="F510" s="44"/>
      <c r="G510" s="44"/>
      <c r="H510" s="44"/>
      <c r="I510" s="44"/>
      <c r="J510" s="44"/>
      <c r="K510" s="44"/>
      <c r="L510" s="44"/>
      <c r="N510" s="191"/>
      <c r="O510" s="357"/>
      <c r="AB510" s="44"/>
    </row>
    <row r="511" spans="1:28" x14ac:dyDescent="0.2">
      <c r="A511" s="81" t="s">
        <v>3122</v>
      </c>
      <c r="E511" s="44"/>
      <c r="F511" s="44"/>
      <c r="G511" s="44"/>
      <c r="H511" s="44"/>
      <c r="I511" s="44"/>
      <c r="J511" s="44"/>
      <c r="K511" s="44"/>
      <c r="L511" s="44"/>
      <c r="N511" s="191"/>
      <c r="O511" s="357"/>
      <c r="AB511" s="44"/>
    </row>
    <row r="512" spans="1:28" x14ac:dyDescent="0.2">
      <c r="A512" s="10" t="s">
        <v>2808</v>
      </c>
      <c r="E512" s="44"/>
      <c r="F512" s="44"/>
      <c r="G512" s="44"/>
      <c r="H512" s="44"/>
      <c r="I512" s="44"/>
      <c r="J512" s="44"/>
      <c r="K512" s="44"/>
      <c r="L512" s="44"/>
      <c r="N512" s="191"/>
      <c r="O512" s="357"/>
      <c r="AB512" s="44"/>
    </row>
    <row r="513" spans="1:28" x14ac:dyDescent="0.2">
      <c r="A513" s="10" t="s">
        <v>2954</v>
      </c>
      <c r="E513" s="44"/>
      <c r="F513" s="44"/>
      <c r="G513" s="44"/>
      <c r="H513" s="44"/>
      <c r="I513" s="44"/>
      <c r="J513" s="44"/>
      <c r="K513" s="44"/>
      <c r="L513" s="44"/>
      <c r="N513" s="191"/>
      <c r="O513" s="357"/>
      <c r="AB513" s="44"/>
    </row>
    <row r="514" spans="1:28" x14ac:dyDescent="0.2">
      <c r="A514" s="115" t="s">
        <v>2881</v>
      </c>
      <c r="E514" s="44"/>
      <c r="F514" s="44"/>
      <c r="G514" s="44"/>
      <c r="H514" s="44"/>
      <c r="I514" s="44"/>
      <c r="J514" s="44"/>
      <c r="K514" s="44"/>
      <c r="L514" s="44"/>
      <c r="N514" s="191"/>
      <c r="O514" s="357"/>
      <c r="AB514" s="44"/>
    </row>
    <row r="515" spans="1:28" x14ac:dyDescent="0.2">
      <c r="A515" s="115" t="s">
        <v>4665</v>
      </c>
      <c r="B515" s="185" t="s">
        <v>5253</v>
      </c>
      <c r="C515" s="182" t="s">
        <v>5270</v>
      </c>
      <c r="D515" s="166" t="s">
        <v>5184</v>
      </c>
      <c r="E515" s="44"/>
      <c r="F515" s="44"/>
      <c r="G515" s="44"/>
      <c r="H515" s="44"/>
      <c r="I515" s="44"/>
      <c r="J515" s="44"/>
      <c r="K515" s="44"/>
      <c r="L515" s="44"/>
      <c r="N515" s="191"/>
      <c r="O515" s="357"/>
      <c r="AB515" s="44"/>
    </row>
    <row r="516" spans="1:28" x14ac:dyDescent="0.2">
      <c r="A516" s="115" t="s">
        <v>5190</v>
      </c>
      <c r="B516" s="152" t="s">
        <v>4668</v>
      </c>
      <c r="C516" s="117" t="s">
        <v>5271</v>
      </c>
      <c r="D516" s="116" t="s">
        <v>5147</v>
      </c>
      <c r="E516" s="44"/>
      <c r="F516" s="44"/>
      <c r="G516" s="44"/>
      <c r="H516" s="44"/>
      <c r="I516" s="44"/>
      <c r="J516" s="44"/>
      <c r="K516" s="44"/>
      <c r="L516" s="44"/>
      <c r="N516" s="191"/>
      <c r="O516" s="357"/>
      <c r="AB516" s="44"/>
    </row>
    <row r="517" spans="1:28" x14ac:dyDescent="0.2">
      <c r="E517" s="44"/>
      <c r="F517" s="44"/>
      <c r="G517" s="44"/>
      <c r="H517" s="44"/>
      <c r="I517" s="44"/>
      <c r="J517" s="44"/>
      <c r="K517" s="44"/>
      <c r="L517" s="44"/>
      <c r="N517" s="191"/>
      <c r="O517" s="357"/>
      <c r="AB517" s="44"/>
    </row>
    <row r="518" spans="1:28" x14ac:dyDescent="0.2">
      <c r="A518" s="17" t="s">
        <v>4958</v>
      </c>
      <c r="E518" s="44"/>
      <c r="F518" s="44"/>
      <c r="G518" s="44"/>
      <c r="H518" s="44"/>
      <c r="I518" s="44"/>
      <c r="J518" s="44"/>
      <c r="K518" s="44"/>
      <c r="L518" s="44"/>
      <c r="N518" s="191"/>
      <c r="O518" s="357"/>
      <c r="AB518" s="44"/>
    </row>
    <row r="519" spans="1:28" x14ac:dyDescent="0.2">
      <c r="A519" s="10" t="s">
        <v>48</v>
      </c>
      <c r="E519" s="44"/>
      <c r="F519" s="44"/>
      <c r="G519" s="44"/>
      <c r="H519" s="44"/>
      <c r="I519" s="44"/>
      <c r="J519" s="44"/>
      <c r="K519" s="44"/>
      <c r="L519" s="44"/>
      <c r="N519" s="191"/>
      <c r="O519" s="357"/>
      <c r="AB519" s="44"/>
    </row>
    <row r="520" spans="1:28" x14ac:dyDescent="0.2">
      <c r="A520" s="81" t="s">
        <v>3122</v>
      </c>
      <c r="E520" s="44"/>
      <c r="F520" s="44"/>
      <c r="G520" s="44"/>
      <c r="H520" s="44"/>
      <c r="I520" s="44"/>
      <c r="J520" s="44"/>
      <c r="K520" s="44"/>
      <c r="L520" s="44"/>
      <c r="N520" s="191"/>
      <c r="O520" s="357"/>
      <c r="AB520" s="44"/>
    </row>
    <row r="521" spans="1:28" x14ac:dyDescent="0.2">
      <c r="A521" s="10" t="s">
        <v>2808</v>
      </c>
      <c r="E521" s="44"/>
      <c r="F521" s="44"/>
      <c r="G521" s="44"/>
      <c r="H521" s="44"/>
      <c r="I521" s="44"/>
      <c r="J521" s="44"/>
      <c r="K521" s="44"/>
      <c r="L521" s="44"/>
      <c r="N521" s="191"/>
      <c r="O521" s="357"/>
      <c r="AB521" s="44"/>
    </row>
    <row r="522" spans="1:28" x14ac:dyDescent="0.2">
      <c r="A522" s="10" t="s">
        <v>2890</v>
      </c>
      <c r="E522" s="44"/>
      <c r="F522" s="44"/>
      <c r="G522" s="44"/>
      <c r="H522" s="44"/>
      <c r="I522" s="44"/>
      <c r="J522" s="44"/>
      <c r="K522" s="44"/>
      <c r="L522" s="44"/>
      <c r="N522" s="191"/>
      <c r="O522" s="357"/>
      <c r="AB522" s="44"/>
    </row>
    <row r="523" spans="1:28" x14ac:dyDescent="0.2">
      <c r="A523" s="14" t="s">
        <v>4711</v>
      </c>
      <c r="E523" s="44"/>
      <c r="F523" s="44"/>
      <c r="G523" s="44"/>
      <c r="H523" s="44"/>
      <c r="I523" s="44"/>
      <c r="J523" s="44"/>
      <c r="K523" s="44"/>
      <c r="L523" s="44"/>
      <c r="N523" s="191"/>
      <c r="O523" s="357"/>
      <c r="AB523" s="44"/>
    </row>
    <row r="524" spans="1:28" x14ac:dyDescent="0.2">
      <c r="A524" s="115" t="s">
        <v>2881</v>
      </c>
      <c r="E524" s="44"/>
      <c r="F524" s="44"/>
      <c r="G524" s="44"/>
      <c r="H524" s="44"/>
      <c r="I524" s="44"/>
      <c r="J524" s="44"/>
      <c r="K524" s="44"/>
      <c r="L524" s="44"/>
      <c r="N524" s="191"/>
      <c r="O524" s="357"/>
      <c r="AB524" s="44"/>
    </row>
    <row r="525" spans="1:28" x14ac:dyDescent="0.2">
      <c r="A525" s="115" t="s">
        <v>4665</v>
      </c>
      <c r="B525" s="185" t="s">
        <v>5253</v>
      </c>
      <c r="C525" s="182" t="s">
        <v>5270</v>
      </c>
      <c r="D525" s="166" t="s">
        <v>5184</v>
      </c>
      <c r="E525" s="44"/>
      <c r="F525" s="44"/>
      <c r="G525" s="44"/>
      <c r="H525" s="44"/>
      <c r="I525" s="44"/>
      <c r="J525" s="44"/>
      <c r="K525" s="44"/>
      <c r="L525" s="44"/>
      <c r="N525" s="191"/>
      <c r="O525" s="357"/>
      <c r="AB525" s="44"/>
    </row>
    <row r="526" spans="1:28" x14ac:dyDescent="0.2">
      <c r="A526" s="115" t="s">
        <v>5190</v>
      </c>
      <c r="B526" s="152" t="s">
        <v>4668</v>
      </c>
      <c r="C526" s="117" t="s">
        <v>5271</v>
      </c>
      <c r="D526" s="116" t="s">
        <v>5147</v>
      </c>
      <c r="E526" s="44"/>
      <c r="F526" s="44"/>
      <c r="G526" s="44"/>
      <c r="H526" s="44"/>
      <c r="I526" s="44"/>
      <c r="J526" s="44"/>
      <c r="K526" s="44"/>
      <c r="L526" s="44"/>
      <c r="N526" s="191"/>
      <c r="O526" s="357"/>
      <c r="AB526" s="44"/>
    </row>
    <row r="527" spans="1:28" x14ac:dyDescent="0.2">
      <c r="A527" s="14"/>
      <c r="E527" s="44"/>
      <c r="F527" s="44"/>
      <c r="G527" s="44"/>
      <c r="H527" s="44"/>
      <c r="I527" s="44"/>
      <c r="J527" s="44"/>
      <c r="K527" s="44"/>
      <c r="L527" s="44"/>
      <c r="N527" s="191"/>
      <c r="O527" s="357"/>
      <c r="AB527" s="44"/>
    </row>
    <row r="528" spans="1:28" x14ac:dyDescent="0.2">
      <c r="A528" s="17" t="s">
        <v>4976</v>
      </c>
      <c r="E528" s="44"/>
      <c r="F528" s="44"/>
      <c r="G528" s="44"/>
      <c r="H528" s="44"/>
      <c r="I528" s="44"/>
      <c r="J528" s="44"/>
      <c r="K528" s="44"/>
      <c r="L528" s="44"/>
      <c r="N528" s="191"/>
      <c r="O528" s="357"/>
      <c r="AB528" s="44"/>
    </row>
    <row r="529" spans="1:28" x14ac:dyDescent="0.2">
      <c r="A529" s="16" t="s">
        <v>48</v>
      </c>
      <c r="E529" s="44"/>
      <c r="F529" s="44"/>
      <c r="G529" s="44"/>
      <c r="H529" s="44"/>
      <c r="I529" s="44"/>
      <c r="J529" s="44"/>
      <c r="K529" s="44"/>
      <c r="L529" s="44"/>
      <c r="N529" s="191"/>
      <c r="O529" s="357"/>
      <c r="AB529" s="44"/>
    </row>
    <row r="530" spans="1:28" x14ac:dyDescent="0.2">
      <c r="A530" s="81" t="s">
        <v>3122</v>
      </c>
      <c r="E530" s="44"/>
      <c r="F530" s="44"/>
      <c r="G530" s="44"/>
      <c r="H530" s="44"/>
      <c r="I530" s="44"/>
      <c r="J530" s="44"/>
      <c r="K530" s="44"/>
      <c r="L530" s="44"/>
      <c r="N530" s="191"/>
      <c r="O530" s="357"/>
      <c r="AB530" s="44"/>
    </row>
    <row r="531" spans="1:28" x14ac:dyDescent="0.2">
      <c r="A531" s="10" t="s">
        <v>2808</v>
      </c>
      <c r="E531" s="44"/>
      <c r="F531" s="44"/>
      <c r="G531" s="44"/>
      <c r="H531" s="44"/>
      <c r="I531" s="44"/>
      <c r="J531" s="44"/>
      <c r="K531" s="44"/>
      <c r="L531" s="44"/>
      <c r="N531" s="191"/>
      <c r="O531" s="357"/>
      <c r="AB531" s="44"/>
    </row>
    <row r="532" spans="1:28" x14ac:dyDescent="0.2">
      <c r="A532" s="10" t="s">
        <v>2954</v>
      </c>
      <c r="E532" s="44"/>
      <c r="F532" s="44"/>
      <c r="G532" s="44"/>
      <c r="H532" s="44"/>
      <c r="I532" s="44"/>
      <c r="J532" s="44"/>
      <c r="K532" s="44"/>
      <c r="L532" s="44"/>
      <c r="N532" s="191"/>
      <c r="O532" s="357"/>
      <c r="AB532" s="44"/>
    </row>
    <row r="533" spans="1:28" x14ac:dyDescent="0.2">
      <c r="A533" s="115" t="s">
        <v>2882</v>
      </c>
      <c r="E533" s="44"/>
      <c r="F533" s="44"/>
      <c r="G533" s="44"/>
      <c r="H533" s="44"/>
      <c r="I533" s="44"/>
      <c r="J533" s="44"/>
      <c r="K533" s="44"/>
      <c r="L533" s="44"/>
      <c r="N533" s="191"/>
      <c r="O533" s="357"/>
      <c r="AB533" s="44"/>
    </row>
    <row r="534" spans="1:28" x14ac:dyDescent="0.2">
      <c r="A534" s="14" t="s">
        <v>4665</v>
      </c>
      <c r="B534" s="185" t="s">
        <v>5253</v>
      </c>
      <c r="C534" s="182" t="s">
        <v>5270</v>
      </c>
      <c r="D534" s="166" t="s">
        <v>5184</v>
      </c>
      <c r="E534" s="44"/>
      <c r="F534" s="44"/>
      <c r="G534" s="44"/>
      <c r="H534" s="44"/>
      <c r="I534" s="44"/>
      <c r="J534" s="44"/>
      <c r="K534" s="44"/>
      <c r="L534" s="44"/>
      <c r="N534" s="191"/>
      <c r="O534" s="357"/>
      <c r="AB534" s="44"/>
    </row>
    <row r="535" spans="1:28" x14ac:dyDescent="0.2">
      <c r="A535" s="10"/>
      <c r="E535" s="44"/>
      <c r="F535" s="44"/>
      <c r="G535" s="44"/>
      <c r="H535" s="44"/>
      <c r="I535" s="44"/>
      <c r="J535" s="44"/>
      <c r="K535" s="44"/>
      <c r="L535" s="44"/>
      <c r="N535" s="191"/>
      <c r="O535" s="357"/>
      <c r="AB535" s="44"/>
    </row>
    <row r="536" spans="1:28" x14ac:dyDescent="0.2">
      <c r="A536" s="17" t="s">
        <v>4975</v>
      </c>
      <c r="E536" s="44"/>
      <c r="F536" s="44"/>
      <c r="G536" s="44"/>
      <c r="H536" s="44"/>
      <c r="I536" s="44"/>
      <c r="J536" s="44"/>
      <c r="K536" s="44"/>
      <c r="L536" s="44"/>
      <c r="N536" s="191"/>
      <c r="O536" s="357"/>
      <c r="AB536" s="44"/>
    </row>
    <row r="537" spans="1:28" x14ac:dyDescent="0.2">
      <c r="A537" s="10" t="s">
        <v>48</v>
      </c>
      <c r="E537" s="44"/>
      <c r="F537" s="44"/>
      <c r="G537" s="44"/>
      <c r="H537" s="44"/>
      <c r="I537" s="44"/>
      <c r="J537" s="44"/>
      <c r="K537" s="44"/>
      <c r="L537" s="44"/>
      <c r="N537" s="191"/>
      <c r="O537" s="357"/>
      <c r="AB537" s="44"/>
    </row>
    <row r="538" spans="1:28" x14ac:dyDescent="0.2">
      <c r="A538" s="81" t="s">
        <v>3122</v>
      </c>
      <c r="E538" s="44"/>
      <c r="F538" s="44"/>
      <c r="G538" s="44"/>
      <c r="H538" s="44"/>
      <c r="I538" s="44"/>
      <c r="J538" s="44"/>
      <c r="K538" s="44"/>
      <c r="L538" s="44"/>
      <c r="N538" s="191"/>
      <c r="O538" s="357"/>
      <c r="AB538" s="44"/>
    </row>
    <row r="539" spans="1:28" x14ac:dyDescent="0.2">
      <c r="A539" s="10" t="s">
        <v>2808</v>
      </c>
      <c r="E539" s="44"/>
      <c r="F539" s="44"/>
      <c r="G539" s="44"/>
      <c r="H539" s="44"/>
      <c r="I539" s="44"/>
      <c r="J539" s="44"/>
      <c r="K539" s="44"/>
      <c r="L539" s="44"/>
      <c r="N539" s="191"/>
      <c r="O539" s="357"/>
      <c r="AB539" s="44"/>
    </row>
    <row r="540" spans="1:28" x14ac:dyDescent="0.2">
      <c r="A540" s="10" t="s">
        <v>2890</v>
      </c>
      <c r="E540" s="44"/>
      <c r="F540" s="44"/>
      <c r="G540" s="44"/>
      <c r="H540" s="44"/>
      <c r="I540" s="44"/>
      <c r="J540" s="44"/>
      <c r="K540" s="44"/>
      <c r="L540" s="44"/>
      <c r="N540" s="191"/>
      <c r="O540" s="357"/>
      <c r="AB540" s="44"/>
    </row>
    <row r="541" spans="1:28" x14ac:dyDescent="0.2">
      <c r="A541" s="14" t="s">
        <v>4711</v>
      </c>
      <c r="E541" s="44"/>
      <c r="F541" s="44"/>
      <c r="G541" s="44"/>
      <c r="H541" s="44"/>
      <c r="I541" s="44"/>
      <c r="J541" s="44"/>
      <c r="K541" s="44"/>
      <c r="L541" s="44"/>
      <c r="N541" s="191"/>
      <c r="O541" s="357"/>
      <c r="AB541" s="44"/>
    </row>
    <row r="542" spans="1:28" x14ac:dyDescent="0.2">
      <c r="A542" s="115" t="s">
        <v>2882</v>
      </c>
      <c r="E542" s="44"/>
      <c r="F542" s="44"/>
      <c r="G542" s="44"/>
      <c r="H542" s="44"/>
      <c r="I542" s="44"/>
      <c r="J542" s="44"/>
      <c r="K542" s="44"/>
      <c r="L542" s="44"/>
      <c r="N542" s="191"/>
      <c r="O542" s="357"/>
      <c r="AB542" s="44"/>
    </row>
    <row r="543" spans="1:28" x14ac:dyDescent="0.2">
      <c r="A543" s="14" t="s">
        <v>4665</v>
      </c>
      <c r="B543" s="185" t="s">
        <v>5253</v>
      </c>
      <c r="C543" s="182" t="s">
        <v>5270</v>
      </c>
      <c r="D543" s="166" t="s">
        <v>5184</v>
      </c>
      <c r="E543" s="44"/>
      <c r="F543" s="44"/>
      <c r="G543" s="44"/>
      <c r="H543" s="44"/>
      <c r="I543" s="44"/>
      <c r="J543" s="44"/>
      <c r="K543" s="44"/>
      <c r="L543" s="44"/>
      <c r="N543" s="191"/>
      <c r="O543" s="357"/>
      <c r="AB543" s="44"/>
    </row>
    <row r="544" spans="1:28" x14ac:dyDescent="0.2">
      <c r="A544" s="10"/>
      <c r="E544" s="44"/>
      <c r="F544" s="44"/>
      <c r="G544" s="44"/>
      <c r="H544" s="44"/>
      <c r="I544" s="44"/>
      <c r="J544" s="44"/>
      <c r="K544" s="44"/>
      <c r="L544" s="44"/>
      <c r="M544" s="44"/>
      <c r="N544" s="191"/>
      <c r="O544" s="357"/>
    </row>
    <row r="545" spans="1:15" x14ac:dyDescent="0.2">
      <c r="A545" s="16" t="s">
        <v>978</v>
      </c>
      <c r="E545" s="44"/>
      <c r="F545" s="44"/>
      <c r="G545" s="44"/>
      <c r="H545" s="44"/>
      <c r="I545" s="44"/>
      <c r="J545" s="44"/>
      <c r="K545" s="44"/>
      <c r="L545" s="44"/>
      <c r="M545" s="44"/>
      <c r="N545" s="191"/>
      <c r="O545" s="357"/>
    </row>
    <row r="546" spans="1:15" x14ac:dyDescent="0.2">
      <c r="E546" s="44"/>
      <c r="F546" s="44"/>
      <c r="G546" s="44"/>
      <c r="H546" s="44"/>
      <c r="I546" s="44"/>
      <c r="J546" s="44"/>
      <c r="K546" s="44"/>
      <c r="L546" s="44"/>
      <c r="M546" s="44"/>
      <c r="N546" s="191"/>
      <c r="O546" s="357"/>
    </row>
    <row r="547" spans="1:15" ht="38.25" x14ac:dyDescent="0.2">
      <c r="B547" s="61"/>
      <c r="C547" s="153" t="s">
        <v>827</v>
      </c>
      <c r="D547" s="153" t="s">
        <v>977</v>
      </c>
      <c r="E547" s="153" t="s">
        <v>976</v>
      </c>
      <c r="F547" s="153" t="s">
        <v>975</v>
      </c>
      <c r="G547" s="153" t="s">
        <v>688</v>
      </c>
      <c r="H547" s="153" t="s">
        <v>690</v>
      </c>
      <c r="I547" s="153" t="s">
        <v>689</v>
      </c>
      <c r="J547" s="153" t="s">
        <v>691</v>
      </c>
    </row>
    <row r="548" spans="1:15" x14ac:dyDescent="0.2">
      <c r="B548" s="61"/>
      <c r="C548" s="223" t="s">
        <v>5487</v>
      </c>
      <c r="D548" s="223" t="s">
        <v>5488</v>
      </c>
      <c r="E548" s="223" t="s">
        <v>5489</v>
      </c>
      <c r="F548" s="223" t="s">
        <v>5490</v>
      </c>
      <c r="G548" s="223" t="s">
        <v>5491</v>
      </c>
      <c r="H548" s="223" t="s">
        <v>5492</v>
      </c>
      <c r="I548" s="223" t="s">
        <v>5493</v>
      </c>
      <c r="J548" s="223" t="s">
        <v>5494</v>
      </c>
    </row>
    <row r="549" spans="1:15" x14ac:dyDescent="0.2">
      <c r="A549" s="95" t="s">
        <v>974</v>
      </c>
      <c r="B549" s="384" t="s">
        <v>5484</v>
      </c>
      <c r="C549" s="474" t="s">
        <v>973</v>
      </c>
      <c r="D549" s="474" t="s">
        <v>972</v>
      </c>
      <c r="E549" s="474" t="s">
        <v>971</v>
      </c>
      <c r="F549" s="474" t="s">
        <v>2231</v>
      </c>
      <c r="G549" s="474" t="s">
        <v>2234</v>
      </c>
      <c r="H549" s="474" t="s">
        <v>970</v>
      </c>
      <c r="I549" s="474" t="s">
        <v>969</v>
      </c>
      <c r="J549" s="474" t="s">
        <v>2232</v>
      </c>
      <c r="K549" s="16" t="s">
        <v>3066</v>
      </c>
    </row>
    <row r="550" spans="1:15" x14ac:dyDescent="0.2">
      <c r="A550" s="75" t="s">
        <v>968</v>
      </c>
      <c r="B550" s="384" t="s">
        <v>5485</v>
      </c>
      <c r="C550" s="421"/>
      <c r="D550" s="421"/>
      <c r="E550" s="421"/>
      <c r="F550" s="421"/>
      <c r="G550" s="474" t="s">
        <v>2235</v>
      </c>
      <c r="H550" s="421"/>
      <c r="I550" s="421"/>
      <c r="J550" s="474" t="s">
        <v>2233</v>
      </c>
      <c r="K550" s="16" t="s">
        <v>3063</v>
      </c>
    </row>
    <row r="551" spans="1:15" x14ac:dyDescent="0.2">
      <c r="A551" s="95" t="s">
        <v>967</v>
      </c>
      <c r="B551" s="384" t="s">
        <v>5486</v>
      </c>
      <c r="C551" s="421"/>
      <c r="D551" s="421"/>
      <c r="E551" s="421"/>
      <c r="F551" s="421"/>
      <c r="G551" s="474" t="s">
        <v>965</v>
      </c>
      <c r="H551" s="421"/>
      <c r="I551" s="421"/>
      <c r="J551" s="443" t="s">
        <v>966</v>
      </c>
      <c r="K551" s="191"/>
    </row>
    <row r="552" spans="1:15" x14ac:dyDescent="0.2">
      <c r="C552" s="12" t="s">
        <v>2826</v>
      </c>
      <c r="D552" s="12"/>
      <c r="E552" s="12" t="s">
        <v>2827</v>
      </c>
      <c r="F552" s="12"/>
      <c r="G552" s="12" t="s">
        <v>2853</v>
      </c>
      <c r="H552" s="12" t="s">
        <v>2853</v>
      </c>
      <c r="I552" s="12" t="s">
        <v>2853</v>
      </c>
      <c r="J552" s="12" t="s">
        <v>2853</v>
      </c>
      <c r="K552" s="94"/>
    </row>
    <row r="553" spans="1:15" x14ac:dyDescent="0.2">
      <c r="C553" s="12" t="s">
        <v>3055</v>
      </c>
      <c r="K553" s="9"/>
    </row>
    <row r="554" spans="1:15" x14ac:dyDescent="0.2">
      <c r="C554" s="9" t="s">
        <v>2058</v>
      </c>
      <c r="D554" s="9" t="s">
        <v>2058</v>
      </c>
      <c r="E554" s="9" t="s">
        <v>2058</v>
      </c>
      <c r="F554" s="9" t="s">
        <v>5018</v>
      </c>
      <c r="G554" s="9" t="s">
        <v>2058</v>
      </c>
      <c r="H554" s="9" t="s">
        <v>2058</v>
      </c>
      <c r="I554" s="9" t="s">
        <v>2058</v>
      </c>
      <c r="J554" s="9" t="s">
        <v>2058</v>
      </c>
      <c r="K554" s="343"/>
    </row>
    <row r="555" spans="1:15" x14ac:dyDescent="0.2">
      <c r="C555" s="32" t="s">
        <v>4666</v>
      </c>
      <c r="D555" s="32" t="s">
        <v>4666</v>
      </c>
      <c r="E555" s="32" t="s">
        <v>4666</v>
      </c>
      <c r="F555" s="32" t="s">
        <v>4666</v>
      </c>
      <c r="G555" s="32" t="s">
        <v>4666</v>
      </c>
      <c r="H555" s="32" t="s">
        <v>4666</v>
      </c>
      <c r="I555" s="32" t="s">
        <v>4666</v>
      </c>
      <c r="J555" s="32" t="s">
        <v>4666</v>
      </c>
      <c r="K555" s="12"/>
    </row>
    <row r="556" spans="1:15" x14ac:dyDescent="0.2">
      <c r="C556" s="8" t="s">
        <v>2713</v>
      </c>
      <c r="D556" s="9" t="s">
        <v>2720</v>
      </c>
      <c r="E556" s="9" t="s">
        <v>2721</v>
      </c>
      <c r="F556" s="13"/>
      <c r="G556" s="8" t="s">
        <v>2716</v>
      </c>
      <c r="H556" s="8" t="s">
        <v>2716</v>
      </c>
      <c r="I556" s="8" t="s">
        <v>2716</v>
      </c>
      <c r="J556" s="9" t="s">
        <v>2716</v>
      </c>
    </row>
    <row r="557" spans="1:15" x14ac:dyDescent="0.2">
      <c r="C557" s="9"/>
      <c r="D557" s="9"/>
      <c r="E557" s="9"/>
      <c r="F557" s="9" t="s">
        <v>3042</v>
      </c>
      <c r="G557" s="8"/>
      <c r="H557" s="8" t="s">
        <v>2866</v>
      </c>
      <c r="I557" s="8" t="s">
        <v>2867</v>
      </c>
      <c r="J557" s="9" t="s">
        <v>2864</v>
      </c>
    </row>
    <row r="558" spans="1:15" x14ac:dyDescent="0.2">
      <c r="E558" s="44"/>
      <c r="F558" s="44"/>
      <c r="G558" s="44"/>
      <c r="H558" s="44"/>
    </row>
    <row r="559" spans="1:15" x14ac:dyDescent="0.2">
      <c r="A559" s="17" t="s">
        <v>4942</v>
      </c>
      <c r="E559" s="44"/>
      <c r="F559" s="44"/>
      <c r="G559" s="44"/>
      <c r="H559" s="44"/>
    </row>
    <row r="560" spans="1:15" x14ac:dyDescent="0.2">
      <c r="A560" s="16" t="s">
        <v>48</v>
      </c>
      <c r="E560" s="44"/>
      <c r="F560" s="44"/>
      <c r="G560" s="44"/>
      <c r="H560" s="44"/>
    </row>
    <row r="561" spans="1:15" x14ac:dyDescent="0.2">
      <c r="A561" s="10" t="s">
        <v>2808</v>
      </c>
      <c r="E561" s="44"/>
      <c r="F561" s="44"/>
      <c r="G561" s="44"/>
      <c r="H561" s="44"/>
    </row>
    <row r="562" spans="1:15" x14ac:dyDescent="0.2">
      <c r="A562" s="10" t="s">
        <v>2954</v>
      </c>
      <c r="E562" s="44"/>
      <c r="F562" s="44"/>
      <c r="G562" s="44"/>
      <c r="H562" s="44"/>
    </row>
    <row r="563" spans="1:15" x14ac:dyDescent="0.2">
      <c r="A563" s="228" t="s">
        <v>3057</v>
      </c>
      <c r="E563" s="44"/>
      <c r="F563" s="44"/>
      <c r="G563" s="44"/>
      <c r="H563" s="44"/>
    </row>
    <row r="564" spans="1:15" x14ac:dyDescent="0.2">
      <c r="A564" s="14" t="s">
        <v>4665</v>
      </c>
      <c r="B564" s="185" t="s">
        <v>5253</v>
      </c>
      <c r="C564" s="182" t="s">
        <v>5270</v>
      </c>
      <c r="D564" s="166" t="s">
        <v>5184</v>
      </c>
      <c r="E564" s="44"/>
      <c r="F564" s="44"/>
      <c r="G564" s="44"/>
      <c r="H564" s="44"/>
    </row>
    <row r="565" spans="1:15" x14ac:dyDescent="0.2">
      <c r="E565" s="44"/>
      <c r="F565" s="44"/>
      <c r="G565" s="44"/>
      <c r="H565" s="44"/>
    </row>
    <row r="566" spans="1:15" x14ac:dyDescent="0.2">
      <c r="A566" s="17" t="s">
        <v>4941</v>
      </c>
      <c r="E566" s="44"/>
      <c r="F566" s="44"/>
      <c r="G566" s="44"/>
      <c r="H566" s="44"/>
    </row>
    <row r="567" spans="1:15" x14ac:dyDescent="0.2">
      <c r="A567" s="10" t="s">
        <v>48</v>
      </c>
    </row>
    <row r="568" spans="1:15" x14ac:dyDescent="0.2">
      <c r="A568" s="10" t="s">
        <v>2808</v>
      </c>
      <c r="E568" s="44"/>
      <c r="F568" s="44"/>
      <c r="G568" s="44"/>
      <c r="H568" s="44"/>
    </row>
    <row r="569" spans="1:15" x14ac:dyDescent="0.2">
      <c r="A569" s="10" t="s">
        <v>2890</v>
      </c>
      <c r="E569" s="44"/>
      <c r="F569" s="44"/>
      <c r="G569" s="44"/>
      <c r="H569" s="44"/>
      <c r="I569" s="44"/>
      <c r="J569" s="44"/>
      <c r="K569" s="44"/>
    </row>
    <row r="570" spans="1:15" x14ac:dyDescent="0.2">
      <c r="A570" s="14" t="s">
        <v>4711</v>
      </c>
      <c r="E570" s="44"/>
      <c r="F570" s="44"/>
      <c r="G570" s="44"/>
      <c r="H570" s="44"/>
      <c r="I570" s="44"/>
      <c r="J570" s="44"/>
      <c r="K570" s="44"/>
    </row>
    <row r="571" spans="1:15" x14ac:dyDescent="0.2">
      <c r="A571" s="228" t="s">
        <v>3057</v>
      </c>
      <c r="E571" s="44"/>
      <c r="F571" s="44"/>
      <c r="G571" s="44"/>
      <c r="H571" s="44"/>
      <c r="I571" s="44"/>
      <c r="J571" s="44"/>
      <c r="K571" s="44"/>
      <c r="L571" s="44"/>
      <c r="M571" s="44"/>
      <c r="N571" s="191"/>
      <c r="O571" s="357"/>
    </row>
    <row r="572" spans="1:15" x14ac:dyDescent="0.2">
      <c r="A572" s="14" t="s">
        <v>4665</v>
      </c>
      <c r="B572" s="185" t="s">
        <v>5253</v>
      </c>
      <c r="C572" s="182" t="s">
        <v>5270</v>
      </c>
      <c r="D572" s="166" t="s">
        <v>5184</v>
      </c>
      <c r="E572" s="44"/>
      <c r="F572" s="44"/>
      <c r="G572" s="44"/>
      <c r="H572" s="44"/>
      <c r="I572" s="44"/>
      <c r="J572" s="44"/>
      <c r="K572" s="44"/>
      <c r="L572" s="44"/>
      <c r="M572" s="44"/>
      <c r="N572" s="191"/>
      <c r="O572" s="357"/>
    </row>
    <row r="573" spans="1:15" x14ac:dyDescent="0.2">
      <c r="A573" s="14"/>
      <c r="E573" s="44"/>
      <c r="F573" s="44"/>
      <c r="G573" s="44"/>
      <c r="H573" s="44"/>
      <c r="I573" s="44"/>
      <c r="J573" s="44"/>
      <c r="K573" s="44"/>
      <c r="L573" s="44"/>
      <c r="M573" s="44"/>
      <c r="N573" s="191"/>
      <c r="O573" s="357"/>
    </row>
    <row r="574" spans="1:15" x14ac:dyDescent="0.2">
      <c r="A574" s="17" t="s">
        <v>4960</v>
      </c>
      <c r="E574" s="44"/>
      <c r="F574" s="44"/>
      <c r="G574" s="44"/>
      <c r="H574" s="44"/>
      <c r="I574" s="44"/>
      <c r="J574" s="44"/>
      <c r="K574" s="44"/>
      <c r="L574" s="44"/>
      <c r="M574" s="44"/>
      <c r="N574" s="191"/>
      <c r="O574" s="357"/>
    </row>
    <row r="575" spans="1:15" x14ac:dyDescent="0.2">
      <c r="A575" s="16" t="s">
        <v>48</v>
      </c>
      <c r="E575" s="44"/>
      <c r="F575" s="44"/>
      <c r="G575" s="44"/>
      <c r="H575" s="44"/>
      <c r="I575" s="44"/>
      <c r="J575" s="44"/>
      <c r="K575" s="44"/>
      <c r="L575" s="44"/>
      <c r="M575" s="44"/>
      <c r="N575" s="191"/>
      <c r="O575" s="357"/>
    </row>
    <row r="576" spans="1:15" x14ac:dyDescent="0.2">
      <c r="A576" s="10" t="s">
        <v>2808</v>
      </c>
      <c r="E576" s="44"/>
      <c r="F576" s="44"/>
      <c r="G576" s="44"/>
      <c r="H576" s="44"/>
      <c r="I576" s="44"/>
      <c r="J576" s="44"/>
      <c r="K576" s="44"/>
      <c r="L576" s="44"/>
      <c r="M576" s="44"/>
      <c r="N576" s="191"/>
      <c r="O576" s="357"/>
    </row>
    <row r="577" spans="1:15" x14ac:dyDescent="0.2">
      <c r="A577" s="10" t="s">
        <v>2954</v>
      </c>
      <c r="E577" s="44"/>
      <c r="F577" s="44"/>
      <c r="G577" s="44"/>
      <c r="H577" s="44"/>
      <c r="I577" s="44"/>
      <c r="J577" s="44"/>
      <c r="K577" s="44"/>
      <c r="L577" s="44"/>
      <c r="M577" s="44"/>
      <c r="N577" s="191"/>
      <c r="O577" s="357"/>
    </row>
    <row r="578" spans="1:15" x14ac:dyDescent="0.2">
      <c r="A578" s="115" t="s">
        <v>2881</v>
      </c>
      <c r="E578" s="44"/>
      <c r="F578" s="44"/>
      <c r="G578" s="44"/>
      <c r="H578" s="44"/>
      <c r="I578" s="44"/>
      <c r="J578" s="44"/>
      <c r="K578" s="44"/>
      <c r="L578" s="44"/>
      <c r="M578" s="44"/>
      <c r="N578" s="191"/>
      <c r="O578" s="357"/>
    </row>
    <row r="579" spans="1:15" x14ac:dyDescent="0.2">
      <c r="A579" s="115" t="s">
        <v>4665</v>
      </c>
      <c r="B579" s="185" t="s">
        <v>5253</v>
      </c>
      <c r="C579" s="182" t="s">
        <v>5270</v>
      </c>
      <c r="D579" s="166" t="s">
        <v>5184</v>
      </c>
      <c r="E579" s="44"/>
      <c r="F579" s="44"/>
      <c r="G579" s="44"/>
      <c r="H579" s="44"/>
      <c r="I579" s="44"/>
      <c r="J579" s="44"/>
      <c r="K579" s="44"/>
      <c r="L579" s="44"/>
      <c r="M579" s="44"/>
      <c r="N579" s="191"/>
      <c r="O579" s="357"/>
    </row>
    <row r="580" spans="1:15" x14ac:dyDescent="0.2">
      <c r="A580" s="115" t="s">
        <v>5190</v>
      </c>
      <c r="B580" s="152" t="s">
        <v>4668</v>
      </c>
      <c r="C580" s="117" t="s">
        <v>5271</v>
      </c>
      <c r="D580" s="116" t="s">
        <v>5147</v>
      </c>
      <c r="E580" s="44"/>
      <c r="F580" s="44"/>
      <c r="G580" s="44"/>
      <c r="H580" s="44"/>
      <c r="I580" s="44"/>
      <c r="J580" s="44"/>
      <c r="K580" s="44"/>
      <c r="L580" s="44"/>
      <c r="M580" s="44"/>
      <c r="N580" s="191"/>
      <c r="O580" s="357"/>
    </row>
    <row r="581" spans="1:15" x14ac:dyDescent="0.2">
      <c r="E581" s="44"/>
      <c r="F581" s="44"/>
      <c r="G581" s="44"/>
      <c r="H581" s="44"/>
      <c r="I581" s="44"/>
      <c r="J581" s="44"/>
      <c r="K581" s="44"/>
      <c r="L581" s="44"/>
      <c r="M581" s="44"/>
      <c r="N581" s="191"/>
      <c r="O581" s="357"/>
    </row>
    <row r="582" spans="1:15" x14ac:dyDescent="0.2">
      <c r="A582" s="17" t="s">
        <v>4959</v>
      </c>
      <c r="E582" s="44"/>
      <c r="F582" s="44"/>
      <c r="G582" s="44"/>
      <c r="H582" s="44"/>
      <c r="I582" s="44"/>
      <c r="J582" s="44"/>
      <c r="K582" s="44"/>
      <c r="L582" s="44"/>
      <c r="M582" s="44"/>
      <c r="N582" s="191"/>
      <c r="O582" s="357"/>
    </row>
    <row r="583" spans="1:15" x14ac:dyDescent="0.2">
      <c r="A583" s="10" t="s">
        <v>48</v>
      </c>
      <c r="E583" s="44"/>
      <c r="F583" s="44"/>
      <c r="G583" s="44"/>
      <c r="H583" s="44"/>
      <c r="I583" s="44"/>
      <c r="J583" s="44"/>
      <c r="K583" s="44"/>
      <c r="L583" s="44"/>
      <c r="M583" s="44"/>
      <c r="N583" s="191"/>
      <c r="O583" s="357"/>
    </row>
    <row r="584" spans="1:15" x14ac:dyDescent="0.2">
      <c r="A584" s="10" t="s">
        <v>2808</v>
      </c>
      <c r="E584" s="44"/>
      <c r="F584" s="44"/>
      <c r="G584" s="44"/>
      <c r="H584" s="44"/>
      <c r="I584" s="44"/>
      <c r="J584" s="44"/>
      <c r="K584" s="44"/>
      <c r="L584" s="44"/>
      <c r="M584" s="44"/>
      <c r="N584" s="191"/>
      <c r="O584" s="357"/>
    </row>
    <row r="585" spans="1:15" x14ac:dyDescent="0.2">
      <c r="A585" s="10" t="s">
        <v>2890</v>
      </c>
      <c r="E585" s="44"/>
      <c r="F585" s="44"/>
      <c r="G585" s="44"/>
      <c r="H585" s="44"/>
      <c r="I585" s="44"/>
      <c r="J585" s="44"/>
      <c r="K585" s="44"/>
      <c r="L585" s="44"/>
      <c r="M585" s="44"/>
      <c r="N585" s="191"/>
      <c r="O585" s="357"/>
    </row>
    <row r="586" spans="1:15" x14ac:dyDescent="0.2">
      <c r="A586" s="14" t="s">
        <v>4711</v>
      </c>
      <c r="E586" s="44"/>
      <c r="F586" s="44"/>
      <c r="G586" s="44"/>
      <c r="H586" s="44"/>
      <c r="I586" s="44"/>
      <c r="J586" s="44"/>
      <c r="K586" s="44"/>
      <c r="L586" s="44"/>
      <c r="M586" s="44"/>
      <c r="N586" s="191"/>
      <c r="O586" s="357"/>
    </row>
    <row r="587" spans="1:15" x14ac:dyDescent="0.2">
      <c r="A587" s="115" t="s">
        <v>2881</v>
      </c>
      <c r="E587" s="44"/>
      <c r="F587" s="44"/>
      <c r="G587" s="44"/>
      <c r="H587" s="44"/>
      <c r="I587" s="44"/>
      <c r="J587" s="44"/>
      <c r="K587" s="44"/>
      <c r="L587" s="44"/>
      <c r="M587" s="44"/>
      <c r="N587" s="191"/>
      <c r="O587" s="357"/>
    </row>
    <row r="588" spans="1:15" x14ac:dyDescent="0.2">
      <c r="A588" s="115" t="s">
        <v>4665</v>
      </c>
      <c r="B588" s="185" t="s">
        <v>5253</v>
      </c>
      <c r="C588" s="182" t="s">
        <v>5270</v>
      </c>
      <c r="D588" s="166" t="s">
        <v>5184</v>
      </c>
      <c r="E588" s="44"/>
      <c r="F588" s="44"/>
      <c r="G588" s="44"/>
      <c r="H588" s="44"/>
      <c r="I588" s="44"/>
      <c r="J588" s="44"/>
      <c r="K588" s="44"/>
      <c r="L588" s="44"/>
      <c r="M588" s="44"/>
      <c r="N588" s="191"/>
      <c r="O588" s="357"/>
    </row>
    <row r="589" spans="1:15" x14ac:dyDescent="0.2">
      <c r="A589" s="115" t="s">
        <v>5190</v>
      </c>
      <c r="B589" s="152" t="s">
        <v>4668</v>
      </c>
      <c r="C589" s="117" t="s">
        <v>5271</v>
      </c>
      <c r="D589" s="116" t="s">
        <v>5147</v>
      </c>
      <c r="E589" s="44"/>
      <c r="F589" s="44"/>
      <c r="G589" s="44"/>
      <c r="H589" s="44"/>
      <c r="I589" s="44"/>
      <c r="J589" s="44"/>
      <c r="K589" s="44"/>
      <c r="L589" s="44"/>
      <c r="M589" s="44"/>
      <c r="N589" s="191"/>
      <c r="O589" s="357"/>
    </row>
    <row r="590" spans="1:15" x14ac:dyDescent="0.2">
      <c r="A590" s="14"/>
      <c r="E590" s="44"/>
      <c r="F590" s="44"/>
      <c r="G590" s="44"/>
      <c r="H590" s="44"/>
      <c r="I590" s="44"/>
      <c r="J590" s="44"/>
      <c r="K590" s="44"/>
      <c r="L590" s="44"/>
      <c r="M590" s="44"/>
      <c r="N590" s="191"/>
      <c r="O590" s="357"/>
    </row>
    <row r="591" spans="1:15" x14ac:dyDescent="0.2">
      <c r="A591" s="17" t="s">
        <v>4978</v>
      </c>
      <c r="E591" s="44"/>
      <c r="F591" s="44"/>
      <c r="G591" s="44"/>
      <c r="H591" s="44"/>
      <c r="I591" s="44"/>
      <c r="J591" s="44"/>
      <c r="K591" s="44"/>
      <c r="L591" s="44"/>
      <c r="M591" s="44"/>
      <c r="N591" s="191"/>
      <c r="O591" s="357"/>
    </row>
    <row r="592" spans="1:15" x14ac:dyDescent="0.2">
      <c r="A592" s="16" t="s">
        <v>48</v>
      </c>
      <c r="E592" s="44"/>
      <c r="F592" s="44"/>
      <c r="G592" s="44"/>
      <c r="H592" s="44"/>
      <c r="I592" s="44"/>
      <c r="J592" s="44"/>
      <c r="K592" s="44"/>
      <c r="L592" s="44"/>
      <c r="M592" s="44"/>
      <c r="N592" s="191"/>
      <c r="O592" s="357"/>
    </row>
    <row r="593" spans="1:15" x14ac:dyDescent="0.2">
      <c r="A593" s="10" t="s">
        <v>2808</v>
      </c>
      <c r="E593" s="44"/>
      <c r="F593" s="44"/>
      <c r="G593" s="44"/>
      <c r="H593" s="44"/>
      <c r="I593" s="44"/>
      <c r="J593" s="44"/>
      <c r="K593" s="44"/>
      <c r="L593" s="44"/>
      <c r="M593" s="44"/>
      <c r="N593" s="191"/>
      <c r="O593" s="357"/>
    </row>
    <row r="594" spans="1:15" x14ac:dyDescent="0.2">
      <c r="A594" s="10" t="s">
        <v>2954</v>
      </c>
      <c r="E594" s="44"/>
      <c r="F594" s="44"/>
      <c r="G594" s="44"/>
      <c r="H594" s="44"/>
      <c r="I594" s="44"/>
      <c r="J594" s="44"/>
      <c r="K594" s="44"/>
      <c r="L594" s="44"/>
      <c r="M594" s="44"/>
      <c r="N594" s="191"/>
      <c r="O594" s="357"/>
    </row>
    <row r="595" spans="1:15" x14ac:dyDescent="0.2">
      <c r="A595" s="115" t="s">
        <v>2882</v>
      </c>
      <c r="E595" s="44"/>
      <c r="F595" s="44"/>
      <c r="G595" s="44"/>
      <c r="H595" s="44"/>
      <c r="I595" s="44"/>
      <c r="J595" s="44"/>
      <c r="K595" s="44"/>
      <c r="L595" s="44"/>
      <c r="M595" s="44"/>
      <c r="N595" s="191"/>
      <c r="O595" s="357"/>
    </row>
    <row r="596" spans="1:15" x14ac:dyDescent="0.2">
      <c r="A596" s="14" t="s">
        <v>4665</v>
      </c>
      <c r="B596" s="185" t="s">
        <v>5253</v>
      </c>
      <c r="C596" s="182" t="s">
        <v>5270</v>
      </c>
      <c r="D596" s="166" t="s">
        <v>5184</v>
      </c>
      <c r="E596" s="44"/>
      <c r="F596" s="44"/>
      <c r="G596" s="44"/>
      <c r="H596" s="44"/>
      <c r="I596" s="44"/>
      <c r="J596" s="44"/>
      <c r="K596" s="44"/>
      <c r="L596" s="44"/>
      <c r="M596" s="44"/>
      <c r="N596" s="191"/>
      <c r="O596" s="357"/>
    </row>
    <row r="597" spans="1:15" x14ac:dyDescent="0.2">
      <c r="A597" s="10"/>
      <c r="E597" s="44"/>
      <c r="F597" s="44"/>
      <c r="G597" s="44"/>
      <c r="H597" s="44"/>
      <c r="I597" s="44"/>
      <c r="J597" s="44"/>
      <c r="K597" s="44"/>
      <c r="L597" s="44"/>
      <c r="M597" s="44"/>
      <c r="N597" s="191"/>
      <c r="O597" s="357"/>
    </row>
    <row r="598" spans="1:15" x14ac:dyDescent="0.2">
      <c r="A598" s="17" t="s">
        <v>4977</v>
      </c>
      <c r="E598" s="44"/>
      <c r="F598" s="44"/>
      <c r="G598" s="44"/>
      <c r="H598" s="44"/>
      <c r="I598" s="44"/>
      <c r="J598" s="44"/>
      <c r="K598" s="44"/>
      <c r="L598" s="44"/>
      <c r="M598" s="44"/>
      <c r="N598" s="191"/>
      <c r="O598" s="357"/>
    </row>
    <row r="599" spans="1:15" x14ac:dyDescent="0.2">
      <c r="A599" s="10" t="s">
        <v>48</v>
      </c>
      <c r="E599" s="44"/>
      <c r="F599" s="44"/>
      <c r="G599" s="44"/>
      <c r="H599" s="44"/>
      <c r="I599" s="44"/>
      <c r="J599" s="44"/>
      <c r="K599" s="44"/>
      <c r="L599" s="44"/>
      <c r="M599" s="44"/>
      <c r="N599" s="191"/>
      <c r="O599" s="357"/>
    </row>
    <row r="600" spans="1:15" x14ac:dyDescent="0.2">
      <c r="A600" s="10" t="s">
        <v>2808</v>
      </c>
      <c r="E600" s="44"/>
      <c r="F600" s="44"/>
      <c r="G600" s="44"/>
      <c r="H600" s="44"/>
      <c r="I600" s="44"/>
      <c r="J600" s="44"/>
      <c r="K600" s="44"/>
      <c r="L600" s="44"/>
      <c r="M600" s="44"/>
      <c r="N600" s="191"/>
      <c r="O600" s="357"/>
    </row>
    <row r="601" spans="1:15" x14ac:dyDescent="0.2">
      <c r="A601" s="10" t="s">
        <v>2890</v>
      </c>
      <c r="E601" s="44"/>
      <c r="F601" s="44"/>
      <c r="G601" s="44"/>
      <c r="H601" s="44"/>
      <c r="I601" s="44"/>
      <c r="J601" s="44"/>
      <c r="K601" s="44"/>
      <c r="L601" s="44"/>
      <c r="M601" s="44"/>
      <c r="N601" s="191"/>
      <c r="O601" s="357"/>
    </row>
    <row r="602" spans="1:15" x14ac:dyDescent="0.2">
      <c r="A602" s="14" t="s">
        <v>4711</v>
      </c>
      <c r="E602" s="44"/>
      <c r="F602" s="44"/>
      <c r="G602" s="44"/>
      <c r="H602" s="44"/>
      <c r="I602" s="44"/>
      <c r="J602" s="44"/>
      <c r="K602" s="44"/>
      <c r="L602" s="44"/>
      <c r="M602" s="44"/>
      <c r="N602" s="191"/>
      <c r="O602" s="357"/>
    </row>
    <row r="603" spans="1:15" x14ac:dyDescent="0.2">
      <c r="A603" s="115" t="s">
        <v>2882</v>
      </c>
      <c r="E603" s="44"/>
      <c r="F603" s="44"/>
      <c r="G603" s="44"/>
      <c r="H603" s="44"/>
      <c r="I603" s="44"/>
      <c r="J603" s="44"/>
      <c r="K603" s="44"/>
      <c r="L603" s="44"/>
      <c r="M603" s="44"/>
      <c r="N603" s="191"/>
      <c r="O603" s="357"/>
    </row>
    <row r="604" spans="1:15" x14ac:dyDescent="0.2">
      <c r="A604" s="14" t="s">
        <v>4665</v>
      </c>
      <c r="B604" s="185" t="s">
        <v>5253</v>
      </c>
      <c r="C604" s="182" t="s">
        <v>5270</v>
      </c>
      <c r="D604" s="166" t="s">
        <v>5184</v>
      </c>
      <c r="E604" s="44"/>
      <c r="F604" s="44"/>
      <c r="G604" s="44"/>
      <c r="H604" s="44"/>
      <c r="I604" s="44"/>
      <c r="J604" s="44"/>
      <c r="K604" s="44"/>
      <c r="L604" s="44"/>
      <c r="M604" s="44"/>
      <c r="N604" s="191"/>
      <c r="O604" s="357"/>
    </row>
    <row r="605" spans="1:15" x14ac:dyDescent="0.2">
      <c r="A605" s="10"/>
      <c r="E605" s="44"/>
      <c r="F605" s="44"/>
      <c r="G605" s="44"/>
      <c r="H605" s="44"/>
      <c r="I605" s="44"/>
      <c r="J605" s="44"/>
      <c r="K605" s="44"/>
      <c r="L605" s="44"/>
      <c r="M605" s="44"/>
      <c r="N605" s="191"/>
      <c r="O605" s="357"/>
    </row>
    <row r="606" spans="1:15" x14ac:dyDescent="0.2">
      <c r="A606" s="10" t="s">
        <v>964</v>
      </c>
      <c r="E606" s="44"/>
      <c r="F606" s="44"/>
      <c r="G606" s="44"/>
      <c r="H606" s="44"/>
      <c r="I606" s="44"/>
      <c r="J606" s="44"/>
      <c r="K606" s="44"/>
      <c r="L606" s="44"/>
      <c r="M606" s="44"/>
      <c r="N606" s="191"/>
      <c r="O606" s="357"/>
    </row>
    <row r="607" spans="1:15" x14ac:dyDescent="0.2">
      <c r="B607" s="10"/>
      <c r="E607" s="44"/>
      <c r="F607" s="44"/>
      <c r="G607" s="44"/>
      <c r="H607" s="44"/>
      <c r="I607" s="44"/>
      <c r="J607" s="44"/>
      <c r="K607" s="44"/>
    </row>
    <row r="608" spans="1:15" ht="38.25" x14ac:dyDescent="0.2">
      <c r="B608" s="61"/>
      <c r="C608" s="153" t="s">
        <v>963</v>
      </c>
      <c r="D608" s="153" t="s">
        <v>688</v>
      </c>
      <c r="E608" s="153" t="s">
        <v>690</v>
      </c>
      <c r="F608" s="153" t="s">
        <v>689</v>
      </c>
      <c r="G608" s="153" t="s">
        <v>691</v>
      </c>
      <c r="H608" s="44"/>
      <c r="I608" s="44"/>
    </row>
    <row r="609" spans="1:10" x14ac:dyDescent="0.2">
      <c r="B609" s="61"/>
      <c r="C609" s="223" t="s">
        <v>5496</v>
      </c>
      <c r="D609" s="223" t="s">
        <v>5497</v>
      </c>
      <c r="E609" s="223" t="s">
        <v>5498</v>
      </c>
      <c r="F609" s="223" t="s">
        <v>5499</v>
      </c>
      <c r="G609" s="223" t="s">
        <v>5500</v>
      </c>
      <c r="H609" s="44"/>
      <c r="I609" s="44"/>
    </row>
    <row r="610" spans="1:10" x14ac:dyDescent="0.2">
      <c r="A610" s="75" t="s">
        <v>1203</v>
      </c>
      <c r="B610" s="384" t="s">
        <v>5495</v>
      </c>
      <c r="C610" s="474" t="s">
        <v>962</v>
      </c>
      <c r="D610" s="474" t="s">
        <v>959</v>
      </c>
      <c r="E610" s="474" t="s">
        <v>961</v>
      </c>
      <c r="F610" s="474" t="s">
        <v>960</v>
      </c>
      <c r="G610" s="474" t="s">
        <v>2236</v>
      </c>
      <c r="H610" s="83" t="s">
        <v>3123</v>
      </c>
      <c r="I610" s="44"/>
    </row>
    <row r="611" spans="1:10" x14ac:dyDescent="0.2">
      <c r="C611" s="12" t="s">
        <v>2826</v>
      </c>
      <c r="D611" s="12" t="s">
        <v>2853</v>
      </c>
      <c r="E611" s="12" t="s">
        <v>2853</v>
      </c>
      <c r="F611" s="12" t="s">
        <v>2853</v>
      </c>
      <c r="G611" s="12" t="s">
        <v>2853</v>
      </c>
      <c r="H611" s="94"/>
      <c r="I611" s="94"/>
      <c r="J611" s="58"/>
    </row>
    <row r="612" spans="1:10" x14ac:dyDescent="0.2">
      <c r="C612" s="12" t="s">
        <v>3055</v>
      </c>
      <c r="H612" s="9"/>
      <c r="I612" s="9"/>
      <c r="J612" s="94"/>
    </row>
    <row r="613" spans="1:10" x14ac:dyDescent="0.2">
      <c r="C613" s="9" t="s">
        <v>2058</v>
      </c>
      <c r="D613" s="9" t="s">
        <v>2058</v>
      </c>
      <c r="E613" s="9" t="s">
        <v>2058</v>
      </c>
      <c r="F613" s="9" t="s">
        <v>2058</v>
      </c>
      <c r="G613" s="9" t="s">
        <v>2058</v>
      </c>
      <c r="H613" s="343"/>
      <c r="I613" s="343"/>
      <c r="J613" s="9"/>
    </row>
    <row r="614" spans="1:10" x14ac:dyDescent="0.2">
      <c r="C614" s="32" t="s">
        <v>4666</v>
      </c>
      <c r="D614" s="32" t="s">
        <v>4666</v>
      </c>
      <c r="E614" s="32" t="s">
        <v>4666</v>
      </c>
      <c r="F614" s="32" t="s">
        <v>4666</v>
      </c>
      <c r="G614" s="32" t="s">
        <v>4666</v>
      </c>
      <c r="H614" s="44"/>
      <c r="I614" s="12"/>
      <c r="J614" s="343"/>
    </row>
    <row r="615" spans="1:10" x14ac:dyDescent="0.2">
      <c r="C615" s="8" t="s">
        <v>2713</v>
      </c>
      <c r="D615" s="9" t="s">
        <v>2716</v>
      </c>
      <c r="E615" s="9" t="s">
        <v>2716</v>
      </c>
      <c r="F615" s="9" t="s">
        <v>2716</v>
      </c>
      <c r="G615" s="9" t="s">
        <v>2716</v>
      </c>
      <c r="H615" s="44"/>
      <c r="I615" s="44"/>
      <c r="J615" s="343"/>
    </row>
    <row r="616" spans="1:10" x14ac:dyDescent="0.2">
      <c r="C616" s="9"/>
      <c r="D616" s="9"/>
      <c r="E616" s="9" t="s">
        <v>2866</v>
      </c>
      <c r="F616" s="9" t="s">
        <v>2867</v>
      </c>
      <c r="G616" s="9" t="s">
        <v>2864</v>
      </c>
      <c r="H616" s="44"/>
      <c r="I616" s="44"/>
      <c r="J616" s="12"/>
    </row>
    <row r="617" spans="1:10" x14ac:dyDescent="0.2">
      <c r="C617" s="9"/>
      <c r="D617" s="9"/>
      <c r="E617" s="9"/>
      <c r="F617" s="9"/>
      <c r="G617" s="9"/>
      <c r="H617" s="44"/>
      <c r="I617" s="44"/>
      <c r="J617" s="12"/>
    </row>
    <row r="618" spans="1:10" x14ac:dyDescent="0.2">
      <c r="A618" s="17" t="s">
        <v>4943</v>
      </c>
      <c r="I618" s="44"/>
    </row>
    <row r="619" spans="1:10" x14ac:dyDescent="0.2">
      <c r="A619" s="16" t="s">
        <v>48</v>
      </c>
      <c r="I619" s="44"/>
    </row>
    <row r="620" spans="1:10" x14ac:dyDescent="0.2">
      <c r="A620" s="10" t="s">
        <v>2808</v>
      </c>
      <c r="I620" s="44"/>
    </row>
    <row r="621" spans="1:10" x14ac:dyDescent="0.2">
      <c r="A621" s="10" t="s">
        <v>2954</v>
      </c>
      <c r="I621" s="44"/>
    </row>
    <row r="622" spans="1:10" x14ac:dyDescent="0.2">
      <c r="A622" s="228" t="s">
        <v>3057</v>
      </c>
      <c r="I622" s="44"/>
    </row>
    <row r="623" spans="1:10" x14ac:dyDescent="0.2">
      <c r="A623" s="14" t="s">
        <v>4665</v>
      </c>
      <c r="B623" s="185" t="s">
        <v>5253</v>
      </c>
      <c r="C623" s="182" t="s">
        <v>5270</v>
      </c>
      <c r="D623" s="166" t="s">
        <v>5184</v>
      </c>
      <c r="I623" s="44"/>
    </row>
    <row r="624" spans="1:10" x14ac:dyDescent="0.2">
      <c r="I624" s="44"/>
    </row>
    <row r="625" spans="1:11" x14ac:dyDescent="0.2">
      <c r="A625" s="17" t="s">
        <v>4944</v>
      </c>
      <c r="I625" s="44"/>
    </row>
    <row r="626" spans="1:11" x14ac:dyDescent="0.2">
      <c r="A626" s="10" t="s">
        <v>48</v>
      </c>
      <c r="I626" s="44"/>
    </row>
    <row r="627" spans="1:11" x14ac:dyDescent="0.2">
      <c r="A627" s="10" t="s">
        <v>2808</v>
      </c>
    </row>
    <row r="628" spans="1:11" x14ac:dyDescent="0.2">
      <c r="A628" s="10" t="s">
        <v>2890</v>
      </c>
      <c r="C628" s="44"/>
      <c r="D628" s="44"/>
      <c r="E628" s="44"/>
      <c r="F628" s="44"/>
      <c r="G628" s="44"/>
      <c r="H628" s="44"/>
    </row>
    <row r="629" spans="1:11" x14ac:dyDescent="0.2">
      <c r="A629" s="14" t="s">
        <v>4711</v>
      </c>
      <c r="C629" s="44"/>
      <c r="D629" s="44"/>
      <c r="E629" s="44"/>
      <c r="F629" s="44"/>
      <c r="G629" s="44"/>
      <c r="H629" s="44"/>
      <c r="I629" s="44"/>
    </row>
    <row r="630" spans="1:11" x14ac:dyDescent="0.2">
      <c r="A630" s="228" t="s">
        <v>3057</v>
      </c>
      <c r="E630" s="44"/>
      <c r="F630" s="44"/>
      <c r="G630" s="44"/>
      <c r="H630" s="44"/>
      <c r="I630" s="44"/>
      <c r="J630" s="44"/>
      <c r="K630" s="44"/>
    </row>
    <row r="631" spans="1:11" x14ac:dyDescent="0.2">
      <c r="A631" s="14" t="s">
        <v>4665</v>
      </c>
      <c r="B631" s="185" t="s">
        <v>5253</v>
      </c>
      <c r="C631" s="182" t="s">
        <v>5270</v>
      </c>
      <c r="D631" s="166" t="s">
        <v>5184</v>
      </c>
      <c r="E631" s="44"/>
      <c r="F631" s="44"/>
      <c r="G631" s="44"/>
      <c r="H631" s="44"/>
      <c r="I631" s="44"/>
      <c r="J631" s="44"/>
      <c r="K631" s="44"/>
    </row>
    <row r="632" spans="1:11" x14ac:dyDescent="0.2">
      <c r="A632" s="14"/>
      <c r="E632" s="44"/>
      <c r="F632" s="44"/>
      <c r="G632" s="44"/>
      <c r="H632" s="44"/>
      <c r="I632" s="44"/>
      <c r="J632" s="44"/>
      <c r="K632" s="44"/>
    </row>
    <row r="633" spans="1:11" x14ac:dyDescent="0.2">
      <c r="A633" s="17" t="s">
        <v>4961</v>
      </c>
      <c r="E633" s="44"/>
      <c r="F633" s="44"/>
      <c r="G633" s="44"/>
      <c r="H633" s="44"/>
      <c r="I633" s="44"/>
      <c r="J633" s="44"/>
      <c r="K633" s="44"/>
    </row>
    <row r="634" spans="1:11" x14ac:dyDescent="0.2">
      <c r="A634" s="16" t="s">
        <v>48</v>
      </c>
      <c r="E634" s="44"/>
      <c r="F634" s="44"/>
      <c r="G634" s="44"/>
      <c r="H634" s="44"/>
      <c r="I634" s="44"/>
      <c r="J634" s="44"/>
      <c r="K634" s="44"/>
    </row>
    <row r="635" spans="1:11" x14ac:dyDescent="0.2">
      <c r="A635" s="10" t="s">
        <v>2808</v>
      </c>
      <c r="E635" s="44"/>
      <c r="F635" s="44"/>
      <c r="G635" s="44"/>
      <c r="H635" s="44"/>
      <c r="I635" s="44"/>
      <c r="J635" s="44"/>
      <c r="K635" s="44"/>
    </row>
    <row r="636" spans="1:11" x14ac:dyDescent="0.2">
      <c r="A636" s="10" t="s">
        <v>2954</v>
      </c>
      <c r="E636" s="44"/>
      <c r="F636" s="44"/>
      <c r="G636" s="44"/>
      <c r="H636" s="44"/>
      <c r="I636" s="44"/>
      <c r="J636" s="44"/>
      <c r="K636" s="44"/>
    </row>
    <row r="637" spans="1:11" x14ac:dyDescent="0.2">
      <c r="A637" s="115" t="s">
        <v>2881</v>
      </c>
      <c r="E637" s="44"/>
      <c r="F637" s="44"/>
      <c r="G637" s="44"/>
      <c r="H637" s="44"/>
      <c r="I637" s="44"/>
      <c r="J637" s="44"/>
      <c r="K637" s="44"/>
    </row>
    <row r="638" spans="1:11" x14ac:dyDescent="0.2">
      <c r="A638" s="115" t="s">
        <v>4665</v>
      </c>
      <c r="B638" s="185" t="s">
        <v>5253</v>
      </c>
      <c r="C638" s="182" t="s">
        <v>5270</v>
      </c>
      <c r="D638" s="166" t="s">
        <v>5184</v>
      </c>
      <c r="E638" s="44"/>
      <c r="F638" s="44"/>
      <c r="G638" s="44"/>
      <c r="H638" s="44"/>
      <c r="I638" s="44"/>
      <c r="J638" s="44"/>
      <c r="K638" s="44"/>
    </row>
    <row r="639" spans="1:11" x14ac:dyDescent="0.2">
      <c r="A639" s="115" t="s">
        <v>5190</v>
      </c>
      <c r="B639" s="152" t="s">
        <v>4668</v>
      </c>
      <c r="C639" s="117" t="s">
        <v>5271</v>
      </c>
      <c r="D639" s="116" t="s">
        <v>5147</v>
      </c>
      <c r="E639" s="44"/>
      <c r="F639" s="44"/>
      <c r="G639" s="44"/>
      <c r="H639" s="44"/>
      <c r="I639" s="44"/>
      <c r="J639" s="44"/>
      <c r="K639" s="44"/>
    </row>
    <row r="640" spans="1:11" x14ac:dyDescent="0.2">
      <c r="E640" s="44"/>
      <c r="F640" s="44"/>
      <c r="G640" s="44"/>
      <c r="H640" s="44"/>
      <c r="I640" s="44"/>
      <c r="J640" s="44"/>
      <c r="K640" s="44"/>
    </row>
    <row r="641" spans="1:11" x14ac:dyDescent="0.2">
      <c r="A641" s="17" t="s">
        <v>4962</v>
      </c>
      <c r="E641" s="44"/>
      <c r="F641" s="44"/>
      <c r="G641" s="44"/>
      <c r="H641" s="44"/>
      <c r="I641" s="44"/>
      <c r="J641" s="44"/>
      <c r="K641" s="44"/>
    </row>
    <row r="642" spans="1:11" x14ac:dyDescent="0.2">
      <c r="A642" s="10" t="s">
        <v>48</v>
      </c>
      <c r="E642" s="44"/>
      <c r="F642" s="44"/>
      <c r="G642" s="44"/>
      <c r="H642" s="44"/>
      <c r="I642" s="44"/>
      <c r="J642" s="44"/>
      <c r="K642" s="44"/>
    </row>
    <row r="643" spans="1:11" x14ac:dyDescent="0.2">
      <c r="A643" s="10" t="s">
        <v>2808</v>
      </c>
      <c r="E643" s="44"/>
      <c r="F643" s="44"/>
      <c r="G643" s="44"/>
      <c r="H643" s="44"/>
      <c r="I643" s="44"/>
      <c r="J643" s="44"/>
      <c r="K643" s="44"/>
    </row>
    <row r="644" spans="1:11" x14ac:dyDescent="0.2">
      <c r="A644" s="10" t="s">
        <v>2890</v>
      </c>
      <c r="E644" s="44"/>
      <c r="F644" s="44"/>
      <c r="G644" s="44"/>
      <c r="H644" s="44"/>
      <c r="I644" s="44"/>
      <c r="J644" s="44"/>
      <c r="K644" s="44"/>
    </row>
    <row r="645" spans="1:11" x14ac:dyDescent="0.2">
      <c r="A645" s="14" t="s">
        <v>4711</v>
      </c>
      <c r="E645" s="44"/>
      <c r="F645" s="44"/>
      <c r="G645" s="44"/>
      <c r="H645" s="44"/>
      <c r="I645" s="44"/>
      <c r="J645" s="44"/>
      <c r="K645" s="44"/>
    </row>
    <row r="646" spans="1:11" x14ac:dyDescent="0.2">
      <c r="A646" s="115" t="s">
        <v>2881</v>
      </c>
      <c r="E646" s="44"/>
      <c r="F646" s="44"/>
      <c r="G646" s="44"/>
      <c r="H646" s="44"/>
      <c r="I646" s="44"/>
      <c r="J646" s="44"/>
      <c r="K646" s="44"/>
    </row>
    <row r="647" spans="1:11" x14ac:dyDescent="0.2">
      <c r="A647" s="115" t="s">
        <v>4665</v>
      </c>
      <c r="B647" s="185" t="s">
        <v>5253</v>
      </c>
      <c r="C647" s="182" t="s">
        <v>5270</v>
      </c>
      <c r="D647" s="166" t="s">
        <v>5184</v>
      </c>
      <c r="E647" s="44"/>
      <c r="F647" s="44"/>
      <c r="G647" s="44"/>
      <c r="H647" s="44"/>
      <c r="I647" s="44"/>
      <c r="J647" s="44"/>
      <c r="K647" s="44"/>
    </row>
    <row r="648" spans="1:11" x14ac:dyDescent="0.2">
      <c r="A648" s="115" t="s">
        <v>5190</v>
      </c>
      <c r="B648" s="152" t="s">
        <v>4668</v>
      </c>
      <c r="C648" s="117" t="s">
        <v>5271</v>
      </c>
      <c r="D648" s="116" t="s">
        <v>5147</v>
      </c>
      <c r="E648" s="44"/>
      <c r="F648" s="44"/>
      <c r="G648" s="44"/>
      <c r="H648" s="44"/>
      <c r="I648" s="44"/>
      <c r="J648" s="44"/>
      <c r="K648" s="44"/>
    </row>
    <row r="649" spans="1:11" x14ac:dyDescent="0.2">
      <c r="A649" s="14"/>
      <c r="E649" s="44"/>
      <c r="F649" s="44"/>
      <c r="G649" s="44"/>
      <c r="H649" s="44"/>
      <c r="I649" s="44"/>
      <c r="J649" s="44"/>
      <c r="K649" s="44"/>
    </row>
    <row r="650" spans="1:11" x14ac:dyDescent="0.2">
      <c r="A650" s="17" t="s">
        <v>4979</v>
      </c>
      <c r="E650" s="44"/>
      <c r="F650" s="44"/>
      <c r="G650" s="44"/>
      <c r="H650" s="44"/>
      <c r="I650" s="44"/>
      <c r="J650" s="44"/>
      <c r="K650" s="44"/>
    </row>
    <row r="651" spans="1:11" x14ac:dyDescent="0.2">
      <c r="A651" s="16" t="s">
        <v>48</v>
      </c>
      <c r="E651" s="44"/>
      <c r="F651" s="44"/>
      <c r="G651" s="44"/>
      <c r="H651" s="44"/>
      <c r="I651" s="44"/>
      <c r="J651" s="44"/>
      <c r="K651" s="44"/>
    </row>
    <row r="652" spans="1:11" x14ac:dyDescent="0.2">
      <c r="A652" s="10" t="s">
        <v>2808</v>
      </c>
      <c r="E652" s="44"/>
      <c r="F652" s="44"/>
      <c r="G652" s="44"/>
      <c r="H652" s="44"/>
      <c r="I652" s="44"/>
      <c r="J652" s="44"/>
      <c r="K652" s="44"/>
    </row>
    <row r="653" spans="1:11" x14ac:dyDescent="0.2">
      <c r="A653" s="10" t="s">
        <v>2954</v>
      </c>
      <c r="E653" s="44"/>
      <c r="F653" s="44"/>
      <c r="G653" s="44"/>
      <c r="H653" s="44"/>
      <c r="I653" s="44"/>
      <c r="J653" s="44"/>
      <c r="K653" s="44"/>
    </row>
    <row r="654" spans="1:11" x14ac:dyDescent="0.2">
      <c r="A654" s="115" t="s">
        <v>2882</v>
      </c>
      <c r="E654" s="44"/>
      <c r="F654" s="44"/>
      <c r="G654" s="44"/>
      <c r="H654" s="44"/>
      <c r="I654" s="44"/>
      <c r="J654" s="44"/>
      <c r="K654" s="44"/>
    </row>
    <row r="655" spans="1:11" x14ac:dyDescent="0.2">
      <c r="A655" s="14" t="s">
        <v>4665</v>
      </c>
      <c r="B655" s="185" t="s">
        <v>5253</v>
      </c>
      <c r="C655" s="182" t="s">
        <v>5270</v>
      </c>
      <c r="D655" s="166" t="s">
        <v>5184</v>
      </c>
      <c r="E655" s="44"/>
      <c r="F655" s="44"/>
      <c r="G655" s="44"/>
      <c r="H655" s="44"/>
      <c r="I655" s="44"/>
      <c r="J655" s="44"/>
      <c r="K655" s="44"/>
    </row>
    <row r="656" spans="1:11" x14ac:dyDescent="0.2">
      <c r="E656" s="44"/>
      <c r="F656" s="44"/>
      <c r="G656" s="44"/>
      <c r="H656" s="44"/>
      <c r="I656" s="44"/>
      <c r="J656" s="44"/>
      <c r="K656" s="44"/>
    </row>
    <row r="657" spans="1:11" x14ac:dyDescent="0.2">
      <c r="A657" s="17" t="s">
        <v>4980</v>
      </c>
      <c r="E657" s="44"/>
      <c r="F657" s="44"/>
      <c r="G657" s="44"/>
      <c r="H657" s="44"/>
      <c r="I657" s="44"/>
      <c r="J657" s="44"/>
      <c r="K657" s="44"/>
    </row>
    <row r="658" spans="1:11" x14ac:dyDescent="0.2">
      <c r="A658" s="10" t="s">
        <v>48</v>
      </c>
      <c r="E658" s="44"/>
      <c r="F658" s="44"/>
      <c r="G658" s="44"/>
      <c r="H658" s="44"/>
      <c r="I658" s="44"/>
      <c r="J658" s="44"/>
      <c r="K658" s="44"/>
    </row>
    <row r="659" spans="1:11" x14ac:dyDescent="0.2">
      <c r="A659" s="10" t="s">
        <v>2808</v>
      </c>
      <c r="E659" s="44"/>
      <c r="F659" s="44"/>
      <c r="G659" s="44"/>
      <c r="H659" s="44"/>
      <c r="I659" s="44"/>
      <c r="J659" s="44"/>
      <c r="K659" s="44"/>
    </row>
    <row r="660" spans="1:11" x14ac:dyDescent="0.2">
      <c r="A660" s="10" t="s">
        <v>2890</v>
      </c>
      <c r="E660" s="44"/>
      <c r="F660" s="44"/>
      <c r="G660" s="44"/>
      <c r="H660" s="44"/>
      <c r="I660" s="44"/>
      <c r="J660" s="44"/>
      <c r="K660" s="44"/>
    </row>
    <row r="661" spans="1:11" x14ac:dyDescent="0.2">
      <c r="A661" s="14" t="s">
        <v>4711</v>
      </c>
      <c r="E661" s="44"/>
      <c r="F661" s="44"/>
      <c r="G661" s="44"/>
      <c r="H661" s="44"/>
      <c r="I661" s="44"/>
      <c r="J661" s="44"/>
      <c r="K661" s="44"/>
    </row>
    <row r="662" spans="1:11" x14ac:dyDescent="0.2">
      <c r="A662" s="115" t="s">
        <v>2882</v>
      </c>
      <c r="E662" s="44"/>
      <c r="F662" s="44"/>
      <c r="G662" s="44"/>
      <c r="H662" s="44"/>
      <c r="I662" s="44"/>
      <c r="J662" s="44"/>
      <c r="K662" s="44"/>
    </row>
    <row r="663" spans="1:11" x14ac:dyDescent="0.2">
      <c r="A663" s="14" t="s">
        <v>4665</v>
      </c>
      <c r="B663" s="185" t="s">
        <v>5253</v>
      </c>
      <c r="C663" s="182" t="s">
        <v>5270</v>
      </c>
      <c r="D663" s="166" t="s">
        <v>5184</v>
      </c>
      <c r="E663" s="44"/>
      <c r="F663" s="44"/>
      <c r="G663" s="44"/>
      <c r="H663" s="44"/>
      <c r="I663" s="44"/>
      <c r="J663" s="44"/>
      <c r="K663" s="44"/>
    </row>
    <row r="664" spans="1:11" x14ac:dyDescent="0.2">
      <c r="A664" s="14"/>
      <c r="E664" s="44"/>
      <c r="F664" s="44"/>
      <c r="G664" s="44"/>
      <c r="H664" s="44"/>
      <c r="I664" s="44"/>
      <c r="J664" s="44"/>
      <c r="K664" s="44"/>
    </row>
    <row r="665" spans="1:11" x14ac:dyDescent="0.2">
      <c r="A665" s="16" t="s">
        <v>958</v>
      </c>
      <c r="E665" s="44"/>
      <c r="F665" s="44"/>
      <c r="G665" s="44"/>
      <c r="H665" s="44"/>
      <c r="I665" s="44"/>
      <c r="J665" s="44"/>
      <c r="K665" s="44"/>
    </row>
    <row r="666" spans="1:11" x14ac:dyDescent="0.2">
      <c r="E666" s="44"/>
      <c r="F666" s="44"/>
      <c r="G666" s="44"/>
      <c r="H666" s="44"/>
      <c r="I666" s="44"/>
      <c r="J666" s="44"/>
      <c r="K666" s="44"/>
    </row>
    <row r="667" spans="1:11" ht="51" x14ac:dyDescent="0.2">
      <c r="A667" s="188"/>
      <c r="B667" s="61"/>
      <c r="C667" s="153" t="s">
        <v>957</v>
      </c>
      <c r="D667" s="153" t="s">
        <v>956</v>
      </c>
      <c r="E667" s="153" t="s">
        <v>954</v>
      </c>
      <c r="F667" s="153" t="s">
        <v>690</v>
      </c>
      <c r="G667" s="153" t="s">
        <v>689</v>
      </c>
      <c r="H667" s="153" t="s">
        <v>955</v>
      </c>
      <c r="I667" s="44"/>
    </row>
    <row r="668" spans="1:11" x14ac:dyDescent="0.2">
      <c r="A668" s="188"/>
      <c r="B668" s="61"/>
      <c r="C668" s="223" t="s">
        <v>5502</v>
      </c>
      <c r="D668" s="223" t="s">
        <v>5503</v>
      </c>
      <c r="E668" s="223" t="s">
        <v>5504</v>
      </c>
      <c r="F668" s="223" t="s">
        <v>5505</v>
      </c>
      <c r="G668" s="223" t="s">
        <v>5506</v>
      </c>
      <c r="H668" s="223" t="s">
        <v>5507</v>
      </c>
      <c r="I668" s="44"/>
    </row>
    <row r="669" spans="1:11" x14ac:dyDescent="0.2">
      <c r="A669" s="75" t="s">
        <v>226</v>
      </c>
      <c r="B669" s="384" t="s">
        <v>5501</v>
      </c>
      <c r="C669" s="417" t="s">
        <v>953</v>
      </c>
      <c r="D669" s="417" t="s">
        <v>952</v>
      </c>
      <c r="E669" s="417" t="s">
        <v>949</v>
      </c>
      <c r="F669" s="417" t="s">
        <v>951</v>
      </c>
      <c r="G669" s="417" t="s">
        <v>950</v>
      </c>
      <c r="H669" s="417" t="s">
        <v>2237</v>
      </c>
      <c r="I669" s="83" t="s">
        <v>3125</v>
      </c>
    </row>
    <row r="670" spans="1:11" x14ac:dyDescent="0.2">
      <c r="E670" s="12" t="s">
        <v>2853</v>
      </c>
      <c r="F670" s="12" t="s">
        <v>2853</v>
      </c>
      <c r="G670" s="12" t="s">
        <v>2853</v>
      </c>
      <c r="H670" s="12" t="s">
        <v>2853</v>
      </c>
      <c r="I670" s="44"/>
    </row>
    <row r="671" spans="1:11" x14ac:dyDescent="0.2">
      <c r="C671" s="9" t="s">
        <v>2061</v>
      </c>
      <c r="D671" s="9" t="s">
        <v>2061</v>
      </c>
      <c r="E671" s="9" t="s">
        <v>2058</v>
      </c>
      <c r="F671" s="9" t="s">
        <v>2058</v>
      </c>
      <c r="G671" s="9" t="s">
        <v>2058</v>
      </c>
      <c r="H671" s="9" t="s">
        <v>2058</v>
      </c>
      <c r="I671" s="44"/>
    </row>
    <row r="672" spans="1:11" x14ac:dyDescent="0.2">
      <c r="C672" s="32" t="s">
        <v>4666</v>
      </c>
      <c r="D672" s="32" t="s">
        <v>4666</v>
      </c>
      <c r="E672" s="32" t="s">
        <v>4666</v>
      </c>
      <c r="F672" s="32" t="s">
        <v>4666</v>
      </c>
      <c r="G672" s="32" t="s">
        <v>4666</v>
      </c>
      <c r="H672" s="32" t="s">
        <v>4666</v>
      </c>
      <c r="I672" s="44"/>
    </row>
    <row r="673" spans="1:11" x14ac:dyDescent="0.2">
      <c r="C673" s="8" t="s">
        <v>3029</v>
      </c>
      <c r="D673" s="9" t="s">
        <v>3030</v>
      </c>
      <c r="E673" s="9" t="s">
        <v>2716</v>
      </c>
      <c r="F673" s="9" t="s">
        <v>2716</v>
      </c>
      <c r="G673" s="9" t="s">
        <v>2716</v>
      </c>
      <c r="H673" s="9" t="s">
        <v>2716</v>
      </c>
      <c r="I673" s="44"/>
    </row>
    <row r="674" spans="1:11" x14ac:dyDescent="0.2">
      <c r="C674" s="9"/>
      <c r="D674" s="9"/>
      <c r="E674" s="9"/>
      <c r="F674" s="9" t="s">
        <v>2866</v>
      </c>
      <c r="G674" s="9" t="s">
        <v>2867</v>
      </c>
      <c r="H674" s="9" t="s">
        <v>2864</v>
      </c>
      <c r="I674" s="44"/>
    </row>
    <row r="675" spans="1:11" x14ac:dyDescent="0.2">
      <c r="K675" s="44"/>
    </row>
    <row r="676" spans="1:11" x14ac:dyDescent="0.2">
      <c r="A676" s="17" t="s">
        <v>4945</v>
      </c>
      <c r="K676" s="44"/>
    </row>
    <row r="677" spans="1:11" x14ac:dyDescent="0.2">
      <c r="A677" s="16" t="s">
        <v>48</v>
      </c>
      <c r="K677" s="44"/>
    </row>
    <row r="678" spans="1:11" x14ac:dyDescent="0.2">
      <c r="A678" s="10" t="s">
        <v>2808</v>
      </c>
      <c r="K678" s="44"/>
    </row>
    <row r="679" spans="1:11" x14ac:dyDescent="0.2">
      <c r="A679" s="10" t="s">
        <v>2954</v>
      </c>
      <c r="K679" s="44"/>
    </row>
    <row r="680" spans="1:11" x14ac:dyDescent="0.2">
      <c r="A680" s="228" t="s">
        <v>3057</v>
      </c>
      <c r="K680" s="44"/>
    </row>
    <row r="681" spans="1:11" x14ac:dyDescent="0.2">
      <c r="A681" s="14" t="s">
        <v>4665</v>
      </c>
      <c r="B681" s="185" t="s">
        <v>5253</v>
      </c>
      <c r="C681" s="182" t="s">
        <v>5270</v>
      </c>
      <c r="D681" s="166" t="s">
        <v>5184</v>
      </c>
      <c r="K681" s="44"/>
    </row>
    <row r="682" spans="1:11" x14ac:dyDescent="0.2">
      <c r="K682" s="44"/>
    </row>
    <row r="683" spans="1:11" x14ac:dyDescent="0.2">
      <c r="A683" s="17" t="s">
        <v>4946</v>
      </c>
      <c r="K683" s="44"/>
    </row>
    <row r="684" spans="1:11" x14ac:dyDescent="0.2">
      <c r="A684" s="10" t="s">
        <v>48</v>
      </c>
      <c r="K684" s="44"/>
    </row>
    <row r="685" spans="1:11" x14ac:dyDescent="0.2">
      <c r="A685" s="10" t="s">
        <v>2808</v>
      </c>
      <c r="K685" s="44"/>
    </row>
    <row r="686" spans="1:11" x14ac:dyDescent="0.2">
      <c r="A686" s="10" t="s">
        <v>2890</v>
      </c>
    </row>
    <row r="687" spans="1:11" x14ac:dyDescent="0.2">
      <c r="A687" s="14" t="s">
        <v>4711</v>
      </c>
    </row>
    <row r="688" spans="1:11" x14ac:dyDescent="0.2">
      <c r="A688" s="228" t="s">
        <v>3057</v>
      </c>
    </row>
    <row r="689" spans="1:11" x14ac:dyDescent="0.2">
      <c r="A689" s="14" t="s">
        <v>4665</v>
      </c>
      <c r="B689" s="185" t="s">
        <v>5253</v>
      </c>
      <c r="C689" s="182" t="s">
        <v>5270</v>
      </c>
      <c r="D689" s="166" t="s">
        <v>5184</v>
      </c>
    </row>
    <row r="690" spans="1:11" x14ac:dyDescent="0.2">
      <c r="A690" s="14"/>
      <c r="E690" s="44"/>
      <c r="F690" s="44"/>
      <c r="G690" s="44"/>
      <c r="H690" s="44"/>
      <c r="I690" s="44"/>
      <c r="J690" s="44"/>
      <c r="K690" s="44"/>
    </row>
    <row r="691" spans="1:11" x14ac:dyDescent="0.2">
      <c r="A691" s="17" t="s">
        <v>4963</v>
      </c>
      <c r="E691" s="44"/>
      <c r="F691" s="44"/>
      <c r="G691" s="44"/>
      <c r="H691" s="44"/>
      <c r="I691" s="44"/>
      <c r="J691" s="44"/>
      <c r="K691" s="44"/>
    </row>
    <row r="692" spans="1:11" x14ac:dyDescent="0.2">
      <c r="A692" s="16" t="s">
        <v>48</v>
      </c>
      <c r="E692" s="44"/>
      <c r="F692" s="44"/>
      <c r="G692" s="44"/>
      <c r="H692" s="44"/>
      <c r="I692" s="44"/>
      <c r="J692" s="44"/>
      <c r="K692" s="44"/>
    </row>
    <row r="693" spans="1:11" x14ac:dyDescent="0.2">
      <c r="A693" s="10" t="s">
        <v>2808</v>
      </c>
      <c r="E693" s="44"/>
      <c r="F693" s="44"/>
      <c r="G693" s="44"/>
      <c r="H693" s="44"/>
      <c r="I693" s="44"/>
      <c r="J693" s="44"/>
      <c r="K693" s="44"/>
    </row>
    <row r="694" spans="1:11" x14ac:dyDescent="0.2">
      <c r="A694" s="10" t="s">
        <v>2954</v>
      </c>
      <c r="E694" s="44"/>
      <c r="F694" s="44"/>
      <c r="G694" s="44"/>
      <c r="H694" s="44"/>
      <c r="I694" s="44"/>
      <c r="J694" s="44"/>
      <c r="K694" s="44"/>
    </row>
    <row r="695" spans="1:11" x14ac:dyDescent="0.2">
      <c r="A695" s="115" t="s">
        <v>2881</v>
      </c>
      <c r="E695" s="44"/>
      <c r="F695" s="44"/>
      <c r="G695" s="44"/>
      <c r="H695" s="44"/>
      <c r="I695" s="44"/>
      <c r="J695" s="44"/>
      <c r="K695" s="44"/>
    </row>
    <row r="696" spans="1:11" x14ac:dyDescent="0.2">
      <c r="A696" s="115" t="s">
        <v>4665</v>
      </c>
      <c r="B696" s="185" t="s">
        <v>5253</v>
      </c>
      <c r="C696" s="182" t="s">
        <v>5270</v>
      </c>
      <c r="D696" s="166" t="s">
        <v>5184</v>
      </c>
      <c r="E696" s="44"/>
      <c r="F696" s="44"/>
      <c r="G696" s="44"/>
      <c r="H696" s="44"/>
      <c r="I696" s="44"/>
      <c r="J696" s="44"/>
      <c r="K696" s="44"/>
    </row>
    <row r="697" spans="1:11" x14ac:dyDescent="0.2">
      <c r="A697" s="115" t="s">
        <v>5190</v>
      </c>
      <c r="B697" s="152" t="s">
        <v>4668</v>
      </c>
      <c r="C697" s="117" t="s">
        <v>5271</v>
      </c>
      <c r="D697" s="116" t="s">
        <v>5147</v>
      </c>
      <c r="E697" s="44"/>
      <c r="F697" s="44"/>
      <c r="G697" s="44"/>
      <c r="H697" s="44"/>
      <c r="I697" s="44"/>
      <c r="J697" s="44"/>
      <c r="K697" s="44"/>
    </row>
    <row r="698" spans="1:11" x14ac:dyDescent="0.2">
      <c r="E698" s="44"/>
      <c r="F698" s="44"/>
      <c r="G698" s="44"/>
      <c r="H698" s="44"/>
      <c r="I698" s="44"/>
      <c r="J698" s="44"/>
      <c r="K698" s="44"/>
    </row>
    <row r="699" spans="1:11" x14ac:dyDescent="0.2">
      <c r="A699" s="17" t="s">
        <v>4964</v>
      </c>
      <c r="E699" s="44"/>
      <c r="F699" s="44"/>
      <c r="G699" s="44"/>
      <c r="H699" s="44"/>
      <c r="I699" s="44"/>
      <c r="J699" s="44"/>
      <c r="K699" s="44"/>
    </row>
    <row r="700" spans="1:11" x14ac:dyDescent="0.2">
      <c r="A700" s="10" t="s">
        <v>48</v>
      </c>
      <c r="E700" s="44"/>
      <c r="F700" s="44"/>
      <c r="G700" s="44"/>
      <c r="H700" s="44"/>
      <c r="I700" s="44"/>
      <c r="J700" s="44"/>
      <c r="K700" s="44"/>
    </row>
    <row r="701" spans="1:11" x14ac:dyDescent="0.2">
      <c r="A701" s="10" t="s">
        <v>2808</v>
      </c>
      <c r="E701" s="44"/>
      <c r="F701" s="44"/>
      <c r="G701" s="44"/>
      <c r="H701" s="44"/>
      <c r="I701" s="44"/>
      <c r="J701" s="44"/>
      <c r="K701" s="44"/>
    </row>
    <row r="702" spans="1:11" x14ac:dyDescent="0.2">
      <c r="A702" s="10" t="s">
        <v>2890</v>
      </c>
      <c r="E702" s="44"/>
      <c r="F702" s="44"/>
      <c r="G702" s="44"/>
      <c r="H702" s="44"/>
      <c r="I702" s="44"/>
      <c r="J702" s="44"/>
      <c r="K702" s="44"/>
    </row>
    <row r="703" spans="1:11" x14ac:dyDescent="0.2">
      <c r="A703" s="14" t="s">
        <v>4711</v>
      </c>
      <c r="E703" s="44"/>
      <c r="F703" s="44"/>
      <c r="G703" s="44"/>
      <c r="H703" s="44"/>
      <c r="I703" s="44"/>
      <c r="J703" s="44"/>
      <c r="K703" s="44"/>
    </row>
    <row r="704" spans="1:11" x14ac:dyDescent="0.2">
      <c r="A704" s="115" t="s">
        <v>2881</v>
      </c>
      <c r="E704" s="44"/>
      <c r="F704" s="44"/>
      <c r="G704" s="44"/>
      <c r="H704" s="44"/>
      <c r="I704" s="44"/>
      <c r="J704" s="44"/>
      <c r="K704" s="44"/>
    </row>
    <row r="705" spans="1:11" x14ac:dyDescent="0.2">
      <c r="A705" s="115" t="s">
        <v>4665</v>
      </c>
      <c r="B705" s="185" t="s">
        <v>5253</v>
      </c>
      <c r="C705" s="182" t="s">
        <v>5270</v>
      </c>
      <c r="D705" s="166" t="s">
        <v>5184</v>
      </c>
      <c r="E705" s="44"/>
      <c r="F705" s="44"/>
      <c r="G705" s="44"/>
      <c r="H705" s="44"/>
      <c r="I705" s="44"/>
      <c r="J705" s="44"/>
      <c r="K705" s="44"/>
    </row>
    <row r="706" spans="1:11" x14ac:dyDescent="0.2">
      <c r="A706" s="115" t="s">
        <v>5190</v>
      </c>
      <c r="B706" s="152" t="s">
        <v>4668</v>
      </c>
      <c r="C706" s="117" t="s">
        <v>5271</v>
      </c>
      <c r="D706" s="116" t="s">
        <v>5147</v>
      </c>
      <c r="E706" s="44"/>
      <c r="F706" s="44"/>
      <c r="G706" s="44"/>
      <c r="H706" s="44"/>
      <c r="I706" s="44"/>
      <c r="J706" s="44"/>
      <c r="K706" s="44"/>
    </row>
    <row r="707" spans="1:11" x14ac:dyDescent="0.2">
      <c r="A707" s="14"/>
      <c r="E707" s="44"/>
      <c r="F707" s="44"/>
      <c r="G707" s="44"/>
      <c r="H707" s="44"/>
      <c r="I707" s="44"/>
      <c r="J707" s="44"/>
      <c r="K707" s="44"/>
    </row>
    <row r="708" spans="1:11" x14ac:dyDescent="0.2">
      <c r="A708" s="17" t="s">
        <v>4981</v>
      </c>
      <c r="E708" s="44"/>
      <c r="F708" s="44"/>
      <c r="G708" s="44"/>
      <c r="H708" s="44"/>
      <c r="I708" s="44"/>
      <c r="J708" s="44"/>
      <c r="K708" s="44"/>
    </row>
    <row r="709" spans="1:11" x14ac:dyDescent="0.2">
      <c r="A709" s="16" t="s">
        <v>48</v>
      </c>
      <c r="E709" s="44"/>
      <c r="F709" s="44"/>
      <c r="G709" s="44"/>
      <c r="H709" s="44"/>
      <c r="I709" s="44"/>
      <c r="J709" s="44"/>
      <c r="K709" s="44"/>
    </row>
    <row r="710" spans="1:11" x14ac:dyDescent="0.2">
      <c r="A710" s="10" t="s">
        <v>2808</v>
      </c>
      <c r="E710" s="44"/>
      <c r="F710" s="44"/>
      <c r="G710" s="44"/>
      <c r="H710" s="44"/>
      <c r="I710" s="44"/>
      <c r="J710" s="44"/>
      <c r="K710" s="44"/>
    </row>
    <row r="711" spans="1:11" x14ac:dyDescent="0.2">
      <c r="A711" s="10" t="s">
        <v>2954</v>
      </c>
      <c r="E711" s="44"/>
      <c r="F711" s="44"/>
      <c r="G711" s="44"/>
      <c r="H711" s="44"/>
      <c r="I711" s="44"/>
      <c r="J711" s="44"/>
      <c r="K711" s="44"/>
    </row>
    <row r="712" spans="1:11" x14ac:dyDescent="0.2">
      <c r="A712" s="115" t="s">
        <v>2882</v>
      </c>
      <c r="E712" s="44"/>
      <c r="F712" s="44"/>
      <c r="G712" s="44"/>
      <c r="H712" s="44"/>
      <c r="I712" s="44"/>
      <c r="J712" s="44"/>
      <c r="K712" s="44"/>
    </row>
    <row r="713" spans="1:11" x14ac:dyDescent="0.2">
      <c r="A713" s="14" t="s">
        <v>4665</v>
      </c>
      <c r="B713" s="185" t="s">
        <v>5253</v>
      </c>
      <c r="C713" s="182" t="s">
        <v>5270</v>
      </c>
      <c r="D713" s="166" t="s">
        <v>5184</v>
      </c>
      <c r="E713" s="44"/>
      <c r="F713" s="44"/>
      <c r="G713" s="44"/>
      <c r="H713" s="44"/>
      <c r="I713" s="44"/>
      <c r="J713" s="44"/>
      <c r="K713" s="44"/>
    </row>
    <row r="714" spans="1:11" x14ac:dyDescent="0.2">
      <c r="E714" s="44"/>
      <c r="F714" s="44"/>
      <c r="G714" s="44"/>
      <c r="H714" s="44"/>
      <c r="I714" s="44"/>
      <c r="J714" s="44"/>
      <c r="K714" s="44"/>
    </row>
    <row r="715" spans="1:11" x14ac:dyDescent="0.2">
      <c r="A715" s="17" t="s">
        <v>4982</v>
      </c>
      <c r="E715" s="44"/>
      <c r="F715" s="44"/>
      <c r="G715" s="44"/>
      <c r="H715" s="44"/>
      <c r="I715" s="44"/>
      <c r="J715" s="44"/>
      <c r="K715" s="44"/>
    </row>
    <row r="716" spans="1:11" x14ac:dyDescent="0.2">
      <c r="A716" s="10" t="s">
        <v>48</v>
      </c>
      <c r="E716" s="44"/>
      <c r="F716" s="44"/>
      <c r="G716" s="44"/>
      <c r="H716" s="44"/>
      <c r="I716" s="44"/>
      <c r="J716" s="44"/>
      <c r="K716" s="44"/>
    </row>
    <row r="717" spans="1:11" x14ac:dyDescent="0.2">
      <c r="A717" s="10" t="s">
        <v>2808</v>
      </c>
      <c r="E717" s="44"/>
      <c r="F717" s="44"/>
      <c r="G717" s="44"/>
      <c r="H717" s="44"/>
      <c r="I717" s="44"/>
      <c r="J717" s="44"/>
      <c r="K717" s="44"/>
    </row>
    <row r="718" spans="1:11" x14ac:dyDescent="0.2">
      <c r="A718" s="10" t="s">
        <v>2890</v>
      </c>
      <c r="E718" s="44"/>
      <c r="F718" s="44"/>
      <c r="G718" s="44"/>
      <c r="H718" s="44"/>
      <c r="I718" s="44"/>
      <c r="J718" s="44"/>
      <c r="K718" s="44"/>
    </row>
    <row r="719" spans="1:11" x14ac:dyDescent="0.2">
      <c r="A719" s="14" t="s">
        <v>4711</v>
      </c>
      <c r="E719" s="44"/>
      <c r="F719" s="44"/>
      <c r="G719" s="44"/>
      <c r="H719" s="44"/>
      <c r="I719" s="44"/>
      <c r="J719" s="44"/>
      <c r="K719" s="44"/>
    </row>
    <row r="720" spans="1:11" x14ac:dyDescent="0.2">
      <c r="A720" s="115" t="s">
        <v>2882</v>
      </c>
      <c r="E720" s="44"/>
      <c r="F720" s="44"/>
      <c r="G720" s="44"/>
      <c r="H720" s="44"/>
      <c r="I720" s="44"/>
      <c r="J720" s="44"/>
      <c r="K720" s="44"/>
    </row>
    <row r="721" spans="1:11" x14ac:dyDescent="0.2">
      <c r="A721" s="14" t="s">
        <v>4665</v>
      </c>
      <c r="B721" s="185" t="s">
        <v>5253</v>
      </c>
      <c r="C721" s="182" t="s">
        <v>5270</v>
      </c>
      <c r="D721" s="166" t="s">
        <v>5184</v>
      </c>
      <c r="E721" s="44"/>
      <c r="F721" s="44"/>
      <c r="G721" s="44"/>
      <c r="H721" s="44"/>
      <c r="I721" s="44"/>
      <c r="J721" s="44"/>
      <c r="K721" s="44"/>
    </row>
    <row r="722" spans="1:11" x14ac:dyDescent="0.2">
      <c r="A722" s="14"/>
      <c r="E722" s="44"/>
      <c r="F722" s="44"/>
      <c r="G722" s="44"/>
      <c r="H722" s="44"/>
      <c r="I722" s="44"/>
      <c r="J722" s="44"/>
      <c r="K722" s="44"/>
    </row>
    <row r="723" spans="1:11" x14ac:dyDescent="0.2">
      <c r="A723" s="16" t="s">
        <v>948</v>
      </c>
      <c r="E723" s="44"/>
      <c r="F723" s="44"/>
      <c r="G723" s="44"/>
      <c r="H723" s="44"/>
      <c r="I723" s="44"/>
      <c r="J723" s="44"/>
      <c r="K723" s="44"/>
    </row>
    <row r="725" spans="1:11" ht="76.5" x14ac:dyDescent="0.2">
      <c r="A725" s="19" t="s">
        <v>3225</v>
      </c>
      <c r="B725" s="153" t="s">
        <v>947</v>
      </c>
      <c r="C725" s="153" t="s">
        <v>946</v>
      </c>
      <c r="D725" s="153" t="s">
        <v>945</v>
      </c>
      <c r="E725" s="153" t="s">
        <v>943</v>
      </c>
      <c r="F725" s="153" t="s">
        <v>690</v>
      </c>
      <c r="G725" s="153" t="s">
        <v>689</v>
      </c>
      <c r="H725" s="153" t="s">
        <v>944</v>
      </c>
    </row>
    <row r="726" spans="1:11" x14ac:dyDescent="0.2">
      <c r="A726" s="384" t="s">
        <v>5515</v>
      </c>
      <c r="B726" s="223" t="s">
        <v>5508</v>
      </c>
      <c r="C726" s="384" t="s">
        <v>5509</v>
      </c>
      <c r="D726" s="223" t="s">
        <v>5510</v>
      </c>
      <c r="E726" s="384" t="s">
        <v>5511</v>
      </c>
      <c r="F726" s="223" t="s">
        <v>5512</v>
      </c>
      <c r="G726" s="384" t="s">
        <v>5513</v>
      </c>
      <c r="H726" s="223" t="s">
        <v>5514</v>
      </c>
    </row>
    <row r="727" spans="1:11" x14ac:dyDescent="0.2">
      <c r="A727" s="443" t="s">
        <v>942</v>
      </c>
      <c r="B727" s="443" t="s">
        <v>941</v>
      </c>
      <c r="C727" s="443" t="s">
        <v>940</v>
      </c>
      <c r="D727" s="443" t="s">
        <v>939</v>
      </c>
      <c r="E727" s="443" t="s">
        <v>2239</v>
      </c>
      <c r="F727" s="443" t="s">
        <v>938</v>
      </c>
      <c r="G727" s="443" t="s">
        <v>937</v>
      </c>
      <c r="H727" s="443" t="s">
        <v>2238</v>
      </c>
    </row>
    <row r="728" spans="1:11" x14ac:dyDescent="0.2">
      <c r="A728" s="44" t="s">
        <v>5000</v>
      </c>
      <c r="B728" s="9" t="s">
        <v>2058</v>
      </c>
      <c r="C728" s="9" t="s">
        <v>2058</v>
      </c>
      <c r="D728" s="9" t="s">
        <v>2058</v>
      </c>
      <c r="E728" s="97" t="s">
        <v>2058</v>
      </c>
      <c r="F728" s="9" t="s">
        <v>2058</v>
      </c>
      <c r="G728" s="9" t="s">
        <v>2058</v>
      </c>
      <c r="H728" s="9" t="s">
        <v>2058</v>
      </c>
    </row>
    <row r="729" spans="1:11" x14ac:dyDescent="0.2">
      <c r="A729" s="44" t="s">
        <v>5206</v>
      </c>
      <c r="B729" s="32" t="s">
        <v>4666</v>
      </c>
      <c r="C729" s="32" t="s">
        <v>4666</v>
      </c>
      <c r="D729" s="32" t="s">
        <v>4666</v>
      </c>
      <c r="E729" s="32" t="s">
        <v>4666</v>
      </c>
      <c r="F729" s="32" t="s">
        <v>4666</v>
      </c>
      <c r="G729" s="32" t="s">
        <v>4666</v>
      </c>
      <c r="H729" s="32" t="s">
        <v>4666</v>
      </c>
    </row>
    <row r="730" spans="1:11" x14ac:dyDescent="0.2">
      <c r="B730" s="9" t="s">
        <v>2716</v>
      </c>
      <c r="C730" s="9" t="s">
        <v>2716</v>
      </c>
      <c r="D730" s="9" t="s">
        <v>2716</v>
      </c>
      <c r="E730" s="9" t="s">
        <v>2716</v>
      </c>
      <c r="F730" s="9" t="s">
        <v>2716</v>
      </c>
      <c r="G730" s="9" t="s">
        <v>2716</v>
      </c>
      <c r="H730" s="9" t="s">
        <v>2716</v>
      </c>
    </row>
    <row r="731" spans="1:11" x14ac:dyDescent="0.2">
      <c r="B731" s="9" t="s">
        <v>3132</v>
      </c>
      <c r="C731" s="9" t="s">
        <v>3133</v>
      </c>
      <c r="D731" s="9" t="s">
        <v>3134</v>
      </c>
      <c r="E731" s="9" t="s">
        <v>3135</v>
      </c>
      <c r="F731" s="9" t="s">
        <v>3135</v>
      </c>
      <c r="G731" s="9" t="s">
        <v>3135</v>
      </c>
      <c r="H731" s="9" t="s">
        <v>3135</v>
      </c>
    </row>
    <row r="732" spans="1:11" x14ac:dyDescent="0.2">
      <c r="B732" s="9"/>
      <c r="C732" s="9"/>
      <c r="D732" s="9"/>
      <c r="E732" s="9"/>
      <c r="F732" s="9" t="s">
        <v>2866</v>
      </c>
      <c r="G732" s="9" t="s">
        <v>2867</v>
      </c>
      <c r="H732" s="9" t="s">
        <v>2864</v>
      </c>
    </row>
    <row r="733" spans="1:11" x14ac:dyDescent="0.2">
      <c r="A733" s="44"/>
      <c r="B733" s="9" t="s">
        <v>2853</v>
      </c>
      <c r="C733" s="9" t="s">
        <v>2853</v>
      </c>
      <c r="D733" s="9" t="s">
        <v>2853</v>
      </c>
      <c r="E733" s="9" t="s">
        <v>2853</v>
      </c>
      <c r="F733" s="9" t="s">
        <v>2853</v>
      </c>
      <c r="G733" s="9" t="s">
        <v>2853</v>
      </c>
      <c r="H733" s="9" t="s">
        <v>2853</v>
      </c>
    </row>
    <row r="734" spans="1:11" x14ac:dyDescent="0.2">
      <c r="C734" s="44"/>
      <c r="K734" s="44"/>
    </row>
    <row r="735" spans="1:11" x14ac:dyDescent="0.2">
      <c r="A735" s="17" t="s">
        <v>3315</v>
      </c>
      <c r="C735" s="44"/>
      <c r="K735" s="44"/>
    </row>
    <row r="736" spans="1:11" x14ac:dyDescent="0.2">
      <c r="A736" s="16" t="s">
        <v>48</v>
      </c>
      <c r="C736" s="44"/>
      <c r="K736" s="44"/>
    </row>
    <row r="737" spans="1:11" x14ac:dyDescent="0.2">
      <c r="A737" s="10" t="s">
        <v>2808</v>
      </c>
      <c r="C737" s="44"/>
      <c r="K737" s="44"/>
    </row>
    <row r="738" spans="1:11" x14ac:dyDescent="0.2">
      <c r="A738" s="10" t="s">
        <v>2954</v>
      </c>
      <c r="C738" s="44"/>
      <c r="K738" s="44"/>
    </row>
    <row r="739" spans="1:11" x14ac:dyDescent="0.2">
      <c r="A739" s="228" t="s">
        <v>3057</v>
      </c>
      <c r="C739" s="44"/>
      <c r="K739" s="44"/>
    </row>
    <row r="740" spans="1:11" x14ac:dyDescent="0.2">
      <c r="A740" s="14" t="s">
        <v>4665</v>
      </c>
      <c r="B740" s="185" t="s">
        <v>5253</v>
      </c>
      <c r="C740" s="182" t="s">
        <v>5270</v>
      </c>
      <c r="D740" s="166" t="s">
        <v>5184</v>
      </c>
      <c r="K740" s="44"/>
    </row>
    <row r="741" spans="1:11" x14ac:dyDescent="0.2">
      <c r="C741" s="44"/>
      <c r="K741" s="44"/>
    </row>
    <row r="742" spans="1:11" x14ac:dyDescent="0.2">
      <c r="A742" s="17" t="s">
        <v>3329</v>
      </c>
      <c r="C742" s="44"/>
      <c r="K742" s="44"/>
    </row>
    <row r="743" spans="1:11" x14ac:dyDescent="0.2">
      <c r="A743" s="10" t="s">
        <v>48</v>
      </c>
      <c r="D743" s="9"/>
      <c r="E743" s="9"/>
      <c r="F743" s="9"/>
      <c r="G743" s="9"/>
      <c r="H743" s="9"/>
      <c r="I743" s="9"/>
      <c r="J743" s="9"/>
      <c r="K743" s="44"/>
    </row>
    <row r="744" spans="1:11" x14ac:dyDescent="0.2">
      <c r="A744" s="10" t="s">
        <v>2808</v>
      </c>
      <c r="C744" s="44"/>
      <c r="K744" s="44"/>
    </row>
    <row r="745" spans="1:11" x14ac:dyDescent="0.2">
      <c r="A745" s="10" t="s">
        <v>2890</v>
      </c>
      <c r="D745" s="9"/>
      <c r="E745" s="9"/>
      <c r="F745" s="9"/>
      <c r="G745" s="9"/>
      <c r="H745" s="9"/>
      <c r="I745" s="9"/>
      <c r="J745" s="9"/>
    </row>
    <row r="746" spans="1:11" x14ac:dyDescent="0.2">
      <c r="A746" s="14" t="s">
        <v>4711</v>
      </c>
    </row>
    <row r="747" spans="1:11" x14ac:dyDescent="0.2">
      <c r="A747" s="228" t="s">
        <v>3057</v>
      </c>
      <c r="C747" s="44"/>
      <c r="D747" s="44"/>
      <c r="E747" s="44"/>
      <c r="F747" s="44"/>
      <c r="G747" s="44"/>
      <c r="H747" s="44"/>
      <c r="I747" s="44"/>
      <c r="K747" s="44"/>
    </row>
    <row r="748" spans="1:11" x14ac:dyDescent="0.2">
      <c r="A748" s="14" t="s">
        <v>4665</v>
      </c>
      <c r="B748" s="185" t="s">
        <v>5253</v>
      </c>
      <c r="C748" s="182" t="s">
        <v>5270</v>
      </c>
      <c r="D748" s="166" t="s">
        <v>5184</v>
      </c>
      <c r="E748" s="44"/>
      <c r="F748" s="44"/>
      <c r="G748" s="44"/>
      <c r="H748" s="44"/>
      <c r="I748" s="44"/>
      <c r="K748" s="44"/>
    </row>
    <row r="749" spans="1:11" x14ac:dyDescent="0.2">
      <c r="A749" s="14"/>
      <c r="C749" s="44"/>
      <c r="D749" s="44"/>
      <c r="E749" s="44"/>
      <c r="F749" s="44"/>
      <c r="G749" s="44"/>
      <c r="H749" s="44"/>
      <c r="I749" s="44"/>
      <c r="K749" s="44"/>
    </row>
    <row r="750" spans="1:11" x14ac:dyDescent="0.2">
      <c r="A750" s="17" t="s">
        <v>4632</v>
      </c>
      <c r="C750" s="44"/>
      <c r="D750" s="44"/>
      <c r="E750" s="44"/>
      <c r="F750" s="44"/>
      <c r="G750" s="44"/>
      <c r="H750" s="44"/>
      <c r="I750" s="44"/>
      <c r="K750" s="44"/>
    </row>
    <row r="751" spans="1:11" x14ac:dyDescent="0.2">
      <c r="A751" s="16" t="s">
        <v>48</v>
      </c>
      <c r="C751" s="44"/>
      <c r="D751" s="44"/>
      <c r="E751" s="44"/>
      <c r="F751" s="44"/>
      <c r="G751" s="44"/>
      <c r="H751" s="44"/>
      <c r="I751" s="44"/>
      <c r="K751" s="44"/>
    </row>
    <row r="752" spans="1:11" x14ac:dyDescent="0.2">
      <c r="A752" s="10" t="s">
        <v>2808</v>
      </c>
      <c r="C752" s="44"/>
      <c r="D752" s="44"/>
      <c r="E752" s="44"/>
      <c r="F752" s="44"/>
      <c r="G752" s="44"/>
      <c r="H752" s="44"/>
      <c r="I752" s="44"/>
      <c r="K752" s="44"/>
    </row>
    <row r="753" spans="1:11" x14ac:dyDescent="0.2">
      <c r="A753" s="10" t="s">
        <v>2954</v>
      </c>
      <c r="C753" s="44"/>
      <c r="D753" s="44"/>
      <c r="E753" s="44"/>
      <c r="F753" s="44"/>
      <c r="G753" s="44"/>
      <c r="H753" s="44"/>
      <c r="I753" s="44"/>
      <c r="K753" s="44"/>
    </row>
    <row r="754" spans="1:11" x14ac:dyDescent="0.2">
      <c r="A754" s="115" t="s">
        <v>2881</v>
      </c>
      <c r="C754" s="44"/>
      <c r="D754" s="44"/>
      <c r="E754" s="44"/>
      <c r="F754" s="44"/>
      <c r="G754" s="44"/>
      <c r="H754" s="44"/>
      <c r="I754" s="44"/>
      <c r="K754" s="44"/>
    </row>
    <row r="755" spans="1:11" x14ac:dyDescent="0.2">
      <c r="A755" s="115" t="s">
        <v>4665</v>
      </c>
      <c r="B755" s="185" t="s">
        <v>5253</v>
      </c>
      <c r="C755" s="182" t="s">
        <v>5270</v>
      </c>
      <c r="D755" s="166" t="s">
        <v>5184</v>
      </c>
      <c r="E755" s="44"/>
      <c r="F755" s="44"/>
      <c r="G755" s="44"/>
      <c r="H755" s="44"/>
      <c r="I755" s="44"/>
      <c r="K755" s="44"/>
    </row>
    <row r="756" spans="1:11" x14ac:dyDescent="0.2">
      <c r="A756" s="115" t="s">
        <v>5190</v>
      </c>
      <c r="B756" s="152" t="s">
        <v>4668</v>
      </c>
      <c r="C756" s="117" t="s">
        <v>5271</v>
      </c>
      <c r="D756" s="116" t="s">
        <v>5147</v>
      </c>
      <c r="E756" s="44"/>
      <c r="F756" s="44"/>
      <c r="G756" s="44"/>
      <c r="H756" s="44"/>
      <c r="I756" s="44"/>
      <c r="K756" s="44"/>
    </row>
    <row r="757" spans="1:11" x14ac:dyDescent="0.2">
      <c r="C757" s="44"/>
      <c r="D757" s="44"/>
      <c r="E757" s="44"/>
      <c r="F757" s="44"/>
      <c r="G757" s="44"/>
      <c r="H757" s="44"/>
      <c r="I757" s="44"/>
      <c r="K757" s="44"/>
    </row>
    <row r="758" spans="1:11" x14ac:dyDescent="0.2">
      <c r="A758" s="17" t="s">
        <v>4633</v>
      </c>
      <c r="C758" s="44"/>
      <c r="D758" s="44"/>
      <c r="E758" s="44"/>
      <c r="F758" s="44"/>
      <c r="G758" s="44"/>
      <c r="H758" s="44"/>
      <c r="I758" s="44"/>
      <c r="K758" s="44"/>
    </row>
    <row r="759" spans="1:11" x14ac:dyDescent="0.2">
      <c r="A759" s="10" t="s">
        <v>48</v>
      </c>
      <c r="C759" s="44"/>
      <c r="D759" s="44"/>
      <c r="E759" s="44"/>
      <c r="F759" s="44"/>
      <c r="G759" s="44"/>
      <c r="H759" s="44"/>
      <c r="I759" s="44"/>
      <c r="K759" s="44"/>
    </row>
    <row r="760" spans="1:11" x14ac:dyDescent="0.2">
      <c r="A760" s="10" t="s">
        <v>2808</v>
      </c>
      <c r="C760" s="44"/>
      <c r="D760" s="44"/>
      <c r="E760" s="44"/>
      <c r="F760" s="44"/>
      <c r="G760" s="44"/>
      <c r="H760" s="44"/>
      <c r="I760" s="44"/>
      <c r="K760" s="44"/>
    </row>
    <row r="761" spans="1:11" x14ac:dyDescent="0.2">
      <c r="A761" s="10" t="s">
        <v>2890</v>
      </c>
      <c r="C761" s="44"/>
      <c r="D761" s="44"/>
      <c r="E761" s="44"/>
      <c r="F761" s="44"/>
      <c r="G761" s="44"/>
      <c r="H761" s="44"/>
      <c r="I761" s="44"/>
      <c r="K761" s="44"/>
    </row>
    <row r="762" spans="1:11" x14ac:dyDescent="0.2">
      <c r="A762" s="14" t="s">
        <v>4711</v>
      </c>
      <c r="C762" s="44"/>
      <c r="D762" s="44"/>
      <c r="E762" s="44"/>
      <c r="F762" s="44"/>
      <c r="G762" s="44"/>
      <c r="H762" s="44"/>
      <c r="I762" s="44"/>
      <c r="K762" s="44"/>
    </row>
    <row r="763" spans="1:11" x14ac:dyDescent="0.2">
      <c r="A763" s="115" t="s">
        <v>2881</v>
      </c>
      <c r="C763" s="44"/>
      <c r="D763" s="44"/>
      <c r="E763" s="44"/>
      <c r="F763" s="44"/>
      <c r="G763" s="44"/>
      <c r="H763" s="44"/>
      <c r="I763" s="44"/>
      <c r="K763" s="44"/>
    </row>
    <row r="764" spans="1:11" x14ac:dyDescent="0.2">
      <c r="A764" s="115" t="s">
        <v>4665</v>
      </c>
      <c r="B764" s="185" t="s">
        <v>5253</v>
      </c>
      <c r="C764" s="182" t="s">
        <v>5270</v>
      </c>
      <c r="D764" s="166" t="s">
        <v>5184</v>
      </c>
      <c r="E764" s="44"/>
      <c r="F764" s="44"/>
      <c r="G764" s="44"/>
      <c r="H764" s="44"/>
      <c r="I764" s="44"/>
      <c r="K764" s="44"/>
    </row>
    <row r="765" spans="1:11" x14ac:dyDescent="0.2">
      <c r="A765" s="115" t="s">
        <v>5190</v>
      </c>
      <c r="B765" s="152" t="s">
        <v>4668</v>
      </c>
      <c r="C765" s="117" t="s">
        <v>5271</v>
      </c>
      <c r="D765" s="116" t="s">
        <v>5147</v>
      </c>
      <c r="E765" s="44"/>
      <c r="F765" s="44"/>
      <c r="G765" s="44"/>
      <c r="H765" s="44"/>
      <c r="I765" s="44"/>
      <c r="K765" s="44"/>
    </row>
    <row r="766" spans="1:11" x14ac:dyDescent="0.2">
      <c r="A766" s="14"/>
      <c r="C766" s="44"/>
      <c r="D766" s="44"/>
      <c r="E766" s="44"/>
      <c r="F766" s="44"/>
      <c r="G766" s="44"/>
      <c r="H766" s="44"/>
      <c r="I766" s="44"/>
      <c r="K766" s="44"/>
    </row>
    <row r="767" spans="1:11" x14ac:dyDescent="0.2">
      <c r="A767" s="17" t="s">
        <v>4708</v>
      </c>
      <c r="C767" s="44"/>
      <c r="D767" s="44"/>
      <c r="E767" s="44"/>
      <c r="F767" s="44"/>
      <c r="G767" s="44"/>
      <c r="H767" s="44"/>
      <c r="I767" s="44"/>
      <c r="K767" s="44"/>
    </row>
    <row r="768" spans="1:11" x14ac:dyDescent="0.2">
      <c r="A768" s="16" t="s">
        <v>48</v>
      </c>
      <c r="C768" s="44"/>
      <c r="D768" s="44"/>
      <c r="E768" s="44"/>
      <c r="F768" s="44"/>
      <c r="G768" s="44"/>
      <c r="H768" s="44"/>
      <c r="I768" s="44"/>
      <c r="K768" s="44"/>
    </row>
    <row r="769" spans="1:11" x14ac:dyDescent="0.2">
      <c r="A769" s="10" t="s">
        <v>2808</v>
      </c>
      <c r="C769" s="44"/>
      <c r="D769" s="44"/>
      <c r="E769" s="44"/>
      <c r="F769" s="44"/>
      <c r="G769" s="44"/>
      <c r="H769" s="44"/>
      <c r="I769" s="44"/>
      <c r="K769" s="44"/>
    </row>
    <row r="770" spans="1:11" x14ac:dyDescent="0.2">
      <c r="A770" s="10" t="s">
        <v>2954</v>
      </c>
      <c r="C770" s="44"/>
      <c r="D770" s="44"/>
      <c r="E770" s="44"/>
      <c r="F770" s="44"/>
      <c r="G770" s="44"/>
      <c r="H770" s="44"/>
      <c r="I770" s="44"/>
      <c r="K770" s="44"/>
    </row>
    <row r="771" spans="1:11" x14ac:dyDescent="0.2">
      <c r="A771" s="115" t="s">
        <v>2882</v>
      </c>
      <c r="C771" s="44"/>
      <c r="D771" s="44"/>
      <c r="E771" s="44"/>
      <c r="F771" s="44"/>
      <c r="G771" s="44"/>
      <c r="H771" s="44"/>
      <c r="I771" s="44"/>
      <c r="K771" s="44"/>
    </row>
    <row r="772" spans="1:11" x14ac:dyDescent="0.2">
      <c r="A772" s="14" t="s">
        <v>4665</v>
      </c>
      <c r="B772" s="185" t="s">
        <v>5253</v>
      </c>
      <c r="C772" s="182" t="s">
        <v>5270</v>
      </c>
      <c r="D772" s="166" t="s">
        <v>5184</v>
      </c>
      <c r="E772" s="44"/>
      <c r="F772" s="44"/>
      <c r="G772" s="44"/>
      <c r="H772" s="44"/>
      <c r="I772" s="44"/>
      <c r="K772" s="44"/>
    </row>
    <row r="773" spans="1:11" x14ac:dyDescent="0.2">
      <c r="C773" s="44"/>
      <c r="D773" s="44"/>
      <c r="E773" s="44"/>
      <c r="F773" s="44"/>
      <c r="G773" s="44"/>
      <c r="H773" s="44"/>
      <c r="I773" s="44"/>
      <c r="K773" s="44"/>
    </row>
    <row r="774" spans="1:11" x14ac:dyDescent="0.2">
      <c r="A774" s="17" t="s">
        <v>4707</v>
      </c>
      <c r="C774" s="44"/>
      <c r="D774" s="44"/>
      <c r="E774" s="44"/>
      <c r="F774" s="44"/>
      <c r="G774" s="44"/>
      <c r="H774" s="44"/>
      <c r="I774" s="44"/>
      <c r="K774" s="44"/>
    </row>
    <row r="775" spans="1:11" x14ac:dyDescent="0.2">
      <c r="A775" s="10" t="s">
        <v>48</v>
      </c>
      <c r="C775" s="44"/>
      <c r="D775" s="44"/>
      <c r="E775" s="44"/>
      <c r="F775" s="44"/>
      <c r="G775" s="44"/>
      <c r="H775" s="44"/>
      <c r="I775" s="44"/>
      <c r="K775" s="44"/>
    </row>
    <row r="776" spans="1:11" x14ac:dyDescent="0.2">
      <c r="A776" s="10" t="s">
        <v>2808</v>
      </c>
      <c r="C776" s="44"/>
      <c r="D776" s="44"/>
      <c r="E776" s="44"/>
      <c r="F776" s="44"/>
      <c r="G776" s="44"/>
      <c r="H776" s="44"/>
      <c r="I776" s="44"/>
      <c r="K776" s="44"/>
    </row>
    <row r="777" spans="1:11" x14ac:dyDescent="0.2">
      <c r="A777" s="10" t="s">
        <v>2890</v>
      </c>
      <c r="C777" s="44"/>
      <c r="D777" s="44"/>
      <c r="E777" s="44"/>
      <c r="F777" s="44"/>
      <c r="G777" s="44"/>
      <c r="H777" s="44"/>
      <c r="I777" s="44"/>
      <c r="K777" s="44"/>
    </row>
    <row r="778" spans="1:11" x14ac:dyDescent="0.2">
      <c r="A778" s="14" t="s">
        <v>4711</v>
      </c>
      <c r="C778" s="44"/>
      <c r="D778" s="44"/>
      <c r="E778" s="44"/>
      <c r="F778" s="44"/>
      <c r="G778" s="44"/>
      <c r="H778" s="44"/>
      <c r="I778" s="44"/>
      <c r="K778" s="44"/>
    </row>
    <row r="779" spans="1:11" x14ac:dyDescent="0.2">
      <c r="A779" s="115" t="s">
        <v>2882</v>
      </c>
      <c r="C779" s="44"/>
      <c r="D779" s="44"/>
      <c r="E779" s="44"/>
      <c r="F779" s="44"/>
      <c r="G779" s="44"/>
      <c r="H779" s="44"/>
      <c r="I779" s="44"/>
      <c r="K779" s="44"/>
    </row>
    <row r="780" spans="1:11" x14ac:dyDescent="0.2">
      <c r="A780" s="14" t="s">
        <v>4665</v>
      </c>
      <c r="B780" s="185" t="s">
        <v>5253</v>
      </c>
      <c r="C780" s="182" t="s">
        <v>5270</v>
      </c>
      <c r="D780" s="166" t="s">
        <v>5184</v>
      </c>
      <c r="E780" s="44"/>
      <c r="F780" s="44"/>
      <c r="G780" s="44"/>
      <c r="H780" s="44"/>
      <c r="I780" s="44"/>
      <c r="K780" s="44"/>
    </row>
    <row r="781" spans="1:11" x14ac:dyDescent="0.2">
      <c r="C781" s="44"/>
      <c r="D781" s="44"/>
      <c r="E781" s="44"/>
      <c r="F781" s="44"/>
      <c r="G781" s="44"/>
      <c r="H781" s="44"/>
      <c r="I781" s="44"/>
      <c r="K781" s="44"/>
    </row>
    <row r="782" spans="1:11" x14ac:dyDescent="0.2">
      <c r="A782" s="16" t="s">
        <v>936</v>
      </c>
      <c r="B782" s="10"/>
      <c r="C782" s="44"/>
      <c r="D782" s="44"/>
      <c r="E782" s="44"/>
      <c r="F782" s="44"/>
      <c r="G782" s="44"/>
      <c r="H782" s="44"/>
      <c r="I782" s="44"/>
      <c r="K782" s="44"/>
    </row>
    <row r="783" spans="1:11" x14ac:dyDescent="0.2">
      <c r="B783" s="10"/>
      <c r="C783" s="44"/>
      <c r="D783" s="44"/>
      <c r="E783" s="44"/>
      <c r="F783" s="44"/>
      <c r="G783" s="44"/>
      <c r="H783" s="44"/>
      <c r="I783" s="44"/>
      <c r="K783" s="44"/>
    </row>
    <row r="784" spans="1:11" ht="63.75" x14ac:dyDescent="0.2">
      <c r="A784" s="19" t="s">
        <v>3224</v>
      </c>
      <c r="B784" s="153" t="s">
        <v>935</v>
      </c>
      <c r="C784" s="153" t="s">
        <v>934</v>
      </c>
      <c r="D784" s="153" t="s">
        <v>933</v>
      </c>
      <c r="E784" s="153" t="s">
        <v>932</v>
      </c>
      <c r="F784" s="153" t="s">
        <v>2355</v>
      </c>
      <c r="G784" s="153" t="s">
        <v>930</v>
      </c>
      <c r="H784" s="153" t="s">
        <v>690</v>
      </c>
      <c r="I784" s="153" t="s">
        <v>689</v>
      </c>
      <c r="J784" s="153" t="s">
        <v>931</v>
      </c>
    </row>
    <row r="785" spans="1:11" x14ac:dyDescent="0.2">
      <c r="A785" s="226" t="s">
        <v>5525</v>
      </c>
      <c r="B785" s="223" t="s">
        <v>5516</v>
      </c>
      <c r="C785" s="226" t="s">
        <v>5517</v>
      </c>
      <c r="D785" s="223" t="s">
        <v>5518</v>
      </c>
      <c r="E785" s="226" t="s">
        <v>5519</v>
      </c>
      <c r="F785" s="223" t="s">
        <v>5520</v>
      </c>
      <c r="G785" s="226" t="s">
        <v>5521</v>
      </c>
      <c r="H785" s="223" t="s">
        <v>5522</v>
      </c>
      <c r="I785" s="226" t="s">
        <v>5523</v>
      </c>
      <c r="J785" s="223" t="s">
        <v>5524</v>
      </c>
    </row>
    <row r="786" spans="1:11" x14ac:dyDescent="0.2">
      <c r="A786" s="475" t="s">
        <v>929</v>
      </c>
      <c r="B786" s="443" t="s">
        <v>928</v>
      </c>
      <c r="C786" s="443" t="s">
        <v>927</v>
      </c>
      <c r="D786" s="443" t="s">
        <v>926</v>
      </c>
      <c r="E786" s="443" t="s">
        <v>925</v>
      </c>
      <c r="F786" s="443" t="s">
        <v>924</v>
      </c>
      <c r="G786" s="443" t="s">
        <v>2241</v>
      </c>
      <c r="H786" s="443" t="s">
        <v>923</v>
      </c>
      <c r="I786" s="443" t="s">
        <v>922</v>
      </c>
      <c r="J786" s="443" t="s">
        <v>2240</v>
      </c>
    </row>
    <row r="787" spans="1:11" x14ac:dyDescent="0.2">
      <c r="A787" s="44" t="s">
        <v>5000</v>
      </c>
      <c r="B787" s="9" t="s">
        <v>2058</v>
      </c>
      <c r="C787" s="9" t="s">
        <v>2058</v>
      </c>
      <c r="D787" s="9" t="s">
        <v>2058</v>
      </c>
      <c r="E787" s="9" t="s">
        <v>2058</v>
      </c>
      <c r="F787" s="9" t="s">
        <v>2058</v>
      </c>
      <c r="G787" s="97" t="s">
        <v>2058</v>
      </c>
      <c r="H787" s="97" t="s">
        <v>2058</v>
      </c>
      <c r="I787" s="9" t="s">
        <v>2058</v>
      </c>
      <c r="J787" s="9" t="s">
        <v>2058</v>
      </c>
      <c r="K787" s="44"/>
    </row>
    <row r="788" spans="1:11" x14ac:dyDescent="0.2">
      <c r="A788" s="44" t="s">
        <v>5205</v>
      </c>
      <c r="B788" s="13" t="s">
        <v>4666</v>
      </c>
      <c r="C788" s="13" t="s">
        <v>4666</v>
      </c>
      <c r="D788" s="13" t="s">
        <v>4666</v>
      </c>
      <c r="E788" s="13" t="s">
        <v>4666</v>
      </c>
      <c r="F788" s="13" t="s">
        <v>4666</v>
      </c>
      <c r="G788" s="13" t="s">
        <v>4666</v>
      </c>
      <c r="H788" s="13" t="s">
        <v>4666</v>
      </c>
      <c r="I788" s="13" t="s">
        <v>4666</v>
      </c>
      <c r="J788" s="13" t="s">
        <v>4666</v>
      </c>
      <c r="K788" s="44"/>
    </row>
    <row r="789" spans="1:11" x14ac:dyDescent="0.2">
      <c r="B789" s="9" t="s">
        <v>2716</v>
      </c>
      <c r="C789" s="9" t="s">
        <v>2716</v>
      </c>
      <c r="D789" s="9" t="s">
        <v>2716</v>
      </c>
      <c r="E789" s="9" t="s">
        <v>2716</v>
      </c>
      <c r="F789" s="9" t="s">
        <v>2716</v>
      </c>
      <c r="G789" s="9" t="s">
        <v>2716</v>
      </c>
      <c r="H789" s="9" t="s">
        <v>2716</v>
      </c>
      <c r="I789" s="9" t="s">
        <v>2716</v>
      </c>
      <c r="J789" s="9" t="s">
        <v>2716</v>
      </c>
      <c r="K789" s="44"/>
    </row>
    <row r="790" spans="1:11" x14ac:dyDescent="0.2">
      <c r="B790" s="9" t="s">
        <v>3136</v>
      </c>
      <c r="C790" s="9" t="s">
        <v>3137</v>
      </c>
      <c r="D790" s="9" t="s">
        <v>3138</v>
      </c>
      <c r="E790" s="9" t="s">
        <v>3139</v>
      </c>
      <c r="F790" s="9" t="s">
        <v>3140</v>
      </c>
      <c r="G790" s="9" t="s">
        <v>3141</v>
      </c>
      <c r="H790" s="9" t="s">
        <v>3141</v>
      </c>
      <c r="I790" s="9" t="s">
        <v>3141</v>
      </c>
      <c r="J790" s="9" t="s">
        <v>3141</v>
      </c>
      <c r="K790" s="44"/>
    </row>
    <row r="791" spans="1:11" x14ac:dyDescent="0.2">
      <c r="B791" s="9"/>
      <c r="C791" s="9"/>
      <c r="D791" s="9"/>
      <c r="E791" s="9"/>
      <c r="F791" s="9"/>
      <c r="G791" s="9"/>
      <c r="H791" s="9" t="s">
        <v>2866</v>
      </c>
      <c r="I791" s="9" t="s">
        <v>2867</v>
      </c>
      <c r="J791" s="9" t="s">
        <v>2864</v>
      </c>
      <c r="K791" s="44"/>
    </row>
    <row r="792" spans="1:11" x14ac:dyDescent="0.2">
      <c r="B792" s="9" t="s">
        <v>2853</v>
      </c>
      <c r="C792" s="9" t="s">
        <v>2853</v>
      </c>
      <c r="D792" s="9" t="s">
        <v>2853</v>
      </c>
      <c r="E792" s="9" t="s">
        <v>2853</v>
      </c>
      <c r="F792" s="9" t="s">
        <v>2853</v>
      </c>
      <c r="G792" s="9" t="s">
        <v>2853</v>
      </c>
      <c r="H792" s="9" t="s">
        <v>2853</v>
      </c>
      <c r="I792" s="9" t="s">
        <v>2853</v>
      </c>
      <c r="J792" s="9" t="s">
        <v>2853</v>
      </c>
      <c r="K792" s="44"/>
    </row>
    <row r="793" spans="1:11" x14ac:dyDescent="0.2">
      <c r="K793" s="44"/>
    </row>
    <row r="794" spans="1:11" x14ac:dyDescent="0.2">
      <c r="B794" s="9"/>
      <c r="C794" s="9"/>
      <c r="D794" s="9"/>
      <c r="E794" s="9"/>
      <c r="F794" s="9"/>
      <c r="G794" s="9"/>
      <c r="H794" s="9"/>
      <c r="I794" s="9"/>
      <c r="J794" s="9"/>
      <c r="K794" s="44"/>
    </row>
    <row r="795" spans="1:11" x14ac:dyDescent="0.2">
      <c r="A795" s="17" t="s">
        <v>3316</v>
      </c>
      <c r="B795" s="9"/>
      <c r="C795" s="9"/>
      <c r="D795" s="9"/>
      <c r="E795" s="9"/>
      <c r="F795" s="9"/>
      <c r="G795" s="9"/>
      <c r="H795" s="9"/>
      <c r="I795" s="9"/>
      <c r="J795" s="9"/>
      <c r="K795" s="44"/>
    </row>
    <row r="796" spans="1:11" x14ac:dyDescent="0.2">
      <c r="A796" s="16" t="s">
        <v>48</v>
      </c>
      <c r="B796" s="9"/>
      <c r="C796" s="9"/>
      <c r="D796" s="9"/>
      <c r="E796" s="9"/>
      <c r="F796" s="9"/>
      <c r="G796" s="9"/>
      <c r="H796" s="9"/>
      <c r="I796" s="9"/>
      <c r="J796" s="9"/>
      <c r="K796" s="44"/>
    </row>
    <row r="797" spans="1:11" x14ac:dyDescent="0.2">
      <c r="A797" s="10" t="s">
        <v>2808</v>
      </c>
      <c r="B797" s="9"/>
      <c r="C797" s="9"/>
      <c r="D797" s="9"/>
      <c r="E797" s="9"/>
      <c r="F797" s="9"/>
      <c r="G797" s="9"/>
      <c r="H797" s="9"/>
      <c r="I797" s="9"/>
      <c r="J797" s="9"/>
      <c r="K797" s="44"/>
    </row>
    <row r="798" spans="1:11" x14ac:dyDescent="0.2">
      <c r="A798" s="10" t="s">
        <v>2954</v>
      </c>
      <c r="B798" s="9"/>
      <c r="C798" s="9"/>
      <c r="D798" s="9"/>
      <c r="E798" s="9"/>
      <c r="F798" s="9"/>
      <c r="G798" s="9"/>
      <c r="H798" s="9"/>
      <c r="I798" s="9"/>
      <c r="J798" s="9"/>
      <c r="K798" s="44"/>
    </row>
    <row r="799" spans="1:11" x14ac:dyDescent="0.2">
      <c r="A799" s="228" t="s">
        <v>3057</v>
      </c>
      <c r="B799" s="9"/>
      <c r="C799" s="9"/>
      <c r="D799" s="9"/>
      <c r="E799" s="9"/>
      <c r="F799" s="9"/>
      <c r="G799" s="9"/>
      <c r="H799" s="9"/>
      <c r="I799" s="9"/>
      <c r="J799" s="9"/>
      <c r="K799" s="44"/>
    </row>
    <row r="800" spans="1:11" x14ac:dyDescent="0.2">
      <c r="A800" s="14" t="s">
        <v>4665</v>
      </c>
      <c r="B800" s="185" t="s">
        <v>5253</v>
      </c>
      <c r="C800" s="182" t="s">
        <v>5270</v>
      </c>
      <c r="D800" s="166" t="s">
        <v>5184</v>
      </c>
      <c r="E800" s="9"/>
      <c r="F800" s="9"/>
      <c r="G800" s="9"/>
      <c r="H800" s="9"/>
      <c r="I800" s="9"/>
      <c r="J800" s="9"/>
      <c r="K800" s="44"/>
    </row>
    <row r="801" spans="1:13" x14ac:dyDescent="0.2">
      <c r="B801" s="9"/>
      <c r="C801" s="9"/>
      <c r="D801" s="9"/>
      <c r="E801" s="9"/>
      <c r="F801" s="9"/>
      <c r="G801" s="9"/>
      <c r="H801" s="9"/>
      <c r="I801" s="9"/>
      <c r="J801" s="9"/>
      <c r="K801" s="44"/>
    </row>
    <row r="802" spans="1:13" x14ac:dyDescent="0.2">
      <c r="A802" s="17" t="s">
        <v>3330</v>
      </c>
      <c r="M802" s="44"/>
    </row>
    <row r="803" spans="1:13" x14ac:dyDescent="0.2">
      <c r="A803" s="10" t="s">
        <v>48</v>
      </c>
      <c r="M803" s="44"/>
    </row>
    <row r="804" spans="1:13" x14ac:dyDescent="0.2">
      <c r="A804" s="10" t="s">
        <v>2808</v>
      </c>
      <c r="D804" s="12"/>
      <c r="E804" s="12"/>
      <c r="F804" s="12"/>
      <c r="G804" s="12"/>
      <c r="H804" s="12"/>
      <c r="I804" s="12"/>
      <c r="J804" s="12"/>
      <c r="K804" s="12"/>
      <c r="L804" s="12"/>
      <c r="M804" s="44"/>
    </row>
    <row r="805" spans="1:13" x14ac:dyDescent="0.2">
      <c r="A805" s="14" t="s">
        <v>4711</v>
      </c>
      <c r="C805" s="44"/>
      <c r="D805" s="12"/>
      <c r="E805" s="12"/>
      <c r="F805" s="12"/>
      <c r="G805" s="12"/>
      <c r="H805" s="12"/>
      <c r="I805" s="12"/>
      <c r="J805" s="12"/>
      <c r="K805" s="12"/>
      <c r="L805" s="12"/>
    </row>
    <row r="806" spans="1:13" x14ac:dyDescent="0.2">
      <c r="A806" s="10" t="s">
        <v>2890</v>
      </c>
      <c r="C806" s="44"/>
    </row>
    <row r="807" spans="1:13" x14ac:dyDescent="0.2">
      <c r="A807" s="228" t="s">
        <v>3057</v>
      </c>
      <c r="M807" s="44"/>
    </row>
    <row r="808" spans="1:13" x14ac:dyDescent="0.2">
      <c r="A808" s="14" t="s">
        <v>4665</v>
      </c>
      <c r="B808" s="185" t="s">
        <v>5253</v>
      </c>
      <c r="C808" s="182" t="s">
        <v>5270</v>
      </c>
      <c r="D808" s="166" t="s">
        <v>5184</v>
      </c>
      <c r="M808" s="44"/>
    </row>
    <row r="809" spans="1:13" x14ac:dyDescent="0.2">
      <c r="A809" s="14"/>
      <c r="M809" s="44"/>
    </row>
    <row r="810" spans="1:13" x14ac:dyDescent="0.2">
      <c r="A810" s="17" t="s">
        <v>4634</v>
      </c>
      <c r="M810" s="44"/>
    </row>
    <row r="811" spans="1:13" x14ac:dyDescent="0.2">
      <c r="A811" s="16" t="s">
        <v>48</v>
      </c>
      <c r="M811" s="44"/>
    </row>
    <row r="812" spans="1:13" x14ac:dyDescent="0.2">
      <c r="A812" s="10" t="s">
        <v>2808</v>
      </c>
      <c r="M812" s="44"/>
    </row>
    <row r="813" spans="1:13" x14ac:dyDescent="0.2">
      <c r="A813" s="10" t="s">
        <v>2954</v>
      </c>
      <c r="M813" s="44"/>
    </row>
    <row r="814" spans="1:13" x14ac:dyDescent="0.2">
      <c r="A814" s="115" t="s">
        <v>2881</v>
      </c>
      <c r="M814" s="44"/>
    </row>
    <row r="815" spans="1:13" x14ac:dyDescent="0.2">
      <c r="A815" s="115" t="s">
        <v>4665</v>
      </c>
      <c r="B815" s="185" t="s">
        <v>5253</v>
      </c>
      <c r="C815" s="182" t="s">
        <v>5270</v>
      </c>
      <c r="D815" s="166" t="s">
        <v>5184</v>
      </c>
      <c r="M815" s="44"/>
    </row>
    <row r="816" spans="1:13" x14ac:dyDescent="0.2">
      <c r="A816" s="115" t="s">
        <v>5190</v>
      </c>
      <c r="B816" s="152" t="s">
        <v>4668</v>
      </c>
      <c r="C816" s="117" t="s">
        <v>5271</v>
      </c>
      <c r="D816" s="116" t="s">
        <v>5147</v>
      </c>
      <c r="M816" s="44"/>
    </row>
    <row r="817" spans="1:13" x14ac:dyDescent="0.2">
      <c r="M817" s="44"/>
    </row>
    <row r="818" spans="1:13" x14ac:dyDescent="0.2">
      <c r="A818" s="17" t="s">
        <v>4635</v>
      </c>
      <c r="M818" s="44"/>
    </row>
    <row r="819" spans="1:13" x14ac:dyDescent="0.2">
      <c r="A819" s="10" t="s">
        <v>48</v>
      </c>
      <c r="M819" s="44"/>
    </row>
    <row r="820" spans="1:13" x14ac:dyDescent="0.2">
      <c r="A820" s="10" t="s">
        <v>2808</v>
      </c>
      <c r="M820" s="44"/>
    </row>
    <row r="821" spans="1:13" x14ac:dyDescent="0.2">
      <c r="A821" s="14" t="s">
        <v>4711</v>
      </c>
      <c r="M821" s="44"/>
    </row>
    <row r="822" spans="1:13" x14ac:dyDescent="0.2">
      <c r="A822" s="10" t="s">
        <v>2890</v>
      </c>
      <c r="M822" s="44"/>
    </row>
    <row r="823" spans="1:13" x14ac:dyDescent="0.2">
      <c r="A823" s="115" t="s">
        <v>2881</v>
      </c>
      <c r="M823" s="44"/>
    </row>
    <row r="824" spans="1:13" x14ac:dyDescent="0.2">
      <c r="A824" s="115" t="s">
        <v>4665</v>
      </c>
      <c r="B824" s="185" t="s">
        <v>5253</v>
      </c>
      <c r="C824" s="182" t="s">
        <v>5270</v>
      </c>
      <c r="D824" s="166" t="s">
        <v>5184</v>
      </c>
      <c r="M824" s="44"/>
    </row>
    <row r="825" spans="1:13" x14ac:dyDescent="0.2">
      <c r="A825" s="115" t="s">
        <v>5190</v>
      </c>
      <c r="B825" s="152" t="s">
        <v>4668</v>
      </c>
      <c r="C825" s="117" t="s">
        <v>5271</v>
      </c>
      <c r="D825" s="116" t="s">
        <v>5147</v>
      </c>
      <c r="M825" s="44"/>
    </row>
    <row r="826" spans="1:13" x14ac:dyDescent="0.2">
      <c r="A826" s="14"/>
      <c r="M826" s="44"/>
    </row>
    <row r="827" spans="1:13" x14ac:dyDescent="0.2">
      <c r="A827" s="17" t="s">
        <v>4706</v>
      </c>
      <c r="M827" s="44"/>
    </row>
    <row r="828" spans="1:13" x14ac:dyDescent="0.2">
      <c r="A828" s="16" t="s">
        <v>48</v>
      </c>
      <c r="M828" s="44"/>
    </row>
    <row r="829" spans="1:13" x14ac:dyDescent="0.2">
      <c r="A829" s="10" t="s">
        <v>2808</v>
      </c>
      <c r="M829" s="44"/>
    </row>
    <row r="830" spans="1:13" x14ac:dyDescent="0.2">
      <c r="A830" s="10" t="s">
        <v>2954</v>
      </c>
      <c r="M830" s="44"/>
    </row>
    <row r="831" spans="1:13" x14ac:dyDescent="0.2">
      <c r="A831" s="115" t="s">
        <v>2882</v>
      </c>
      <c r="M831" s="44"/>
    </row>
    <row r="832" spans="1:13" x14ac:dyDescent="0.2">
      <c r="A832" s="14" t="s">
        <v>4665</v>
      </c>
      <c r="B832" s="185" t="s">
        <v>5253</v>
      </c>
      <c r="C832" s="182" t="s">
        <v>5270</v>
      </c>
      <c r="D832" s="166" t="s">
        <v>5184</v>
      </c>
      <c r="M832" s="44"/>
    </row>
    <row r="833" spans="1:13" x14ac:dyDescent="0.2">
      <c r="M833" s="44"/>
    </row>
    <row r="834" spans="1:13" x14ac:dyDescent="0.2">
      <c r="A834" s="17" t="s">
        <v>4705</v>
      </c>
      <c r="M834" s="44"/>
    </row>
    <row r="835" spans="1:13" x14ac:dyDescent="0.2">
      <c r="A835" s="10" t="s">
        <v>48</v>
      </c>
      <c r="M835" s="44"/>
    </row>
    <row r="836" spans="1:13" x14ac:dyDescent="0.2">
      <c r="A836" s="10" t="s">
        <v>2808</v>
      </c>
      <c r="M836" s="44"/>
    </row>
    <row r="837" spans="1:13" x14ac:dyDescent="0.2">
      <c r="A837" s="14" t="s">
        <v>4711</v>
      </c>
      <c r="M837" s="44"/>
    </row>
    <row r="838" spans="1:13" x14ac:dyDescent="0.2">
      <c r="A838" s="10" t="s">
        <v>2890</v>
      </c>
      <c r="M838" s="44"/>
    </row>
    <row r="839" spans="1:13" x14ac:dyDescent="0.2">
      <c r="A839" s="115" t="s">
        <v>2882</v>
      </c>
      <c r="M839" s="44"/>
    </row>
    <row r="840" spans="1:13" x14ac:dyDescent="0.2">
      <c r="A840" s="14" t="s">
        <v>4665</v>
      </c>
      <c r="B840" s="185" t="s">
        <v>5253</v>
      </c>
      <c r="C840" s="182" t="s">
        <v>5270</v>
      </c>
      <c r="D840" s="166" t="s">
        <v>5184</v>
      </c>
      <c r="M840" s="44"/>
    </row>
    <row r="841" spans="1:13" x14ac:dyDescent="0.2">
      <c r="M841" s="44"/>
    </row>
    <row r="842" spans="1:13" x14ac:dyDescent="0.2">
      <c r="A842" s="16" t="s">
        <v>921</v>
      </c>
      <c r="M842" s="44"/>
    </row>
    <row r="843" spans="1:13" x14ac:dyDescent="0.2">
      <c r="M843" s="44"/>
    </row>
    <row r="844" spans="1:13" ht="25.5" x14ac:dyDescent="0.2">
      <c r="A844" s="12"/>
      <c r="B844" s="61"/>
      <c r="C844" s="153" t="s">
        <v>919</v>
      </c>
      <c r="D844" s="153" t="s">
        <v>825</v>
      </c>
      <c r="E844" s="153" t="s">
        <v>920</v>
      </c>
      <c r="L844" s="44"/>
    </row>
    <row r="845" spans="1:13" x14ac:dyDescent="0.2">
      <c r="A845" s="12"/>
      <c r="B845" s="61"/>
      <c r="C845" s="223" t="s">
        <v>5529</v>
      </c>
      <c r="D845" s="223" t="s">
        <v>5530</v>
      </c>
      <c r="E845" s="223" t="s">
        <v>5531</v>
      </c>
      <c r="L845" s="44"/>
    </row>
    <row r="846" spans="1:13" x14ac:dyDescent="0.2">
      <c r="A846" s="76" t="s">
        <v>808</v>
      </c>
      <c r="B846" s="223" t="s">
        <v>5526</v>
      </c>
      <c r="C846" s="417" t="s">
        <v>2247</v>
      </c>
      <c r="D846" s="417" t="s">
        <v>2244</v>
      </c>
      <c r="E846" s="417" t="s">
        <v>2242</v>
      </c>
      <c r="F846" s="16" t="s">
        <v>3066</v>
      </c>
      <c r="L846" s="44"/>
    </row>
    <row r="847" spans="1:13" x14ac:dyDescent="0.2">
      <c r="A847" s="76" t="s">
        <v>831</v>
      </c>
      <c r="B847" s="223" t="s">
        <v>5527</v>
      </c>
      <c r="C847" s="417" t="s">
        <v>2248</v>
      </c>
      <c r="D847" s="417" t="s">
        <v>2245</v>
      </c>
      <c r="E847" s="417" t="s">
        <v>2243</v>
      </c>
      <c r="F847" s="16" t="s">
        <v>3063</v>
      </c>
      <c r="L847" s="44"/>
    </row>
    <row r="848" spans="1:13" x14ac:dyDescent="0.2">
      <c r="A848" s="76" t="s">
        <v>804</v>
      </c>
      <c r="B848" s="223" t="s">
        <v>5528</v>
      </c>
      <c r="C848" s="417" t="s">
        <v>917</v>
      </c>
      <c r="D848" s="417" t="s">
        <v>2246</v>
      </c>
      <c r="E848" s="417" t="s">
        <v>918</v>
      </c>
      <c r="L848" s="44"/>
    </row>
    <row r="849" spans="1:12" x14ac:dyDescent="0.2">
      <c r="C849" s="16" t="s">
        <v>3126</v>
      </c>
      <c r="D849" s="16" t="s">
        <v>3126</v>
      </c>
      <c r="E849" s="16" t="s">
        <v>3126</v>
      </c>
      <c r="L849" s="44"/>
    </row>
    <row r="850" spans="1:12" x14ac:dyDescent="0.2">
      <c r="C850" s="16" t="s">
        <v>2853</v>
      </c>
      <c r="D850" s="16" t="s">
        <v>2853</v>
      </c>
      <c r="E850" s="16" t="s">
        <v>2853</v>
      </c>
      <c r="F850" s="44"/>
      <c r="G850" s="44"/>
      <c r="I850" s="44"/>
      <c r="J850" s="44"/>
    </row>
    <row r="851" spans="1:12" x14ac:dyDescent="0.2">
      <c r="C851" s="97" t="s">
        <v>2058</v>
      </c>
      <c r="D851" s="97" t="s">
        <v>2058</v>
      </c>
      <c r="E851" s="97" t="s">
        <v>2058</v>
      </c>
      <c r="F851" s="44"/>
      <c r="G851" s="44"/>
      <c r="H851" s="44"/>
      <c r="I851" s="44"/>
      <c r="J851" s="44"/>
    </row>
    <row r="852" spans="1:12" x14ac:dyDescent="0.2">
      <c r="C852" s="13" t="s">
        <v>4666</v>
      </c>
      <c r="D852" s="13" t="s">
        <v>4666</v>
      </c>
      <c r="E852" s="13" t="s">
        <v>4666</v>
      </c>
      <c r="F852" s="44"/>
      <c r="G852" s="44"/>
      <c r="H852" s="44"/>
      <c r="I852" s="44"/>
      <c r="J852" s="44"/>
    </row>
    <row r="853" spans="1:12" x14ac:dyDescent="0.2">
      <c r="C853" s="232" t="s">
        <v>2716</v>
      </c>
      <c r="D853" s="232" t="s">
        <v>2716</v>
      </c>
      <c r="E853" s="232" t="s">
        <v>2716</v>
      </c>
      <c r="F853" s="44"/>
      <c r="G853" s="44"/>
      <c r="H853" s="44"/>
      <c r="I853" s="44"/>
      <c r="J853" s="44"/>
    </row>
    <row r="854" spans="1:12" x14ac:dyDescent="0.2">
      <c r="C854" s="232"/>
      <c r="D854" s="232" t="s">
        <v>2865</v>
      </c>
      <c r="E854" s="232" t="s">
        <v>2864</v>
      </c>
      <c r="F854" s="44"/>
      <c r="G854" s="44"/>
      <c r="H854" s="44"/>
      <c r="I854" s="44"/>
      <c r="J854" s="44"/>
    </row>
    <row r="855" spans="1:12" x14ac:dyDescent="0.2">
      <c r="G855" s="44"/>
      <c r="H855" s="44"/>
      <c r="I855" s="44"/>
      <c r="J855" s="44"/>
      <c r="K855" s="44"/>
    </row>
    <row r="856" spans="1:12" x14ac:dyDescent="0.2">
      <c r="A856" s="17" t="s">
        <v>3317</v>
      </c>
      <c r="G856" s="44"/>
      <c r="H856" s="44"/>
      <c r="I856" s="44"/>
      <c r="J856" s="44"/>
      <c r="K856" s="44"/>
    </row>
    <row r="857" spans="1:12" x14ac:dyDescent="0.2">
      <c r="A857" s="16" t="s">
        <v>48</v>
      </c>
      <c r="G857" s="44"/>
      <c r="H857" s="44"/>
      <c r="I857" s="44"/>
      <c r="J857" s="44"/>
      <c r="K857" s="44"/>
    </row>
    <row r="858" spans="1:12" x14ac:dyDescent="0.2">
      <c r="A858" s="10" t="s">
        <v>2808</v>
      </c>
      <c r="G858" s="44"/>
      <c r="H858" s="44"/>
      <c r="I858" s="44"/>
      <c r="J858" s="44"/>
      <c r="K858" s="44"/>
    </row>
    <row r="859" spans="1:12" x14ac:dyDescent="0.2">
      <c r="A859" s="10" t="s">
        <v>2954</v>
      </c>
      <c r="G859" s="44"/>
      <c r="H859" s="44"/>
      <c r="I859" s="44"/>
      <c r="J859" s="44"/>
      <c r="K859" s="44"/>
    </row>
    <row r="860" spans="1:12" x14ac:dyDescent="0.2">
      <c r="A860" s="228" t="s">
        <v>3057</v>
      </c>
      <c r="G860" s="44"/>
      <c r="H860" s="44"/>
      <c r="I860" s="44"/>
      <c r="J860" s="44"/>
      <c r="K860" s="44"/>
    </row>
    <row r="861" spans="1:12" x14ac:dyDescent="0.2">
      <c r="A861" s="14" t="s">
        <v>4665</v>
      </c>
      <c r="B861" s="185" t="s">
        <v>5253</v>
      </c>
      <c r="C861" s="182" t="s">
        <v>5270</v>
      </c>
      <c r="D861" s="166" t="s">
        <v>5184</v>
      </c>
      <c r="G861" s="44"/>
      <c r="H861" s="44"/>
      <c r="I861" s="44"/>
      <c r="J861" s="44"/>
      <c r="K861" s="44"/>
    </row>
    <row r="862" spans="1:12" x14ac:dyDescent="0.2">
      <c r="G862" s="44"/>
      <c r="H862" s="44"/>
      <c r="I862" s="44"/>
      <c r="J862" s="44"/>
      <c r="K862" s="44"/>
    </row>
    <row r="863" spans="1:12" x14ac:dyDescent="0.2">
      <c r="A863" s="17" t="s">
        <v>3331</v>
      </c>
      <c r="G863" s="44"/>
      <c r="H863" s="44"/>
      <c r="I863" s="44"/>
      <c r="J863" s="44"/>
      <c r="K863" s="44"/>
    </row>
    <row r="864" spans="1:12" x14ac:dyDescent="0.2">
      <c r="A864" s="10" t="s">
        <v>48</v>
      </c>
      <c r="G864" s="44"/>
      <c r="H864" s="44"/>
      <c r="I864" s="44"/>
      <c r="J864" s="44"/>
      <c r="K864" s="44"/>
    </row>
    <row r="865" spans="1:11" x14ac:dyDescent="0.2">
      <c r="A865" s="10" t="s">
        <v>2808</v>
      </c>
      <c r="G865" s="44"/>
      <c r="H865" s="44"/>
      <c r="I865" s="44"/>
      <c r="J865" s="44"/>
      <c r="K865" s="44"/>
    </row>
    <row r="866" spans="1:11" x14ac:dyDescent="0.2">
      <c r="A866" s="10" t="s">
        <v>2890</v>
      </c>
      <c r="G866" s="44"/>
      <c r="H866" s="44"/>
      <c r="I866" s="44"/>
      <c r="J866" s="44"/>
      <c r="K866" s="44"/>
    </row>
    <row r="867" spans="1:11" x14ac:dyDescent="0.2">
      <c r="A867" s="14" t="s">
        <v>4711</v>
      </c>
      <c r="G867" s="44"/>
      <c r="H867" s="44"/>
      <c r="I867" s="44"/>
      <c r="J867" s="44"/>
      <c r="K867" s="44"/>
    </row>
    <row r="868" spans="1:11" x14ac:dyDescent="0.2">
      <c r="A868" s="228" t="s">
        <v>3057</v>
      </c>
      <c r="G868" s="44"/>
      <c r="H868" s="44"/>
      <c r="I868" s="44"/>
      <c r="J868" s="44"/>
      <c r="K868" s="44"/>
    </row>
    <row r="869" spans="1:11" x14ac:dyDescent="0.2">
      <c r="A869" s="14" t="s">
        <v>4665</v>
      </c>
      <c r="B869" s="185" t="s">
        <v>5253</v>
      </c>
      <c r="C869" s="182" t="s">
        <v>5270</v>
      </c>
      <c r="D869" s="166" t="s">
        <v>5184</v>
      </c>
      <c r="E869" s="44"/>
      <c r="F869" s="44"/>
      <c r="G869" s="44"/>
      <c r="H869" s="44"/>
      <c r="I869" s="44"/>
      <c r="J869" s="44"/>
      <c r="K869" s="44"/>
    </row>
    <row r="870" spans="1:11" x14ac:dyDescent="0.2">
      <c r="A870" s="14"/>
      <c r="E870" s="44"/>
      <c r="F870" s="44"/>
      <c r="G870" s="44"/>
      <c r="H870" s="44"/>
      <c r="I870" s="44"/>
      <c r="J870" s="44"/>
      <c r="K870" s="44"/>
    </row>
    <row r="871" spans="1:11" x14ac:dyDescent="0.2">
      <c r="A871" s="17" t="s">
        <v>4636</v>
      </c>
      <c r="E871" s="44"/>
      <c r="F871" s="44"/>
      <c r="G871" s="44"/>
      <c r="H871" s="44"/>
      <c r="I871" s="44"/>
      <c r="J871" s="44"/>
      <c r="K871" s="44"/>
    </row>
    <row r="872" spans="1:11" x14ac:dyDescent="0.2">
      <c r="A872" s="16" t="s">
        <v>48</v>
      </c>
      <c r="E872" s="44"/>
      <c r="F872" s="44"/>
      <c r="G872" s="44"/>
      <c r="H872" s="44"/>
      <c r="I872" s="44"/>
      <c r="J872" s="44"/>
      <c r="K872" s="44"/>
    </row>
    <row r="873" spans="1:11" x14ac:dyDescent="0.2">
      <c r="A873" s="10" t="s">
        <v>2808</v>
      </c>
      <c r="E873" s="44"/>
      <c r="F873" s="44"/>
      <c r="G873" s="44"/>
      <c r="H873" s="44"/>
      <c r="I873" s="44"/>
      <c r="J873" s="44"/>
      <c r="K873" s="44"/>
    </row>
    <row r="874" spans="1:11" x14ac:dyDescent="0.2">
      <c r="A874" s="10" t="s">
        <v>2954</v>
      </c>
      <c r="E874" s="44"/>
      <c r="F874" s="44"/>
      <c r="G874" s="44"/>
      <c r="H874" s="44"/>
      <c r="I874" s="44"/>
      <c r="J874" s="44"/>
      <c r="K874" s="44"/>
    </row>
    <row r="875" spans="1:11" x14ac:dyDescent="0.2">
      <c r="A875" s="115" t="s">
        <v>2881</v>
      </c>
      <c r="E875" s="44"/>
      <c r="F875" s="44"/>
      <c r="G875" s="44"/>
      <c r="H875" s="44"/>
      <c r="I875" s="44"/>
      <c r="J875" s="44"/>
      <c r="K875" s="44"/>
    </row>
    <row r="876" spans="1:11" x14ac:dyDescent="0.2">
      <c r="A876" s="115" t="s">
        <v>4665</v>
      </c>
      <c r="B876" s="185" t="s">
        <v>5253</v>
      </c>
      <c r="C876" s="182" t="s">
        <v>5270</v>
      </c>
      <c r="D876" s="166" t="s">
        <v>5184</v>
      </c>
      <c r="E876" s="44"/>
      <c r="F876" s="44"/>
      <c r="G876" s="44"/>
      <c r="H876" s="44"/>
      <c r="I876" s="44"/>
      <c r="J876" s="44"/>
      <c r="K876" s="44"/>
    </row>
    <row r="877" spans="1:11" x14ac:dyDescent="0.2">
      <c r="A877" s="115" t="s">
        <v>5190</v>
      </c>
      <c r="B877" s="152" t="s">
        <v>4668</v>
      </c>
      <c r="C877" s="117" t="s">
        <v>5271</v>
      </c>
      <c r="D877" s="116" t="s">
        <v>5147</v>
      </c>
      <c r="E877" s="44"/>
      <c r="F877" s="44"/>
      <c r="G877" s="44"/>
      <c r="H877" s="44"/>
      <c r="I877" s="44"/>
      <c r="J877" s="44"/>
      <c r="K877" s="44"/>
    </row>
    <row r="878" spans="1:11" x14ac:dyDescent="0.2">
      <c r="E878" s="44"/>
      <c r="F878" s="44"/>
      <c r="G878" s="44"/>
      <c r="H878" s="44"/>
      <c r="I878" s="44"/>
      <c r="J878" s="44"/>
      <c r="K878" s="44"/>
    </row>
    <row r="879" spans="1:11" x14ac:dyDescent="0.2">
      <c r="A879" s="17" t="s">
        <v>4637</v>
      </c>
      <c r="E879" s="44"/>
      <c r="F879" s="44"/>
      <c r="G879" s="44"/>
      <c r="H879" s="44"/>
      <c r="I879" s="44"/>
      <c r="J879" s="44"/>
      <c r="K879" s="44"/>
    </row>
    <row r="880" spans="1:11" x14ac:dyDescent="0.2">
      <c r="A880" s="10" t="s">
        <v>48</v>
      </c>
      <c r="E880" s="44"/>
      <c r="F880" s="44"/>
      <c r="G880" s="44"/>
      <c r="H880" s="44"/>
      <c r="I880" s="44"/>
      <c r="J880" s="44"/>
      <c r="K880" s="44"/>
    </row>
    <row r="881" spans="1:11" x14ac:dyDescent="0.2">
      <c r="A881" s="10" t="s">
        <v>2808</v>
      </c>
      <c r="E881" s="44"/>
      <c r="F881" s="44"/>
      <c r="G881" s="44"/>
      <c r="H881" s="44"/>
      <c r="I881" s="44"/>
      <c r="J881" s="44"/>
      <c r="K881" s="44"/>
    </row>
    <row r="882" spans="1:11" x14ac:dyDescent="0.2">
      <c r="A882" s="10" t="s">
        <v>2890</v>
      </c>
      <c r="E882" s="44"/>
      <c r="F882" s="44"/>
      <c r="G882" s="44"/>
      <c r="H882" s="44"/>
      <c r="I882" s="44"/>
      <c r="J882" s="44"/>
      <c r="K882" s="44"/>
    </row>
    <row r="883" spans="1:11" x14ac:dyDescent="0.2">
      <c r="A883" s="14" t="s">
        <v>4711</v>
      </c>
      <c r="E883" s="44"/>
      <c r="F883" s="44"/>
      <c r="G883" s="44"/>
      <c r="H883" s="44"/>
      <c r="I883" s="44"/>
      <c r="J883" s="44"/>
      <c r="K883" s="44"/>
    </row>
    <row r="884" spans="1:11" x14ac:dyDescent="0.2">
      <c r="A884" s="115" t="s">
        <v>2881</v>
      </c>
      <c r="E884" s="44"/>
      <c r="F884" s="44"/>
      <c r="G884" s="44"/>
      <c r="H884" s="44"/>
      <c r="I884" s="44"/>
      <c r="J884" s="44"/>
      <c r="K884" s="44"/>
    </row>
    <row r="885" spans="1:11" x14ac:dyDescent="0.2">
      <c r="A885" s="115" t="s">
        <v>4665</v>
      </c>
      <c r="B885" s="185" t="s">
        <v>5253</v>
      </c>
      <c r="C885" s="182" t="s">
        <v>5270</v>
      </c>
      <c r="D885" s="166" t="s">
        <v>5184</v>
      </c>
      <c r="E885" s="44"/>
      <c r="F885" s="44"/>
      <c r="G885" s="44"/>
      <c r="H885" s="44"/>
      <c r="I885" s="44"/>
      <c r="J885" s="44"/>
      <c r="K885" s="44"/>
    </row>
    <row r="886" spans="1:11" x14ac:dyDescent="0.2">
      <c r="A886" s="115" t="s">
        <v>5190</v>
      </c>
      <c r="B886" s="152" t="s">
        <v>4668</v>
      </c>
      <c r="C886" s="117" t="s">
        <v>5271</v>
      </c>
      <c r="D886" s="116" t="s">
        <v>5147</v>
      </c>
      <c r="E886" s="44"/>
      <c r="F886" s="44"/>
      <c r="G886" s="44"/>
      <c r="H886" s="44"/>
      <c r="I886" s="44"/>
      <c r="J886" s="44"/>
      <c r="K886" s="44"/>
    </row>
    <row r="887" spans="1:11" x14ac:dyDescent="0.2">
      <c r="A887" s="14"/>
      <c r="E887" s="44"/>
      <c r="F887" s="44"/>
      <c r="G887" s="44"/>
      <c r="H887" s="44"/>
      <c r="I887" s="44"/>
      <c r="J887" s="44"/>
      <c r="K887" s="44"/>
    </row>
    <row r="888" spans="1:11" x14ac:dyDescent="0.2">
      <c r="A888" s="17" t="s">
        <v>4704</v>
      </c>
      <c r="E888" s="44"/>
      <c r="F888" s="44"/>
      <c r="G888" s="44"/>
      <c r="H888" s="44"/>
      <c r="I888" s="44"/>
      <c r="J888" s="44"/>
      <c r="K888" s="44"/>
    </row>
    <row r="889" spans="1:11" x14ac:dyDescent="0.2">
      <c r="A889" s="16" t="s">
        <v>48</v>
      </c>
      <c r="E889" s="44"/>
      <c r="F889" s="44"/>
      <c r="G889" s="44"/>
      <c r="H889" s="44"/>
      <c r="I889" s="44"/>
      <c r="J889" s="44"/>
      <c r="K889" s="44"/>
    </row>
    <row r="890" spans="1:11" x14ac:dyDescent="0.2">
      <c r="A890" s="10" t="s">
        <v>2808</v>
      </c>
      <c r="E890" s="44"/>
      <c r="F890" s="44"/>
      <c r="G890" s="44"/>
      <c r="H890" s="44"/>
      <c r="I890" s="44"/>
      <c r="J890" s="44"/>
      <c r="K890" s="44"/>
    </row>
    <row r="891" spans="1:11" x14ac:dyDescent="0.2">
      <c r="A891" s="10" t="s">
        <v>2954</v>
      </c>
      <c r="E891" s="44"/>
      <c r="F891" s="44"/>
      <c r="G891" s="44"/>
      <c r="H891" s="44"/>
      <c r="I891" s="44"/>
      <c r="J891" s="44"/>
      <c r="K891" s="44"/>
    </row>
    <row r="892" spans="1:11" x14ac:dyDescent="0.2">
      <c r="A892" s="115" t="s">
        <v>2882</v>
      </c>
      <c r="E892" s="44"/>
      <c r="F892" s="44"/>
      <c r="G892" s="44"/>
      <c r="H892" s="44"/>
      <c r="I892" s="44"/>
      <c r="J892" s="44"/>
      <c r="K892" s="44"/>
    </row>
    <row r="893" spans="1:11" x14ac:dyDescent="0.2">
      <c r="A893" s="14" t="s">
        <v>4665</v>
      </c>
      <c r="B893" s="185" t="s">
        <v>5253</v>
      </c>
      <c r="C893" s="182" t="s">
        <v>5270</v>
      </c>
      <c r="D893" s="166" t="s">
        <v>5184</v>
      </c>
      <c r="E893" s="44"/>
      <c r="F893" s="44"/>
      <c r="G893" s="44"/>
      <c r="H893" s="44"/>
      <c r="I893" s="44"/>
      <c r="J893" s="44"/>
      <c r="K893" s="44"/>
    </row>
    <row r="894" spans="1:11" x14ac:dyDescent="0.2">
      <c r="E894" s="44"/>
      <c r="F894" s="44"/>
      <c r="G894" s="44"/>
      <c r="H894" s="44"/>
      <c r="I894" s="44"/>
      <c r="J894" s="44"/>
      <c r="K894" s="44"/>
    </row>
    <row r="895" spans="1:11" x14ac:dyDescent="0.2">
      <c r="A895" s="17" t="s">
        <v>4703</v>
      </c>
      <c r="E895" s="44"/>
      <c r="F895" s="44"/>
      <c r="G895" s="44"/>
      <c r="H895" s="44"/>
      <c r="I895" s="44"/>
      <c r="J895" s="44"/>
      <c r="K895" s="44"/>
    </row>
    <row r="896" spans="1:11" x14ac:dyDescent="0.2">
      <c r="A896" s="10" t="s">
        <v>48</v>
      </c>
      <c r="E896" s="44"/>
      <c r="F896" s="44"/>
      <c r="G896" s="44"/>
      <c r="H896" s="44"/>
      <c r="I896" s="44"/>
      <c r="J896" s="44"/>
      <c r="K896" s="44"/>
    </row>
    <row r="897" spans="1:13" x14ac:dyDescent="0.2">
      <c r="A897" s="10" t="s">
        <v>2808</v>
      </c>
      <c r="E897" s="44"/>
      <c r="F897" s="44"/>
      <c r="G897" s="44"/>
      <c r="H897" s="44"/>
      <c r="I897" s="44"/>
      <c r="J897" s="44"/>
      <c r="K897" s="44"/>
    </row>
    <row r="898" spans="1:13" x14ac:dyDescent="0.2">
      <c r="A898" s="10" t="s">
        <v>2890</v>
      </c>
      <c r="E898" s="44"/>
      <c r="F898" s="44"/>
      <c r="G898" s="44"/>
      <c r="H898" s="44"/>
      <c r="I898" s="44"/>
      <c r="J898" s="44"/>
      <c r="K898" s="44"/>
    </row>
    <row r="899" spans="1:13" x14ac:dyDescent="0.2">
      <c r="A899" s="14" t="s">
        <v>4711</v>
      </c>
      <c r="E899" s="44"/>
      <c r="F899" s="44"/>
      <c r="G899" s="44"/>
      <c r="H899" s="44"/>
      <c r="I899" s="44"/>
      <c r="J899" s="44"/>
      <c r="K899" s="44"/>
    </row>
    <row r="900" spans="1:13" x14ac:dyDescent="0.2">
      <c r="A900" s="115" t="s">
        <v>2882</v>
      </c>
      <c r="E900" s="44"/>
      <c r="F900" s="44"/>
      <c r="G900" s="44"/>
      <c r="H900" s="44"/>
      <c r="I900" s="44"/>
      <c r="J900" s="44"/>
      <c r="K900" s="44"/>
    </row>
    <row r="901" spans="1:13" x14ac:dyDescent="0.2">
      <c r="A901" s="14" t="s">
        <v>4665</v>
      </c>
      <c r="B901" s="185" t="s">
        <v>5253</v>
      </c>
      <c r="C901" s="182" t="s">
        <v>5270</v>
      </c>
      <c r="D901" s="166" t="s">
        <v>5184</v>
      </c>
      <c r="E901" s="44"/>
      <c r="F901" s="44"/>
      <c r="G901" s="44"/>
      <c r="H901" s="44"/>
      <c r="I901" s="44"/>
      <c r="J901" s="44"/>
      <c r="K901" s="44"/>
    </row>
    <row r="902" spans="1:13" x14ac:dyDescent="0.2">
      <c r="E902" s="44"/>
      <c r="F902" s="44"/>
      <c r="G902" s="44"/>
      <c r="H902" s="44"/>
      <c r="I902" s="44"/>
      <c r="J902" s="44"/>
      <c r="K902" s="44"/>
    </row>
    <row r="903" spans="1:13" x14ac:dyDescent="0.2">
      <c r="A903" s="16" t="s">
        <v>916</v>
      </c>
      <c r="E903" s="44"/>
      <c r="F903" s="44"/>
      <c r="G903" s="44"/>
      <c r="H903" s="44"/>
      <c r="I903" s="44"/>
      <c r="J903" s="44"/>
      <c r="K903" s="44"/>
    </row>
    <row r="904" spans="1:13" x14ac:dyDescent="0.2">
      <c r="E904" s="44"/>
      <c r="F904" s="44"/>
      <c r="G904" s="44"/>
      <c r="H904" s="44"/>
      <c r="I904" s="44"/>
      <c r="J904" s="44"/>
      <c r="K904" s="44"/>
    </row>
    <row r="905" spans="1:13" ht="38.25" x14ac:dyDescent="0.2">
      <c r="B905" s="61"/>
      <c r="C905" s="153" t="s">
        <v>915</v>
      </c>
      <c r="D905" s="153" t="s">
        <v>914</v>
      </c>
      <c r="E905" s="153" t="s">
        <v>912</v>
      </c>
      <c r="F905" s="153" t="s">
        <v>690</v>
      </c>
      <c r="G905" s="153" t="s">
        <v>689</v>
      </c>
      <c r="H905" s="153" t="s">
        <v>913</v>
      </c>
      <c r="M905" s="44"/>
    </row>
    <row r="906" spans="1:13" x14ac:dyDescent="0.2">
      <c r="B906" s="61"/>
      <c r="C906" s="223" t="s">
        <v>5532</v>
      </c>
      <c r="D906" s="223" t="s">
        <v>5533</v>
      </c>
      <c r="E906" s="223" t="s">
        <v>5534</v>
      </c>
      <c r="F906" s="223" t="s">
        <v>5535</v>
      </c>
      <c r="G906" s="223" t="s">
        <v>5536</v>
      </c>
      <c r="H906" s="223" t="s">
        <v>5537</v>
      </c>
      <c r="M906" s="44"/>
    </row>
    <row r="907" spans="1:13" x14ac:dyDescent="0.2">
      <c r="A907" s="375" t="s">
        <v>912</v>
      </c>
      <c r="B907" s="384" t="s">
        <v>5538</v>
      </c>
      <c r="C907" s="417" t="s">
        <v>911</v>
      </c>
      <c r="D907" s="417" t="s">
        <v>910</v>
      </c>
      <c r="E907" s="417" t="s">
        <v>2250</v>
      </c>
      <c r="F907" s="417" t="s">
        <v>909</v>
      </c>
      <c r="G907" s="417" t="s">
        <v>908</v>
      </c>
      <c r="H907" s="417" t="s">
        <v>2249</v>
      </c>
      <c r="M907" s="44"/>
    </row>
    <row r="908" spans="1:13" x14ac:dyDescent="0.2">
      <c r="C908" s="12" t="s">
        <v>2853</v>
      </c>
      <c r="D908" s="12" t="s">
        <v>2853</v>
      </c>
      <c r="E908" s="12" t="s">
        <v>2853</v>
      </c>
      <c r="F908" s="12" t="s">
        <v>2853</v>
      </c>
      <c r="G908" s="12" t="s">
        <v>2853</v>
      </c>
      <c r="H908" s="12" t="s">
        <v>2853</v>
      </c>
      <c r="J908" s="44"/>
      <c r="K908" s="44"/>
    </row>
    <row r="909" spans="1:13" x14ac:dyDescent="0.2">
      <c r="C909" s="12" t="s">
        <v>3142</v>
      </c>
      <c r="D909" s="12" t="s">
        <v>3143</v>
      </c>
      <c r="E909" s="12" t="s">
        <v>3127</v>
      </c>
      <c r="F909" s="12" t="s">
        <v>3127</v>
      </c>
      <c r="G909" s="12" t="s">
        <v>3127</v>
      </c>
      <c r="H909" s="12" t="s">
        <v>3127</v>
      </c>
      <c r="J909" s="44"/>
      <c r="K909" s="44"/>
    </row>
    <row r="910" spans="1:13" x14ac:dyDescent="0.2">
      <c r="C910" s="9" t="s">
        <v>2058</v>
      </c>
      <c r="D910" s="9" t="s">
        <v>2058</v>
      </c>
      <c r="E910" s="9" t="s">
        <v>2058</v>
      </c>
      <c r="F910" s="9" t="s">
        <v>2058</v>
      </c>
      <c r="G910" s="9" t="s">
        <v>2058</v>
      </c>
      <c r="H910" s="9" t="s">
        <v>2058</v>
      </c>
      <c r="J910" s="44"/>
      <c r="K910" s="44"/>
    </row>
    <row r="911" spans="1:13" x14ac:dyDescent="0.2">
      <c r="C911" s="13" t="s">
        <v>4666</v>
      </c>
      <c r="D911" s="13" t="s">
        <v>4666</v>
      </c>
      <c r="E911" s="13" t="s">
        <v>4666</v>
      </c>
      <c r="F911" s="13" t="s">
        <v>4666</v>
      </c>
      <c r="G911" s="13" t="s">
        <v>4666</v>
      </c>
      <c r="H911" s="13" t="s">
        <v>4666</v>
      </c>
      <c r="J911" s="44"/>
      <c r="K911" s="44"/>
    </row>
    <row r="912" spans="1:13" x14ac:dyDescent="0.2">
      <c r="C912" s="9" t="s">
        <v>2716</v>
      </c>
      <c r="D912" s="9" t="s">
        <v>2716</v>
      </c>
      <c r="E912" s="9" t="s">
        <v>2716</v>
      </c>
      <c r="F912" s="9" t="s">
        <v>2716</v>
      </c>
      <c r="G912" s="9" t="s">
        <v>2716</v>
      </c>
      <c r="H912" s="9" t="s">
        <v>2716</v>
      </c>
    </row>
    <row r="913" spans="1:9" x14ac:dyDescent="0.2">
      <c r="C913" s="8"/>
      <c r="D913" s="9"/>
      <c r="E913" s="9"/>
      <c r="F913" s="9" t="s">
        <v>2866</v>
      </c>
      <c r="G913" s="9" t="s">
        <v>2867</v>
      </c>
      <c r="H913" s="9" t="s">
        <v>2864</v>
      </c>
      <c r="I913" s="44"/>
    </row>
    <row r="915" spans="1:9" x14ac:dyDescent="0.2">
      <c r="A915" s="17" t="s">
        <v>3318</v>
      </c>
    </row>
    <row r="916" spans="1:9" x14ac:dyDescent="0.2">
      <c r="A916" s="16" t="s">
        <v>48</v>
      </c>
    </row>
    <row r="917" spans="1:9" x14ac:dyDescent="0.2">
      <c r="A917" s="10" t="s">
        <v>2808</v>
      </c>
    </row>
    <row r="918" spans="1:9" x14ac:dyDescent="0.2">
      <c r="A918" s="16" t="s">
        <v>2853</v>
      </c>
    </row>
    <row r="919" spans="1:9" x14ac:dyDescent="0.2">
      <c r="A919" s="10" t="s">
        <v>2954</v>
      </c>
    </row>
    <row r="920" spans="1:9" x14ac:dyDescent="0.2">
      <c r="A920" s="228" t="s">
        <v>3057</v>
      </c>
    </row>
    <row r="921" spans="1:9" x14ac:dyDescent="0.2">
      <c r="A921" s="14" t="s">
        <v>4665</v>
      </c>
      <c r="B921" s="185" t="s">
        <v>5253</v>
      </c>
      <c r="C921" s="182" t="s">
        <v>5270</v>
      </c>
      <c r="D921" s="166" t="s">
        <v>5184</v>
      </c>
    </row>
    <row r="923" spans="1:9" x14ac:dyDescent="0.2">
      <c r="A923" s="17" t="s">
        <v>3332</v>
      </c>
    </row>
    <row r="924" spans="1:9" x14ac:dyDescent="0.2">
      <c r="A924" s="10" t="s">
        <v>48</v>
      </c>
    </row>
    <row r="925" spans="1:9" x14ac:dyDescent="0.2">
      <c r="A925" s="10" t="s">
        <v>2808</v>
      </c>
    </row>
    <row r="926" spans="1:9" x14ac:dyDescent="0.2">
      <c r="A926" s="16" t="s">
        <v>2853</v>
      </c>
    </row>
    <row r="927" spans="1:9" x14ac:dyDescent="0.2">
      <c r="A927" s="10" t="s">
        <v>2890</v>
      </c>
      <c r="I927" s="44"/>
    </row>
    <row r="928" spans="1:9" x14ac:dyDescent="0.2">
      <c r="A928" s="14" t="s">
        <v>4711</v>
      </c>
      <c r="I928" s="44"/>
    </row>
    <row r="929" spans="1:11" x14ac:dyDescent="0.2">
      <c r="A929" s="228" t="s">
        <v>3057</v>
      </c>
      <c r="C929" s="12"/>
      <c r="D929" s="12"/>
      <c r="E929" s="12"/>
      <c r="F929" s="12"/>
      <c r="G929" s="12"/>
      <c r="H929" s="12"/>
    </row>
    <row r="930" spans="1:11" x14ac:dyDescent="0.2">
      <c r="A930" s="14" t="s">
        <v>4665</v>
      </c>
      <c r="B930" s="185" t="s">
        <v>5253</v>
      </c>
      <c r="C930" s="182" t="s">
        <v>5270</v>
      </c>
      <c r="D930" s="166" t="s">
        <v>5184</v>
      </c>
      <c r="E930" s="44"/>
      <c r="F930" s="44"/>
      <c r="G930" s="44"/>
      <c r="I930" s="44"/>
      <c r="J930" s="44"/>
      <c r="K930" s="44"/>
    </row>
    <row r="931" spans="1:11" x14ac:dyDescent="0.2">
      <c r="A931" s="14"/>
      <c r="E931" s="44"/>
      <c r="F931" s="44"/>
      <c r="G931" s="44"/>
      <c r="I931" s="44"/>
      <c r="J931" s="44"/>
      <c r="K931" s="44"/>
    </row>
    <row r="932" spans="1:11" x14ac:dyDescent="0.2">
      <c r="A932" s="17" t="s">
        <v>4638</v>
      </c>
      <c r="E932" s="44"/>
      <c r="F932" s="44"/>
      <c r="G932" s="44"/>
      <c r="I932" s="44"/>
      <c r="J932" s="44"/>
      <c r="K932" s="44"/>
    </row>
    <row r="933" spans="1:11" x14ac:dyDescent="0.2">
      <c r="A933" s="16" t="s">
        <v>48</v>
      </c>
      <c r="E933" s="44"/>
      <c r="F933" s="44"/>
      <c r="G933" s="44"/>
      <c r="I933" s="44"/>
      <c r="J933" s="44"/>
      <c r="K933" s="44"/>
    </row>
    <row r="934" spans="1:11" x14ac:dyDescent="0.2">
      <c r="A934" s="10" t="s">
        <v>2808</v>
      </c>
      <c r="E934" s="44"/>
      <c r="F934" s="44"/>
      <c r="G934" s="44"/>
      <c r="I934" s="44"/>
      <c r="J934" s="44"/>
      <c r="K934" s="44"/>
    </row>
    <row r="935" spans="1:11" x14ac:dyDescent="0.2">
      <c r="A935" s="16" t="s">
        <v>2853</v>
      </c>
      <c r="E935" s="44"/>
      <c r="F935" s="44"/>
      <c r="G935" s="44"/>
      <c r="I935" s="44"/>
      <c r="J935" s="44"/>
      <c r="K935" s="44"/>
    </row>
    <row r="936" spans="1:11" x14ac:dyDescent="0.2">
      <c r="A936" s="10" t="s">
        <v>2954</v>
      </c>
      <c r="E936" s="44"/>
      <c r="F936" s="44"/>
      <c r="G936" s="44"/>
      <c r="I936" s="44"/>
      <c r="J936" s="44"/>
      <c r="K936" s="44"/>
    </row>
    <row r="937" spans="1:11" x14ac:dyDescent="0.2">
      <c r="A937" s="115" t="s">
        <v>2881</v>
      </c>
      <c r="E937" s="44"/>
      <c r="F937" s="44"/>
      <c r="G937" s="44"/>
      <c r="I937" s="44"/>
      <c r="J937" s="44"/>
      <c r="K937" s="44"/>
    </row>
    <row r="938" spans="1:11" x14ac:dyDescent="0.2">
      <c r="A938" s="115" t="s">
        <v>4665</v>
      </c>
      <c r="B938" s="185" t="s">
        <v>5253</v>
      </c>
      <c r="C938" s="182" t="s">
        <v>5270</v>
      </c>
      <c r="D938" s="166" t="s">
        <v>5184</v>
      </c>
      <c r="E938" s="44"/>
      <c r="F938" s="44"/>
      <c r="G938" s="44"/>
      <c r="I938" s="44"/>
      <c r="J938" s="44"/>
      <c r="K938" s="44"/>
    </row>
    <row r="939" spans="1:11" x14ac:dyDescent="0.2">
      <c r="A939" s="115" t="s">
        <v>5190</v>
      </c>
      <c r="B939" s="152" t="s">
        <v>4668</v>
      </c>
      <c r="C939" s="117" t="s">
        <v>5271</v>
      </c>
      <c r="D939" s="116" t="s">
        <v>5147</v>
      </c>
      <c r="E939" s="44"/>
      <c r="F939" s="44"/>
      <c r="G939" s="44"/>
      <c r="I939" s="44"/>
      <c r="J939" s="44"/>
      <c r="K939" s="44"/>
    </row>
    <row r="940" spans="1:11" x14ac:dyDescent="0.2">
      <c r="E940" s="44"/>
      <c r="F940" s="44"/>
      <c r="G940" s="44"/>
      <c r="I940" s="44"/>
      <c r="J940" s="44"/>
      <c r="K940" s="44"/>
    </row>
    <row r="941" spans="1:11" x14ac:dyDescent="0.2">
      <c r="A941" s="17" t="s">
        <v>4639</v>
      </c>
      <c r="E941" s="44"/>
      <c r="F941" s="44"/>
      <c r="G941" s="44"/>
      <c r="I941" s="44"/>
      <c r="J941" s="44"/>
      <c r="K941" s="44"/>
    </row>
    <row r="942" spans="1:11" x14ac:dyDescent="0.2">
      <c r="A942" s="10" t="s">
        <v>48</v>
      </c>
      <c r="E942" s="44"/>
      <c r="F942" s="44"/>
      <c r="G942" s="44"/>
      <c r="I942" s="44"/>
      <c r="J942" s="44"/>
      <c r="K942" s="44"/>
    </row>
    <row r="943" spans="1:11" x14ac:dyDescent="0.2">
      <c r="A943" s="10" t="s">
        <v>2808</v>
      </c>
      <c r="E943" s="44"/>
      <c r="F943" s="44"/>
      <c r="G943" s="44"/>
      <c r="I943" s="44"/>
      <c r="J943" s="44"/>
      <c r="K943" s="44"/>
    </row>
    <row r="944" spans="1:11" x14ac:dyDescent="0.2">
      <c r="A944" s="16" t="s">
        <v>2853</v>
      </c>
      <c r="E944" s="44"/>
      <c r="F944" s="44"/>
      <c r="G944" s="44"/>
      <c r="I944" s="44"/>
      <c r="J944" s="44"/>
      <c r="K944" s="44"/>
    </row>
    <row r="945" spans="1:11" x14ac:dyDescent="0.2">
      <c r="A945" s="10" t="s">
        <v>2890</v>
      </c>
      <c r="E945" s="44"/>
      <c r="F945" s="44"/>
      <c r="G945" s="44"/>
      <c r="I945" s="44"/>
      <c r="J945" s="44"/>
      <c r="K945" s="44"/>
    </row>
    <row r="946" spans="1:11" x14ac:dyDescent="0.2">
      <c r="A946" s="14" t="s">
        <v>4711</v>
      </c>
      <c r="E946" s="44"/>
      <c r="F946" s="44"/>
      <c r="G946" s="44"/>
      <c r="I946" s="44"/>
      <c r="J946" s="44"/>
      <c r="K946" s="44"/>
    </row>
    <row r="947" spans="1:11" x14ac:dyDescent="0.2">
      <c r="A947" s="115" t="s">
        <v>2881</v>
      </c>
      <c r="E947" s="44"/>
      <c r="F947" s="44"/>
      <c r="G947" s="44"/>
      <c r="I947" s="44"/>
      <c r="J947" s="44"/>
      <c r="K947" s="44"/>
    </row>
    <row r="948" spans="1:11" x14ac:dyDescent="0.2">
      <c r="A948" s="115" t="s">
        <v>4665</v>
      </c>
      <c r="B948" s="185" t="s">
        <v>5253</v>
      </c>
      <c r="C948" s="182" t="s">
        <v>5270</v>
      </c>
      <c r="D948" s="166" t="s">
        <v>5184</v>
      </c>
      <c r="E948" s="44"/>
      <c r="F948" s="44"/>
      <c r="G948" s="44"/>
      <c r="I948" s="44"/>
      <c r="J948" s="44"/>
      <c r="K948" s="44"/>
    </row>
    <row r="949" spans="1:11" x14ac:dyDescent="0.2">
      <c r="A949" s="115" t="s">
        <v>5190</v>
      </c>
      <c r="B949" s="152" t="s">
        <v>4668</v>
      </c>
      <c r="C949" s="117" t="s">
        <v>5271</v>
      </c>
      <c r="D949" s="116" t="s">
        <v>5147</v>
      </c>
      <c r="E949" s="44"/>
      <c r="F949" s="44"/>
      <c r="G949" s="44"/>
      <c r="I949" s="44"/>
      <c r="J949" s="44"/>
      <c r="K949" s="44"/>
    </row>
    <row r="950" spans="1:11" x14ac:dyDescent="0.2">
      <c r="A950" s="14"/>
      <c r="E950" s="44"/>
      <c r="F950" s="44"/>
      <c r="G950" s="44"/>
      <c r="I950" s="44"/>
      <c r="J950" s="44"/>
      <c r="K950" s="44"/>
    </row>
    <row r="951" spans="1:11" x14ac:dyDescent="0.2">
      <c r="A951" s="17" t="s">
        <v>4702</v>
      </c>
      <c r="E951" s="44"/>
      <c r="F951" s="44"/>
      <c r="G951" s="44"/>
      <c r="I951" s="44"/>
      <c r="J951" s="44"/>
      <c r="K951" s="44"/>
    </row>
    <row r="952" spans="1:11" x14ac:dyDescent="0.2">
      <c r="A952" s="16" t="s">
        <v>48</v>
      </c>
      <c r="E952" s="44"/>
      <c r="F952" s="44"/>
      <c r="G952" s="44"/>
      <c r="I952" s="44"/>
      <c r="J952" s="44"/>
      <c r="K952" s="44"/>
    </row>
    <row r="953" spans="1:11" x14ac:dyDescent="0.2">
      <c r="A953" s="10" t="s">
        <v>2808</v>
      </c>
      <c r="E953" s="44"/>
      <c r="F953" s="44"/>
      <c r="G953" s="44"/>
      <c r="I953" s="44"/>
      <c r="J953" s="44"/>
      <c r="K953" s="44"/>
    </row>
    <row r="954" spans="1:11" x14ac:dyDescent="0.2">
      <c r="A954" s="16" t="s">
        <v>2853</v>
      </c>
      <c r="E954" s="44"/>
      <c r="F954" s="44"/>
      <c r="G954" s="44"/>
      <c r="I954" s="44"/>
      <c r="J954" s="44"/>
      <c r="K954" s="44"/>
    </row>
    <row r="955" spans="1:11" x14ac:dyDescent="0.2">
      <c r="A955" s="10" t="s">
        <v>2954</v>
      </c>
      <c r="E955" s="44"/>
      <c r="F955" s="44"/>
      <c r="G955" s="44"/>
      <c r="I955" s="44"/>
      <c r="J955" s="44"/>
      <c r="K955" s="44"/>
    </row>
    <row r="956" spans="1:11" x14ac:dyDescent="0.2">
      <c r="A956" s="115" t="s">
        <v>2882</v>
      </c>
      <c r="E956" s="44"/>
      <c r="F956" s="44"/>
      <c r="G956" s="44"/>
      <c r="I956" s="44"/>
      <c r="J956" s="44"/>
      <c r="K956" s="44"/>
    </row>
    <row r="957" spans="1:11" x14ac:dyDescent="0.2">
      <c r="A957" s="14" t="s">
        <v>4665</v>
      </c>
      <c r="B957" s="185" t="s">
        <v>5253</v>
      </c>
      <c r="C957" s="182" t="s">
        <v>5270</v>
      </c>
      <c r="D957" s="166" t="s">
        <v>5184</v>
      </c>
      <c r="E957" s="44"/>
      <c r="F957" s="44"/>
      <c r="G957" s="44"/>
      <c r="I957" s="44"/>
      <c r="J957" s="44"/>
      <c r="K957" s="44"/>
    </row>
    <row r="958" spans="1:11" x14ac:dyDescent="0.2">
      <c r="A958" s="10"/>
      <c r="E958" s="44"/>
      <c r="F958" s="44"/>
      <c r="G958" s="44"/>
      <c r="I958" s="44"/>
      <c r="J958" s="44"/>
      <c r="K958" s="44"/>
    </row>
    <row r="959" spans="1:11" x14ac:dyDescent="0.2">
      <c r="A959" s="17" t="s">
        <v>4701</v>
      </c>
      <c r="E959" s="44"/>
      <c r="F959" s="44"/>
      <c r="G959" s="44"/>
      <c r="I959" s="44"/>
      <c r="J959" s="44"/>
      <c r="K959" s="44"/>
    </row>
    <row r="960" spans="1:11" x14ac:dyDescent="0.2">
      <c r="A960" s="10" t="s">
        <v>48</v>
      </c>
      <c r="E960" s="44"/>
      <c r="F960" s="44"/>
      <c r="G960" s="44"/>
      <c r="I960" s="44"/>
      <c r="J960" s="44"/>
      <c r="K960" s="44"/>
    </row>
    <row r="961" spans="1:11" x14ac:dyDescent="0.2">
      <c r="A961" s="10" t="s">
        <v>2808</v>
      </c>
      <c r="E961" s="44"/>
      <c r="F961" s="44"/>
      <c r="G961" s="44"/>
      <c r="I961" s="44"/>
      <c r="J961" s="44"/>
      <c r="K961" s="44"/>
    </row>
    <row r="962" spans="1:11" x14ac:dyDescent="0.2">
      <c r="A962" s="16" t="s">
        <v>2853</v>
      </c>
      <c r="E962" s="44"/>
      <c r="F962" s="44"/>
      <c r="G962" s="44"/>
      <c r="I962" s="44"/>
      <c r="J962" s="44"/>
      <c r="K962" s="44"/>
    </row>
    <row r="963" spans="1:11" x14ac:dyDescent="0.2">
      <c r="A963" s="10" t="s">
        <v>2890</v>
      </c>
      <c r="E963" s="44"/>
      <c r="F963" s="44"/>
      <c r="G963" s="44"/>
      <c r="I963" s="44"/>
      <c r="J963" s="44"/>
      <c r="K963" s="44"/>
    </row>
    <row r="964" spans="1:11" x14ac:dyDescent="0.2">
      <c r="A964" s="14" t="s">
        <v>4711</v>
      </c>
      <c r="E964" s="44"/>
      <c r="F964" s="44"/>
      <c r="G964" s="44"/>
      <c r="I964" s="44"/>
      <c r="J964" s="44"/>
      <c r="K964" s="44"/>
    </row>
    <row r="965" spans="1:11" x14ac:dyDescent="0.2">
      <c r="A965" s="115" t="s">
        <v>2882</v>
      </c>
      <c r="E965" s="44"/>
      <c r="F965" s="44"/>
      <c r="G965" s="44"/>
      <c r="I965" s="44"/>
      <c r="J965" s="44"/>
      <c r="K965" s="44"/>
    </row>
    <row r="966" spans="1:11" x14ac:dyDescent="0.2">
      <c r="A966" s="14" t="s">
        <v>4665</v>
      </c>
      <c r="B966" s="185" t="s">
        <v>5253</v>
      </c>
      <c r="C966" s="182" t="s">
        <v>5270</v>
      </c>
      <c r="D966" s="166" t="s">
        <v>5184</v>
      </c>
      <c r="E966" s="44"/>
      <c r="F966" s="44"/>
      <c r="G966" s="44"/>
      <c r="I966" s="44"/>
      <c r="J966" s="44"/>
      <c r="K966" s="44"/>
    </row>
    <row r="967" spans="1:11" x14ac:dyDescent="0.2">
      <c r="E967" s="44"/>
      <c r="F967" s="44"/>
      <c r="G967" s="44"/>
      <c r="H967" s="44"/>
      <c r="I967" s="44"/>
      <c r="J967" s="44"/>
      <c r="K967" s="44"/>
    </row>
    <row r="968" spans="1:11" x14ac:dyDescent="0.2">
      <c r="A968" s="16" t="s">
        <v>907</v>
      </c>
      <c r="E968" s="44"/>
      <c r="F968" s="44"/>
      <c r="G968" s="44"/>
      <c r="H968" s="44"/>
      <c r="I968" s="44"/>
    </row>
    <row r="969" spans="1:11" x14ac:dyDescent="0.2">
      <c r="E969" s="44"/>
      <c r="F969" s="44"/>
      <c r="G969" s="44"/>
      <c r="H969" s="44"/>
      <c r="I969" s="44"/>
      <c r="J969" s="44"/>
      <c r="K969" s="44"/>
    </row>
    <row r="970" spans="1:11" ht="38.25" x14ac:dyDescent="0.2">
      <c r="C970" s="153" t="s">
        <v>905</v>
      </c>
      <c r="D970" s="153" t="s">
        <v>690</v>
      </c>
      <c r="E970" s="153" t="s">
        <v>689</v>
      </c>
      <c r="F970" s="153" t="s">
        <v>906</v>
      </c>
      <c r="G970" s="44"/>
      <c r="H970" s="44"/>
      <c r="I970" s="44"/>
      <c r="J970" s="44"/>
      <c r="K970" s="44"/>
    </row>
    <row r="971" spans="1:11" x14ac:dyDescent="0.2">
      <c r="C971" s="223" t="s">
        <v>5540</v>
      </c>
      <c r="D971" s="223" t="s">
        <v>5541</v>
      </c>
      <c r="E971" s="223" t="s">
        <v>5542</v>
      </c>
      <c r="F971" s="223" t="s">
        <v>5543</v>
      </c>
      <c r="G971" s="44"/>
      <c r="H971" s="44"/>
      <c r="I971" s="44"/>
      <c r="J971" s="44"/>
      <c r="K971" s="44"/>
    </row>
    <row r="972" spans="1:11" x14ac:dyDescent="0.2">
      <c r="A972" s="75" t="s">
        <v>226</v>
      </c>
      <c r="B972" s="386" t="s">
        <v>5539</v>
      </c>
      <c r="C972" s="416" t="s">
        <v>902</v>
      </c>
      <c r="D972" s="416" t="s">
        <v>904</v>
      </c>
      <c r="E972" s="416" t="s">
        <v>903</v>
      </c>
      <c r="F972" s="416" t="s">
        <v>1357</v>
      </c>
      <c r="G972" s="81" t="s">
        <v>3128</v>
      </c>
      <c r="I972" s="44"/>
      <c r="J972" s="44"/>
    </row>
    <row r="973" spans="1:11" x14ac:dyDescent="0.2">
      <c r="C973" s="97" t="s">
        <v>2058</v>
      </c>
      <c r="D973" s="97" t="s">
        <v>2058</v>
      </c>
      <c r="E973" s="97" t="s">
        <v>2058</v>
      </c>
      <c r="F973" s="97" t="s">
        <v>2058</v>
      </c>
      <c r="G973" s="44"/>
      <c r="I973" s="44"/>
      <c r="J973" s="44"/>
    </row>
    <row r="974" spans="1:11" x14ac:dyDescent="0.2">
      <c r="C974" s="13" t="s">
        <v>4666</v>
      </c>
      <c r="D974" s="13" t="s">
        <v>4666</v>
      </c>
      <c r="E974" s="13" t="s">
        <v>4666</v>
      </c>
      <c r="F974" s="13" t="s">
        <v>4666</v>
      </c>
      <c r="G974" s="44"/>
      <c r="I974" s="44"/>
      <c r="J974" s="44"/>
    </row>
    <row r="975" spans="1:11" x14ac:dyDescent="0.2">
      <c r="C975" s="232" t="s">
        <v>2716</v>
      </c>
      <c r="D975" s="232" t="s">
        <v>2716</v>
      </c>
      <c r="E975" s="232" t="s">
        <v>2716</v>
      </c>
      <c r="F975" s="232" t="s">
        <v>2716</v>
      </c>
      <c r="G975" s="44"/>
      <c r="I975" s="44"/>
      <c r="J975" s="44"/>
    </row>
    <row r="976" spans="1:11" x14ac:dyDescent="0.2">
      <c r="C976" s="232"/>
      <c r="D976" s="232" t="s">
        <v>2866</v>
      </c>
      <c r="E976" s="232" t="s">
        <v>2867</v>
      </c>
      <c r="F976" s="232" t="s">
        <v>2864</v>
      </c>
      <c r="G976" s="44"/>
      <c r="I976" s="44"/>
      <c r="J976" s="44"/>
    </row>
    <row r="977" spans="1:11" x14ac:dyDescent="0.2">
      <c r="H977" s="44"/>
      <c r="I977" s="44"/>
      <c r="J977" s="44"/>
      <c r="K977" s="44"/>
    </row>
    <row r="978" spans="1:11" x14ac:dyDescent="0.2">
      <c r="A978" s="17" t="s">
        <v>3319</v>
      </c>
      <c r="H978" s="44"/>
      <c r="I978" s="44"/>
      <c r="J978" s="44"/>
      <c r="K978" s="44"/>
    </row>
    <row r="979" spans="1:11" x14ac:dyDescent="0.2">
      <c r="A979" s="16" t="s">
        <v>48</v>
      </c>
      <c r="H979" s="44"/>
      <c r="I979" s="44"/>
      <c r="J979" s="44"/>
      <c r="K979" s="44"/>
    </row>
    <row r="980" spans="1:11" x14ac:dyDescent="0.2">
      <c r="A980" s="10" t="s">
        <v>2808</v>
      </c>
      <c r="H980" s="44"/>
      <c r="I980" s="44"/>
      <c r="J980" s="44"/>
      <c r="K980" s="44"/>
    </row>
    <row r="981" spans="1:11" x14ac:dyDescent="0.2">
      <c r="A981" s="10" t="s">
        <v>2954</v>
      </c>
      <c r="H981" s="44"/>
      <c r="I981" s="44"/>
      <c r="J981" s="44"/>
      <c r="K981" s="44"/>
    </row>
    <row r="982" spans="1:11" x14ac:dyDescent="0.2">
      <c r="A982" s="228" t="s">
        <v>3057</v>
      </c>
      <c r="H982" s="44"/>
      <c r="I982" s="44"/>
      <c r="J982" s="44"/>
      <c r="K982" s="44"/>
    </row>
    <row r="983" spans="1:11" x14ac:dyDescent="0.2">
      <c r="A983" s="14" t="s">
        <v>4665</v>
      </c>
      <c r="B983" s="185" t="s">
        <v>5253</v>
      </c>
      <c r="C983" s="182" t="s">
        <v>5270</v>
      </c>
      <c r="D983" s="166" t="s">
        <v>5184</v>
      </c>
      <c r="H983" s="44"/>
      <c r="I983" s="44"/>
      <c r="J983" s="44"/>
      <c r="K983" s="44"/>
    </row>
    <row r="984" spans="1:11" x14ac:dyDescent="0.2">
      <c r="H984" s="44"/>
      <c r="I984" s="44"/>
      <c r="J984" s="44"/>
      <c r="K984" s="44"/>
    </row>
    <row r="985" spans="1:11" x14ac:dyDescent="0.2">
      <c r="A985" s="17" t="s">
        <v>3333</v>
      </c>
      <c r="H985" s="44"/>
      <c r="I985" s="44"/>
      <c r="J985" s="44"/>
      <c r="K985" s="44"/>
    </row>
    <row r="986" spans="1:11" x14ac:dyDescent="0.2">
      <c r="A986" s="10" t="s">
        <v>48</v>
      </c>
      <c r="H986" s="44"/>
      <c r="I986" s="44"/>
      <c r="J986" s="44"/>
      <c r="K986" s="44"/>
    </row>
    <row r="987" spans="1:11" x14ac:dyDescent="0.2">
      <c r="A987" s="10" t="s">
        <v>2808</v>
      </c>
      <c r="H987" s="44"/>
      <c r="I987" s="44"/>
      <c r="J987" s="44"/>
      <c r="K987" s="44"/>
    </row>
    <row r="988" spans="1:11" x14ac:dyDescent="0.2">
      <c r="A988" s="10" t="s">
        <v>2890</v>
      </c>
      <c r="H988" s="44"/>
      <c r="I988" s="44"/>
      <c r="J988" s="44"/>
      <c r="K988" s="44"/>
    </row>
    <row r="989" spans="1:11" x14ac:dyDescent="0.2">
      <c r="A989" s="14" t="s">
        <v>4711</v>
      </c>
      <c r="H989" s="44"/>
      <c r="I989" s="44"/>
      <c r="J989" s="44"/>
      <c r="K989" s="44"/>
    </row>
    <row r="990" spans="1:11" x14ac:dyDescent="0.2">
      <c r="A990" s="228" t="s">
        <v>3057</v>
      </c>
      <c r="G990" s="44"/>
      <c r="H990" s="44"/>
      <c r="I990" s="44"/>
      <c r="J990" s="44"/>
      <c r="K990" s="44"/>
    </row>
    <row r="991" spans="1:11" x14ac:dyDescent="0.2">
      <c r="A991" s="14" t="s">
        <v>4665</v>
      </c>
      <c r="B991" s="185" t="s">
        <v>5253</v>
      </c>
      <c r="C991" s="182" t="s">
        <v>5270</v>
      </c>
      <c r="D991" s="166" t="s">
        <v>5184</v>
      </c>
      <c r="G991" s="44"/>
      <c r="H991" s="44"/>
      <c r="I991" s="44"/>
      <c r="J991" s="44"/>
      <c r="K991" s="44"/>
    </row>
    <row r="992" spans="1:11" x14ac:dyDescent="0.2">
      <c r="A992" s="14"/>
      <c r="G992" s="44"/>
      <c r="H992" s="44"/>
      <c r="I992" s="44"/>
      <c r="J992" s="44"/>
      <c r="K992" s="44"/>
    </row>
    <row r="993" spans="1:11" x14ac:dyDescent="0.2">
      <c r="A993" s="17" t="s">
        <v>4640</v>
      </c>
      <c r="G993" s="44"/>
      <c r="H993" s="44"/>
      <c r="I993" s="44"/>
      <c r="J993" s="44"/>
      <c r="K993" s="44"/>
    </row>
    <row r="994" spans="1:11" x14ac:dyDescent="0.2">
      <c r="A994" s="16" t="s">
        <v>48</v>
      </c>
      <c r="G994" s="44"/>
      <c r="H994" s="44"/>
      <c r="I994" s="44"/>
      <c r="J994" s="44"/>
      <c r="K994" s="44"/>
    </row>
    <row r="995" spans="1:11" x14ac:dyDescent="0.2">
      <c r="A995" s="10" t="s">
        <v>2808</v>
      </c>
      <c r="G995" s="44"/>
      <c r="H995" s="44"/>
      <c r="I995" s="44"/>
      <c r="J995" s="44"/>
      <c r="K995" s="44"/>
    </row>
    <row r="996" spans="1:11" x14ac:dyDescent="0.2">
      <c r="A996" s="10" t="s">
        <v>2954</v>
      </c>
      <c r="G996" s="44"/>
      <c r="H996" s="44"/>
      <c r="I996" s="44"/>
      <c r="J996" s="44"/>
      <c r="K996" s="44"/>
    </row>
    <row r="997" spans="1:11" x14ac:dyDescent="0.2">
      <c r="A997" s="115" t="s">
        <v>2881</v>
      </c>
      <c r="G997" s="44"/>
      <c r="H997" s="44"/>
      <c r="I997" s="44"/>
      <c r="J997" s="44"/>
      <c r="K997" s="44"/>
    </row>
    <row r="998" spans="1:11" x14ac:dyDescent="0.2">
      <c r="A998" s="115" t="s">
        <v>4665</v>
      </c>
      <c r="B998" s="185" t="s">
        <v>5253</v>
      </c>
      <c r="C998" s="182" t="s">
        <v>5270</v>
      </c>
      <c r="D998" s="166" t="s">
        <v>5184</v>
      </c>
      <c r="G998" s="44"/>
      <c r="H998" s="44"/>
      <c r="I998" s="44"/>
      <c r="J998" s="44"/>
      <c r="K998" s="44"/>
    </row>
    <row r="999" spans="1:11" x14ac:dyDescent="0.2">
      <c r="A999" s="115" t="s">
        <v>5190</v>
      </c>
      <c r="B999" s="152" t="s">
        <v>4668</v>
      </c>
      <c r="C999" s="117" t="s">
        <v>5271</v>
      </c>
      <c r="D999" s="116" t="s">
        <v>5147</v>
      </c>
      <c r="G999" s="44"/>
      <c r="H999" s="44"/>
      <c r="I999" s="44"/>
      <c r="J999" s="44"/>
      <c r="K999" s="44"/>
    </row>
    <row r="1000" spans="1:11" x14ac:dyDescent="0.2">
      <c r="G1000" s="44"/>
      <c r="H1000" s="44"/>
      <c r="I1000" s="44"/>
      <c r="J1000" s="44"/>
      <c r="K1000" s="44"/>
    </row>
    <row r="1001" spans="1:11" x14ac:dyDescent="0.2">
      <c r="A1001" s="17" t="s">
        <v>4641</v>
      </c>
      <c r="G1001" s="44"/>
      <c r="H1001" s="44"/>
      <c r="I1001" s="44"/>
      <c r="J1001" s="44"/>
      <c r="K1001" s="44"/>
    </row>
    <row r="1002" spans="1:11" x14ac:dyDescent="0.2">
      <c r="A1002" s="10" t="s">
        <v>48</v>
      </c>
      <c r="G1002" s="44"/>
      <c r="H1002" s="44"/>
      <c r="I1002" s="44"/>
      <c r="J1002" s="44"/>
      <c r="K1002" s="44"/>
    </row>
    <row r="1003" spans="1:11" x14ac:dyDescent="0.2">
      <c r="A1003" s="10" t="s">
        <v>2808</v>
      </c>
      <c r="G1003" s="44"/>
      <c r="H1003" s="44"/>
      <c r="I1003" s="44"/>
      <c r="J1003" s="44"/>
      <c r="K1003" s="44"/>
    </row>
    <row r="1004" spans="1:11" x14ac:dyDescent="0.2">
      <c r="A1004" s="10" t="s">
        <v>2890</v>
      </c>
      <c r="G1004" s="44"/>
      <c r="H1004" s="44"/>
      <c r="I1004" s="44"/>
      <c r="J1004" s="44"/>
      <c r="K1004" s="44"/>
    </row>
    <row r="1005" spans="1:11" x14ac:dyDescent="0.2">
      <c r="A1005" s="14" t="s">
        <v>4711</v>
      </c>
      <c r="G1005" s="44"/>
      <c r="H1005" s="44"/>
      <c r="I1005" s="44"/>
      <c r="J1005" s="44"/>
      <c r="K1005" s="44"/>
    </row>
    <row r="1006" spans="1:11" x14ac:dyDescent="0.2">
      <c r="A1006" s="115" t="s">
        <v>2881</v>
      </c>
      <c r="G1006" s="44"/>
      <c r="H1006" s="44"/>
      <c r="I1006" s="44"/>
      <c r="J1006" s="44"/>
      <c r="K1006" s="44"/>
    </row>
    <row r="1007" spans="1:11" x14ac:dyDescent="0.2">
      <c r="A1007" s="115" t="s">
        <v>4665</v>
      </c>
      <c r="B1007" s="185" t="s">
        <v>5253</v>
      </c>
      <c r="C1007" s="182" t="s">
        <v>5270</v>
      </c>
      <c r="D1007" s="166" t="s">
        <v>5184</v>
      </c>
      <c r="G1007" s="44"/>
      <c r="H1007" s="44"/>
      <c r="I1007" s="44"/>
      <c r="J1007" s="44"/>
      <c r="K1007" s="44"/>
    </row>
    <row r="1008" spans="1:11" x14ac:dyDescent="0.2">
      <c r="A1008" s="115" t="s">
        <v>5190</v>
      </c>
      <c r="B1008" s="152" t="s">
        <v>4668</v>
      </c>
      <c r="C1008" s="117" t="s">
        <v>5271</v>
      </c>
      <c r="D1008" s="116" t="s">
        <v>5147</v>
      </c>
      <c r="G1008" s="44"/>
      <c r="H1008" s="44"/>
      <c r="I1008" s="44"/>
      <c r="J1008" s="44"/>
      <c r="K1008" s="44"/>
    </row>
    <row r="1009" spans="1:11" x14ac:dyDescent="0.2">
      <c r="A1009" s="14"/>
      <c r="G1009" s="44"/>
      <c r="H1009" s="44"/>
      <c r="I1009" s="44"/>
      <c r="J1009" s="44"/>
      <c r="K1009" s="44"/>
    </row>
    <row r="1010" spans="1:11" x14ac:dyDescent="0.2">
      <c r="A1010" s="17" t="s">
        <v>4700</v>
      </c>
      <c r="G1010" s="44"/>
      <c r="H1010" s="44"/>
      <c r="I1010" s="44"/>
      <c r="J1010" s="44"/>
      <c r="K1010" s="44"/>
    </row>
    <row r="1011" spans="1:11" x14ac:dyDescent="0.2">
      <c r="A1011" s="16" t="s">
        <v>48</v>
      </c>
      <c r="G1011" s="44"/>
      <c r="H1011" s="44"/>
      <c r="I1011" s="44"/>
      <c r="J1011" s="44"/>
      <c r="K1011" s="44"/>
    </row>
    <row r="1012" spans="1:11" x14ac:dyDescent="0.2">
      <c r="A1012" s="10" t="s">
        <v>2808</v>
      </c>
      <c r="G1012" s="44"/>
      <c r="H1012" s="44"/>
      <c r="I1012" s="44"/>
      <c r="J1012" s="44"/>
      <c r="K1012" s="44"/>
    </row>
    <row r="1013" spans="1:11" x14ac:dyDescent="0.2">
      <c r="A1013" s="10" t="s">
        <v>2954</v>
      </c>
      <c r="G1013" s="44"/>
      <c r="H1013" s="44"/>
      <c r="I1013" s="44"/>
      <c r="J1013" s="44"/>
      <c r="K1013" s="44"/>
    </row>
    <row r="1014" spans="1:11" x14ac:dyDescent="0.2">
      <c r="A1014" s="115" t="s">
        <v>2882</v>
      </c>
      <c r="G1014" s="44"/>
      <c r="H1014" s="44"/>
      <c r="I1014" s="44"/>
      <c r="J1014" s="44"/>
      <c r="K1014" s="44"/>
    </row>
    <row r="1015" spans="1:11" x14ac:dyDescent="0.2">
      <c r="A1015" s="14" t="s">
        <v>4665</v>
      </c>
      <c r="B1015" s="185" t="s">
        <v>5253</v>
      </c>
      <c r="C1015" s="182" t="s">
        <v>5270</v>
      </c>
      <c r="D1015" s="166" t="s">
        <v>5184</v>
      </c>
      <c r="G1015" s="44"/>
      <c r="H1015" s="44"/>
      <c r="I1015" s="44"/>
      <c r="J1015" s="44"/>
      <c r="K1015" s="44"/>
    </row>
    <row r="1016" spans="1:11" x14ac:dyDescent="0.2">
      <c r="A1016" s="10"/>
      <c r="G1016" s="44"/>
      <c r="H1016" s="44"/>
      <c r="I1016" s="44"/>
      <c r="J1016" s="44"/>
      <c r="K1016" s="44"/>
    </row>
    <row r="1017" spans="1:11" x14ac:dyDescent="0.2">
      <c r="A1017" s="17" t="s">
        <v>4699</v>
      </c>
      <c r="G1017" s="44"/>
      <c r="H1017" s="44"/>
      <c r="I1017" s="44"/>
      <c r="J1017" s="44"/>
      <c r="K1017" s="44"/>
    </row>
    <row r="1018" spans="1:11" x14ac:dyDescent="0.2">
      <c r="A1018" s="10" t="s">
        <v>48</v>
      </c>
      <c r="G1018" s="44"/>
      <c r="H1018" s="44"/>
      <c r="I1018" s="44"/>
      <c r="J1018" s="44"/>
      <c r="K1018" s="44"/>
    </row>
    <row r="1019" spans="1:11" x14ac:dyDescent="0.2">
      <c r="A1019" s="10" t="s">
        <v>2808</v>
      </c>
      <c r="G1019" s="44"/>
      <c r="H1019" s="44"/>
      <c r="I1019" s="44"/>
      <c r="J1019" s="44"/>
      <c r="K1019" s="44"/>
    </row>
    <row r="1020" spans="1:11" x14ac:dyDescent="0.2">
      <c r="A1020" s="10" t="s">
        <v>2890</v>
      </c>
      <c r="G1020" s="44"/>
      <c r="H1020" s="44"/>
      <c r="I1020" s="44"/>
      <c r="J1020" s="44"/>
      <c r="K1020" s="44"/>
    </row>
    <row r="1021" spans="1:11" x14ac:dyDescent="0.2">
      <c r="A1021" s="14" t="s">
        <v>4711</v>
      </c>
      <c r="G1021" s="44"/>
      <c r="H1021" s="44"/>
      <c r="I1021" s="44"/>
      <c r="J1021" s="44"/>
      <c r="K1021" s="44"/>
    </row>
    <row r="1022" spans="1:11" x14ac:dyDescent="0.2">
      <c r="A1022" s="115" t="s">
        <v>2882</v>
      </c>
      <c r="G1022" s="44"/>
      <c r="H1022" s="44"/>
      <c r="I1022" s="44"/>
      <c r="J1022" s="44"/>
      <c r="K1022" s="44"/>
    </row>
    <row r="1023" spans="1:11" x14ac:dyDescent="0.2">
      <c r="A1023" s="14" t="s">
        <v>4665</v>
      </c>
      <c r="B1023" s="185" t="s">
        <v>5253</v>
      </c>
      <c r="C1023" s="182" t="s">
        <v>5270</v>
      </c>
      <c r="D1023" s="166" t="s">
        <v>5184</v>
      </c>
      <c r="G1023" s="44"/>
      <c r="H1023" s="44"/>
      <c r="I1023" s="44"/>
      <c r="J1023" s="44"/>
      <c r="K1023" s="44"/>
    </row>
    <row r="1024" spans="1:11" x14ac:dyDescent="0.2">
      <c r="G1024" s="44"/>
      <c r="H1024" s="44"/>
      <c r="I1024" s="44"/>
      <c r="J1024" s="44"/>
      <c r="K1024" s="44"/>
    </row>
    <row r="1025" spans="1:11" x14ac:dyDescent="0.2">
      <c r="A1025" s="16" t="s">
        <v>863</v>
      </c>
      <c r="C1025" s="44"/>
      <c r="E1025" s="44"/>
      <c r="G1025" s="44"/>
      <c r="H1025" s="44"/>
      <c r="I1025" s="44"/>
      <c r="J1025" s="44"/>
      <c r="K1025" s="44"/>
    </row>
    <row r="1026" spans="1:11" x14ac:dyDescent="0.2">
      <c r="F1026" s="44"/>
      <c r="G1026" s="44"/>
      <c r="H1026" s="44"/>
      <c r="I1026" s="44"/>
      <c r="J1026" s="44"/>
    </row>
    <row r="1027" spans="1:11" ht="38.25" x14ac:dyDescent="0.2">
      <c r="B1027" s="61"/>
      <c r="C1027" s="372" t="s">
        <v>841</v>
      </c>
      <c r="D1027" s="372" t="s">
        <v>901</v>
      </c>
      <c r="E1027" s="372" t="s">
        <v>900</v>
      </c>
      <c r="F1027" s="372" t="s">
        <v>899</v>
      </c>
      <c r="G1027" s="372" t="s">
        <v>690</v>
      </c>
      <c r="H1027" s="372" t="s">
        <v>689</v>
      </c>
      <c r="I1027" s="153" t="s">
        <v>862</v>
      </c>
    </row>
    <row r="1028" spans="1:11" x14ac:dyDescent="0.2">
      <c r="B1028" s="61"/>
      <c r="C1028" s="230" t="s">
        <v>5544</v>
      </c>
      <c r="D1028" s="230" t="s">
        <v>5545</v>
      </c>
      <c r="E1028" s="230" t="s">
        <v>5546</v>
      </c>
      <c r="F1028" s="230" t="s">
        <v>5547</v>
      </c>
      <c r="G1028" s="230" t="s">
        <v>5548</v>
      </c>
      <c r="H1028" s="230" t="s">
        <v>5549</v>
      </c>
      <c r="I1028" s="230" t="s">
        <v>5550</v>
      </c>
    </row>
    <row r="1029" spans="1:11" x14ac:dyDescent="0.2">
      <c r="A1029" s="378" t="s">
        <v>898</v>
      </c>
      <c r="B1029" s="384" t="s">
        <v>5551</v>
      </c>
      <c r="C1029" s="417" t="s">
        <v>897</v>
      </c>
      <c r="D1029" s="417" t="s">
        <v>896</v>
      </c>
      <c r="E1029" s="417" t="s">
        <v>895</v>
      </c>
      <c r="F1029" s="417" t="s">
        <v>892</v>
      </c>
      <c r="G1029" s="417" t="s">
        <v>894</v>
      </c>
      <c r="H1029" s="417" t="s">
        <v>893</v>
      </c>
      <c r="I1029" s="417" t="s">
        <v>2252</v>
      </c>
      <c r="J1029" s="83" t="s">
        <v>3144</v>
      </c>
    </row>
    <row r="1030" spans="1:11" x14ac:dyDescent="0.2">
      <c r="A1030" s="378" t="s">
        <v>891</v>
      </c>
      <c r="B1030" s="384" t="s">
        <v>5552</v>
      </c>
      <c r="C1030" s="417" t="s">
        <v>890</v>
      </c>
      <c r="D1030" s="417" t="s">
        <v>889</v>
      </c>
      <c r="E1030" s="417" t="s">
        <v>888</v>
      </c>
      <c r="F1030" s="417" t="s">
        <v>885</v>
      </c>
      <c r="G1030" s="417" t="s">
        <v>887</v>
      </c>
      <c r="H1030" s="417" t="s">
        <v>886</v>
      </c>
      <c r="I1030" s="417" t="s">
        <v>2253</v>
      </c>
      <c r="J1030" s="83" t="s">
        <v>3145</v>
      </c>
    </row>
    <row r="1031" spans="1:11" x14ac:dyDescent="0.2">
      <c r="A1031" s="378" t="s">
        <v>884</v>
      </c>
      <c r="B1031" s="384" t="s">
        <v>5553</v>
      </c>
      <c r="C1031" s="417" t="s">
        <v>883</v>
      </c>
      <c r="D1031" s="417" t="s">
        <v>882</v>
      </c>
      <c r="E1031" s="417" t="s">
        <v>881</v>
      </c>
      <c r="F1031" s="417" t="s">
        <v>878</v>
      </c>
      <c r="G1031" s="417" t="s">
        <v>880</v>
      </c>
      <c r="H1031" s="417" t="s">
        <v>879</v>
      </c>
      <c r="I1031" s="417" t="s">
        <v>2254</v>
      </c>
      <c r="J1031" s="83" t="s">
        <v>3146</v>
      </c>
    </row>
    <row r="1032" spans="1:11" x14ac:dyDescent="0.2">
      <c r="A1032" s="378" t="s">
        <v>877</v>
      </c>
      <c r="B1032" s="384" t="s">
        <v>5554</v>
      </c>
      <c r="C1032" s="417" t="s">
        <v>876</v>
      </c>
      <c r="D1032" s="417" t="s">
        <v>875</v>
      </c>
      <c r="E1032" s="417" t="s">
        <v>874</v>
      </c>
      <c r="F1032" s="417" t="s">
        <v>871</v>
      </c>
      <c r="G1032" s="417" t="s">
        <v>873</v>
      </c>
      <c r="H1032" s="417" t="s">
        <v>872</v>
      </c>
      <c r="I1032" s="417" t="s">
        <v>2255</v>
      </c>
      <c r="J1032" s="83" t="s">
        <v>3147</v>
      </c>
    </row>
    <row r="1033" spans="1:11" x14ac:dyDescent="0.2">
      <c r="A1033" s="378" t="s">
        <v>870</v>
      </c>
      <c r="B1033" s="384" t="s">
        <v>5555</v>
      </c>
      <c r="C1033" s="417" t="s">
        <v>869</v>
      </c>
      <c r="D1033" s="417" t="s">
        <v>868</v>
      </c>
      <c r="E1033" s="417" t="s">
        <v>867</v>
      </c>
      <c r="F1033" s="417" t="s">
        <v>864</v>
      </c>
      <c r="G1033" s="417" t="s">
        <v>866</v>
      </c>
      <c r="H1033" s="417" t="s">
        <v>865</v>
      </c>
      <c r="I1033" s="417" t="s">
        <v>2256</v>
      </c>
      <c r="J1033" s="83" t="s">
        <v>3148</v>
      </c>
    </row>
    <row r="1034" spans="1:11" x14ac:dyDescent="0.2">
      <c r="A1034" s="378" t="s">
        <v>226</v>
      </c>
      <c r="B1034" s="384" t="s">
        <v>5556</v>
      </c>
      <c r="C1034" s="417" t="s">
        <v>2251</v>
      </c>
      <c r="D1034" s="421"/>
      <c r="E1034" s="421"/>
      <c r="F1034" s="417" t="s">
        <v>2260</v>
      </c>
      <c r="G1034" s="417" t="s">
        <v>2258</v>
      </c>
      <c r="H1034" s="417" t="s">
        <v>2259</v>
      </c>
      <c r="I1034" s="417" t="s">
        <v>2257</v>
      </c>
      <c r="J1034" s="83" t="s">
        <v>3129</v>
      </c>
      <c r="K1034" s="16" t="s">
        <v>3066</v>
      </c>
    </row>
    <row r="1035" spans="1:11" x14ac:dyDescent="0.2">
      <c r="B1035" s="44"/>
      <c r="C1035" s="72" t="s">
        <v>3051</v>
      </c>
      <c r="F1035" s="72" t="s">
        <v>2853</v>
      </c>
      <c r="G1035" s="72" t="s">
        <v>2853</v>
      </c>
      <c r="H1035" s="72" t="s">
        <v>2853</v>
      </c>
      <c r="I1035" s="72" t="s">
        <v>2853</v>
      </c>
      <c r="J1035" s="44"/>
    </row>
    <row r="1036" spans="1:11" x14ac:dyDescent="0.2">
      <c r="C1036" s="72" t="s">
        <v>3054</v>
      </c>
    </row>
    <row r="1037" spans="1:11" x14ac:dyDescent="0.2">
      <c r="C1037" s="32" t="s">
        <v>2058</v>
      </c>
      <c r="D1037" s="32" t="s">
        <v>2058</v>
      </c>
      <c r="E1037" s="32" t="s">
        <v>2061</v>
      </c>
      <c r="F1037" s="32" t="s">
        <v>2058</v>
      </c>
      <c r="G1037" s="32" t="s">
        <v>2058</v>
      </c>
      <c r="H1037" s="32" t="s">
        <v>2058</v>
      </c>
      <c r="I1037" s="32" t="s">
        <v>2058</v>
      </c>
    </row>
    <row r="1038" spans="1:11" x14ac:dyDescent="0.2">
      <c r="C1038" s="13" t="s">
        <v>4666</v>
      </c>
      <c r="D1038" s="13" t="s">
        <v>4666</v>
      </c>
      <c r="E1038" s="13" t="s">
        <v>4666</v>
      </c>
      <c r="F1038" s="13" t="s">
        <v>4666</v>
      </c>
      <c r="G1038" s="13" t="s">
        <v>4666</v>
      </c>
      <c r="H1038" s="13" t="s">
        <v>4666</v>
      </c>
      <c r="I1038" s="13" t="s">
        <v>4666</v>
      </c>
    </row>
    <row r="1039" spans="1:11" x14ac:dyDescent="0.2">
      <c r="C1039" s="32" t="s">
        <v>2713</v>
      </c>
      <c r="D1039" s="32" t="s">
        <v>2722</v>
      </c>
      <c r="E1039" s="32" t="s">
        <v>3031</v>
      </c>
      <c r="F1039" s="207" t="s">
        <v>2716</v>
      </c>
      <c r="G1039" s="207" t="s">
        <v>2716</v>
      </c>
      <c r="H1039" s="207" t="s">
        <v>2716</v>
      </c>
      <c r="I1039" s="207" t="s">
        <v>2716</v>
      </c>
    </row>
    <row r="1040" spans="1:11" x14ac:dyDescent="0.2">
      <c r="C1040" s="32"/>
      <c r="D1040" s="32"/>
      <c r="E1040" s="32"/>
      <c r="F1040" s="207"/>
      <c r="G1040" s="207" t="s">
        <v>2866</v>
      </c>
      <c r="H1040" s="207" t="s">
        <v>2867</v>
      </c>
      <c r="I1040" s="207" t="s">
        <v>2864</v>
      </c>
    </row>
    <row r="1041" spans="1:11" x14ac:dyDescent="0.2">
      <c r="C1041" s="32"/>
      <c r="D1041" s="32"/>
      <c r="E1041" s="32"/>
      <c r="F1041" s="207"/>
      <c r="G1041" s="207"/>
      <c r="H1041" s="207"/>
      <c r="I1041" s="207"/>
    </row>
    <row r="1042" spans="1:11" x14ac:dyDescent="0.2">
      <c r="A1042" s="17" t="s">
        <v>3320</v>
      </c>
      <c r="C1042" s="32"/>
      <c r="D1042" s="32"/>
      <c r="E1042" s="32"/>
      <c r="F1042" s="207"/>
      <c r="G1042" s="207"/>
      <c r="H1042" s="207"/>
      <c r="I1042" s="207"/>
    </row>
    <row r="1043" spans="1:11" x14ac:dyDescent="0.2">
      <c r="A1043" s="16" t="s">
        <v>48</v>
      </c>
      <c r="K1043" s="44"/>
    </row>
    <row r="1044" spans="1:11" x14ac:dyDescent="0.2">
      <c r="A1044" s="10" t="s">
        <v>2808</v>
      </c>
      <c r="K1044" s="44"/>
    </row>
    <row r="1045" spans="1:11" x14ac:dyDescent="0.2">
      <c r="A1045" s="16" t="s">
        <v>3129</v>
      </c>
      <c r="K1045" s="44"/>
    </row>
    <row r="1046" spans="1:11" x14ac:dyDescent="0.2">
      <c r="A1046" s="16" t="s">
        <v>2853</v>
      </c>
      <c r="K1046" s="44"/>
    </row>
    <row r="1047" spans="1:11" x14ac:dyDescent="0.2">
      <c r="A1047" s="10" t="s">
        <v>2954</v>
      </c>
      <c r="K1047" s="44"/>
    </row>
    <row r="1048" spans="1:11" x14ac:dyDescent="0.2">
      <c r="A1048" s="228" t="s">
        <v>3057</v>
      </c>
      <c r="K1048" s="44"/>
    </row>
    <row r="1049" spans="1:11" x14ac:dyDescent="0.2">
      <c r="A1049" s="14" t="s">
        <v>4665</v>
      </c>
      <c r="B1049" s="185" t="s">
        <v>5253</v>
      </c>
      <c r="C1049" s="182" t="s">
        <v>5270</v>
      </c>
      <c r="D1049" s="166" t="s">
        <v>5184</v>
      </c>
      <c r="K1049" s="44"/>
    </row>
    <row r="1050" spans="1:11" x14ac:dyDescent="0.2">
      <c r="K1050" s="44"/>
    </row>
    <row r="1051" spans="1:11" x14ac:dyDescent="0.2">
      <c r="A1051" s="17" t="s">
        <v>3334</v>
      </c>
      <c r="K1051" s="44"/>
    </row>
    <row r="1052" spans="1:11" x14ac:dyDescent="0.2">
      <c r="A1052" s="10" t="s">
        <v>48</v>
      </c>
      <c r="F1052" s="44"/>
      <c r="H1052" s="44"/>
      <c r="I1052" s="44"/>
      <c r="J1052" s="44"/>
      <c r="K1052" s="44"/>
    </row>
    <row r="1053" spans="1:11" x14ac:dyDescent="0.2">
      <c r="A1053" s="10" t="s">
        <v>2808</v>
      </c>
      <c r="F1053" s="44"/>
      <c r="H1053" s="44"/>
      <c r="I1053" s="44"/>
      <c r="J1053" s="44"/>
      <c r="K1053" s="44"/>
    </row>
    <row r="1054" spans="1:11" x14ac:dyDescent="0.2">
      <c r="A1054" s="16" t="s">
        <v>3129</v>
      </c>
      <c r="F1054" s="44"/>
      <c r="G1054" s="44"/>
      <c r="H1054" s="44"/>
      <c r="I1054" s="44"/>
      <c r="K1054" s="44"/>
    </row>
    <row r="1055" spans="1:11" x14ac:dyDescent="0.2">
      <c r="A1055" s="16" t="s">
        <v>2853</v>
      </c>
      <c r="K1055" s="44"/>
    </row>
    <row r="1056" spans="1:11" x14ac:dyDescent="0.2">
      <c r="A1056" s="10" t="s">
        <v>2890</v>
      </c>
      <c r="E1056" s="83"/>
      <c r="F1056" s="83"/>
      <c r="G1056" s="83"/>
      <c r="H1056" s="83"/>
      <c r="I1056" s="83"/>
      <c r="J1056" s="83"/>
      <c r="K1056" s="44"/>
    </row>
    <row r="1057" spans="1:11" x14ac:dyDescent="0.2">
      <c r="A1057" s="14" t="s">
        <v>4711</v>
      </c>
      <c r="E1057" s="83"/>
      <c r="F1057" s="83"/>
      <c r="G1057" s="83"/>
      <c r="H1057" s="83"/>
      <c r="I1057" s="83"/>
      <c r="J1057" s="83"/>
      <c r="K1057" s="44"/>
    </row>
    <row r="1058" spans="1:11" x14ac:dyDescent="0.2">
      <c r="A1058" s="228" t="s">
        <v>3057</v>
      </c>
      <c r="E1058" s="44"/>
      <c r="F1058" s="44"/>
      <c r="G1058" s="44"/>
      <c r="H1058" s="44"/>
      <c r="I1058" s="44"/>
      <c r="J1058" s="44"/>
      <c r="K1058" s="44"/>
    </row>
    <row r="1059" spans="1:11" x14ac:dyDescent="0.2">
      <c r="A1059" s="14" t="s">
        <v>4665</v>
      </c>
      <c r="B1059" s="185" t="s">
        <v>5253</v>
      </c>
      <c r="C1059" s="182" t="s">
        <v>5270</v>
      </c>
      <c r="D1059" s="166" t="s">
        <v>5184</v>
      </c>
      <c r="E1059" s="44"/>
      <c r="F1059" s="44"/>
      <c r="G1059" s="44"/>
      <c r="H1059" s="44"/>
      <c r="I1059" s="44"/>
      <c r="J1059" s="44"/>
      <c r="K1059" s="44"/>
    </row>
    <row r="1060" spans="1:11" x14ac:dyDescent="0.2">
      <c r="A1060" s="14"/>
      <c r="E1060" s="44"/>
      <c r="F1060" s="44"/>
      <c r="G1060" s="44"/>
      <c r="H1060" s="44"/>
      <c r="I1060" s="44"/>
      <c r="J1060" s="44"/>
      <c r="K1060" s="44"/>
    </row>
    <row r="1061" spans="1:11" x14ac:dyDescent="0.2">
      <c r="A1061" s="17" t="s">
        <v>4642</v>
      </c>
      <c r="E1061" s="44"/>
      <c r="F1061" s="44"/>
      <c r="G1061" s="44"/>
      <c r="H1061" s="44"/>
      <c r="I1061" s="44"/>
      <c r="J1061" s="44"/>
      <c r="K1061" s="44"/>
    </row>
    <row r="1062" spans="1:11" x14ac:dyDescent="0.2">
      <c r="A1062" s="16" t="s">
        <v>48</v>
      </c>
      <c r="E1062" s="44"/>
      <c r="F1062" s="44"/>
      <c r="G1062" s="44"/>
      <c r="H1062" s="44"/>
      <c r="I1062" s="44"/>
      <c r="J1062" s="44"/>
      <c r="K1062" s="44"/>
    </row>
    <row r="1063" spans="1:11" x14ac:dyDescent="0.2">
      <c r="A1063" s="10" t="s">
        <v>2808</v>
      </c>
      <c r="E1063" s="44"/>
      <c r="F1063" s="44"/>
      <c r="G1063" s="44"/>
      <c r="H1063" s="44"/>
      <c r="I1063" s="44"/>
      <c r="J1063" s="44"/>
      <c r="K1063" s="44"/>
    </row>
    <row r="1064" spans="1:11" x14ac:dyDescent="0.2">
      <c r="A1064" s="16" t="s">
        <v>3129</v>
      </c>
      <c r="E1064" s="44"/>
      <c r="F1064" s="44"/>
      <c r="G1064" s="44"/>
      <c r="H1064" s="44"/>
      <c r="I1064" s="44"/>
      <c r="J1064" s="44"/>
      <c r="K1064" s="44"/>
    </row>
    <row r="1065" spans="1:11" x14ac:dyDescent="0.2">
      <c r="A1065" s="16" t="s">
        <v>2853</v>
      </c>
      <c r="E1065" s="44"/>
      <c r="F1065" s="44"/>
      <c r="G1065" s="44"/>
      <c r="H1065" s="44"/>
      <c r="I1065" s="44"/>
      <c r="J1065" s="44"/>
      <c r="K1065" s="44"/>
    </row>
    <row r="1066" spans="1:11" x14ac:dyDescent="0.2">
      <c r="A1066" s="10" t="s">
        <v>2954</v>
      </c>
      <c r="E1066" s="44"/>
      <c r="F1066" s="44"/>
      <c r="G1066" s="44"/>
      <c r="H1066" s="44"/>
      <c r="I1066" s="44"/>
      <c r="J1066" s="44"/>
      <c r="K1066" s="44"/>
    </row>
    <row r="1067" spans="1:11" x14ac:dyDescent="0.2">
      <c r="A1067" s="115" t="s">
        <v>2881</v>
      </c>
      <c r="E1067" s="44"/>
      <c r="F1067" s="44"/>
      <c r="G1067" s="44"/>
      <c r="H1067" s="44"/>
      <c r="I1067" s="44"/>
      <c r="J1067" s="44"/>
      <c r="K1067" s="44"/>
    </row>
    <row r="1068" spans="1:11" x14ac:dyDescent="0.2">
      <c r="A1068" s="115" t="s">
        <v>4665</v>
      </c>
      <c r="B1068" s="185" t="s">
        <v>5253</v>
      </c>
      <c r="C1068" s="182" t="s">
        <v>5270</v>
      </c>
      <c r="D1068" s="166" t="s">
        <v>5184</v>
      </c>
      <c r="E1068" s="44"/>
      <c r="F1068" s="44"/>
      <c r="G1068" s="44"/>
      <c r="H1068" s="44"/>
      <c r="I1068" s="44"/>
      <c r="J1068" s="44"/>
      <c r="K1068" s="44"/>
    </row>
    <row r="1069" spans="1:11" x14ac:dyDescent="0.2">
      <c r="A1069" s="115" t="s">
        <v>5190</v>
      </c>
      <c r="B1069" s="152" t="s">
        <v>4668</v>
      </c>
      <c r="C1069" s="117" t="s">
        <v>5271</v>
      </c>
      <c r="D1069" s="116" t="s">
        <v>5147</v>
      </c>
      <c r="E1069" s="44"/>
      <c r="F1069" s="44"/>
      <c r="G1069" s="44"/>
      <c r="H1069" s="44"/>
      <c r="I1069" s="44"/>
      <c r="J1069" s="44"/>
      <c r="K1069" s="44"/>
    </row>
    <row r="1070" spans="1:11" x14ac:dyDescent="0.2">
      <c r="E1070" s="44"/>
      <c r="F1070" s="44"/>
      <c r="G1070" s="44"/>
      <c r="H1070" s="44"/>
      <c r="I1070" s="44"/>
      <c r="J1070" s="44"/>
      <c r="K1070" s="44"/>
    </row>
    <row r="1071" spans="1:11" x14ac:dyDescent="0.2">
      <c r="A1071" s="17" t="s">
        <v>4643</v>
      </c>
      <c r="E1071" s="44"/>
      <c r="F1071" s="44"/>
      <c r="G1071" s="44"/>
      <c r="H1071" s="44"/>
      <c r="I1071" s="44"/>
      <c r="J1071" s="44"/>
      <c r="K1071" s="44"/>
    </row>
    <row r="1072" spans="1:11" x14ac:dyDescent="0.2">
      <c r="A1072" s="10" t="s">
        <v>48</v>
      </c>
      <c r="E1072" s="44"/>
      <c r="F1072" s="44"/>
      <c r="G1072" s="44"/>
      <c r="H1072" s="44"/>
      <c r="I1072" s="44"/>
      <c r="J1072" s="44"/>
      <c r="K1072" s="44"/>
    </row>
    <row r="1073" spans="1:11" x14ac:dyDescent="0.2">
      <c r="A1073" s="10" t="s">
        <v>2808</v>
      </c>
      <c r="E1073" s="44"/>
      <c r="F1073" s="44"/>
      <c r="G1073" s="44"/>
      <c r="H1073" s="44"/>
      <c r="I1073" s="44"/>
      <c r="J1073" s="44"/>
      <c r="K1073" s="44"/>
    </row>
    <row r="1074" spans="1:11" x14ac:dyDescent="0.2">
      <c r="A1074" s="16" t="s">
        <v>3129</v>
      </c>
      <c r="E1074" s="44"/>
      <c r="F1074" s="44"/>
      <c r="G1074" s="44"/>
      <c r="H1074" s="44"/>
      <c r="I1074" s="44"/>
      <c r="J1074" s="44"/>
      <c r="K1074" s="44"/>
    </row>
    <row r="1075" spans="1:11" x14ac:dyDescent="0.2">
      <c r="A1075" s="16" t="s">
        <v>2853</v>
      </c>
      <c r="E1075" s="44"/>
      <c r="F1075" s="44"/>
      <c r="G1075" s="44"/>
      <c r="H1075" s="44"/>
      <c r="I1075" s="44"/>
      <c r="J1075" s="44"/>
      <c r="K1075" s="44"/>
    </row>
    <row r="1076" spans="1:11" x14ac:dyDescent="0.2">
      <c r="A1076" s="10" t="s">
        <v>2890</v>
      </c>
      <c r="E1076" s="44"/>
      <c r="F1076" s="44"/>
      <c r="G1076" s="44"/>
      <c r="H1076" s="44"/>
      <c r="I1076" s="44"/>
      <c r="J1076" s="44"/>
      <c r="K1076" s="44"/>
    </row>
    <row r="1077" spans="1:11" x14ac:dyDescent="0.2">
      <c r="A1077" s="14" t="s">
        <v>4711</v>
      </c>
      <c r="E1077" s="44"/>
      <c r="F1077" s="44"/>
      <c r="G1077" s="44"/>
      <c r="H1077" s="44"/>
      <c r="I1077" s="44"/>
      <c r="J1077" s="44"/>
      <c r="K1077" s="44"/>
    </row>
    <row r="1078" spans="1:11" x14ac:dyDescent="0.2">
      <c r="A1078" s="115" t="s">
        <v>2881</v>
      </c>
      <c r="E1078" s="44"/>
      <c r="F1078" s="44"/>
      <c r="G1078" s="44"/>
      <c r="H1078" s="44"/>
      <c r="I1078" s="44"/>
      <c r="J1078" s="44"/>
      <c r="K1078" s="44"/>
    </row>
    <row r="1079" spans="1:11" x14ac:dyDescent="0.2">
      <c r="A1079" s="115" t="s">
        <v>4665</v>
      </c>
      <c r="B1079" s="185" t="s">
        <v>5253</v>
      </c>
      <c r="C1079" s="182" t="s">
        <v>5270</v>
      </c>
      <c r="D1079" s="166" t="s">
        <v>5184</v>
      </c>
      <c r="E1079" s="44"/>
      <c r="F1079" s="44"/>
      <c r="G1079" s="44"/>
      <c r="H1079" s="44"/>
      <c r="I1079" s="44"/>
      <c r="J1079" s="44"/>
      <c r="K1079" s="44"/>
    </row>
    <row r="1080" spans="1:11" x14ac:dyDescent="0.2">
      <c r="A1080" s="115" t="s">
        <v>5190</v>
      </c>
      <c r="B1080" s="152" t="s">
        <v>4668</v>
      </c>
      <c r="C1080" s="117" t="s">
        <v>5271</v>
      </c>
      <c r="D1080" s="116" t="s">
        <v>5147</v>
      </c>
      <c r="E1080" s="44"/>
      <c r="F1080" s="44"/>
      <c r="G1080" s="44"/>
      <c r="H1080" s="44"/>
      <c r="I1080" s="44"/>
      <c r="J1080" s="44"/>
      <c r="K1080" s="44"/>
    </row>
    <row r="1081" spans="1:11" x14ac:dyDescent="0.2">
      <c r="A1081" s="14"/>
      <c r="E1081" s="44"/>
      <c r="F1081" s="44"/>
      <c r="G1081" s="44"/>
      <c r="H1081" s="44"/>
      <c r="I1081" s="44"/>
      <c r="J1081" s="44"/>
      <c r="K1081" s="44"/>
    </row>
    <row r="1082" spans="1:11" x14ac:dyDescent="0.2">
      <c r="A1082" s="17" t="s">
        <v>4698</v>
      </c>
      <c r="E1082" s="44"/>
      <c r="F1082" s="44"/>
      <c r="G1082" s="44"/>
      <c r="H1082" s="44"/>
      <c r="I1082" s="44"/>
      <c r="J1082" s="44"/>
      <c r="K1082" s="44"/>
    </row>
    <row r="1083" spans="1:11" x14ac:dyDescent="0.2">
      <c r="A1083" s="16" t="s">
        <v>48</v>
      </c>
      <c r="E1083" s="44"/>
      <c r="F1083" s="44"/>
      <c r="G1083" s="44"/>
      <c r="H1083" s="44"/>
      <c r="I1083" s="44"/>
      <c r="J1083" s="44"/>
      <c r="K1083" s="44"/>
    </row>
    <row r="1084" spans="1:11" x14ac:dyDescent="0.2">
      <c r="A1084" s="10" t="s">
        <v>2808</v>
      </c>
      <c r="E1084" s="44"/>
      <c r="F1084" s="44"/>
      <c r="G1084" s="44"/>
      <c r="H1084" s="44"/>
      <c r="I1084" s="44"/>
      <c r="J1084" s="44"/>
      <c r="K1084" s="44"/>
    </row>
    <row r="1085" spans="1:11" x14ac:dyDescent="0.2">
      <c r="A1085" s="16" t="s">
        <v>3129</v>
      </c>
      <c r="E1085" s="44"/>
      <c r="F1085" s="44"/>
      <c r="G1085" s="44"/>
      <c r="H1085" s="44"/>
      <c r="I1085" s="44"/>
      <c r="J1085" s="44"/>
      <c r="K1085" s="44"/>
    </row>
    <row r="1086" spans="1:11" x14ac:dyDescent="0.2">
      <c r="A1086" s="16" t="s">
        <v>2853</v>
      </c>
      <c r="E1086" s="44"/>
      <c r="F1086" s="44"/>
      <c r="G1086" s="44"/>
      <c r="H1086" s="44"/>
      <c r="I1086" s="44"/>
      <c r="J1086" s="44"/>
      <c r="K1086" s="44"/>
    </row>
    <row r="1087" spans="1:11" x14ac:dyDescent="0.2">
      <c r="A1087" s="10" t="s">
        <v>2954</v>
      </c>
      <c r="E1087" s="44"/>
      <c r="F1087" s="44"/>
      <c r="G1087" s="44"/>
      <c r="H1087" s="44"/>
      <c r="I1087" s="44"/>
      <c r="J1087" s="44"/>
      <c r="K1087" s="44"/>
    </row>
    <row r="1088" spans="1:11" x14ac:dyDescent="0.2">
      <c r="A1088" s="115" t="s">
        <v>2882</v>
      </c>
      <c r="E1088" s="44"/>
      <c r="F1088" s="44"/>
      <c r="G1088" s="44"/>
      <c r="H1088" s="44"/>
      <c r="I1088" s="44"/>
      <c r="J1088" s="44"/>
      <c r="K1088" s="44"/>
    </row>
    <row r="1089" spans="1:11" x14ac:dyDescent="0.2">
      <c r="A1089" s="14" t="s">
        <v>4665</v>
      </c>
      <c r="B1089" s="185" t="s">
        <v>5253</v>
      </c>
      <c r="C1089" s="182" t="s">
        <v>5270</v>
      </c>
      <c r="D1089" s="166" t="s">
        <v>5184</v>
      </c>
      <c r="E1089" s="44"/>
      <c r="F1089" s="44"/>
      <c r="G1089" s="44"/>
      <c r="H1089" s="44"/>
      <c r="I1089" s="44"/>
      <c r="J1089" s="44"/>
      <c r="K1089" s="44"/>
    </row>
    <row r="1090" spans="1:11" x14ac:dyDescent="0.2">
      <c r="A1090" s="10"/>
      <c r="E1090" s="44"/>
      <c r="F1090" s="44"/>
      <c r="G1090" s="44"/>
      <c r="H1090" s="44"/>
      <c r="I1090" s="44"/>
      <c r="J1090" s="44"/>
      <c r="K1090" s="44"/>
    </row>
    <row r="1091" spans="1:11" x14ac:dyDescent="0.2">
      <c r="A1091" s="17" t="s">
        <v>4697</v>
      </c>
      <c r="E1091" s="44"/>
      <c r="F1091" s="44"/>
      <c r="G1091" s="44"/>
      <c r="H1091" s="44"/>
      <c r="I1091" s="44"/>
      <c r="J1091" s="44"/>
      <c r="K1091" s="44"/>
    </row>
    <row r="1092" spans="1:11" x14ac:dyDescent="0.2">
      <c r="A1092" s="10" t="s">
        <v>48</v>
      </c>
      <c r="E1092" s="44"/>
      <c r="F1092" s="44"/>
      <c r="G1092" s="44"/>
      <c r="H1092" s="44"/>
      <c r="I1092" s="44"/>
      <c r="J1092" s="44"/>
      <c r="K1092" s="44"/>
    </row>
    <row r="1093" spans="1:11" x14ac:dyDescent="0.2">
      <c r="A1093" s="10" t="s">
        <v>2808</v>
      </c>
      <c r="E1093" s="44"/>
      <c r="F1093" s="44"/>
      <c r="G1093" s="44"/>
      <c r="H1093" s="44"/>
      <c r="I1093" s="44"/>
      <c r="J1093" s="44"/>
      <c r="K1093" s="44"/>
    </row>
    <row r="1094" spans="1:11" x14ac:dyDescent="0.2">
      <c r="A1094" s="16" t="s">
        <v>3129</v>
      </c>
      <c r="E1094" s="44"/>
      <c r="F1094" s="44"/>
      <c r="G1094" s="44"/>
      <c r="H1094" s="44"/>
      <c r="I1094" s="44"/>
      <c r="J1094" s="44"/>
      <c r="K1094" s="44"/>
    </row>
    <row r="1095" spans="1:11" x14ac:dyDescent="0.2">
      <c r="A1095" s="16" t="s">
        <v>2853</v>
      </c>
      <c r="E1095" s="44"/>
      <c r="F1095" s="44"/>
      <c r="G1095" s="44"/>
      <c r="H1095" s="44"/>
      <c r="I1095" s="44"/>
      <c r="J1095" s="44"/>
      <c r="K1095" s="44"/>
    </row>
    <row r="1096" spans="1:11" x14ac:dyDescent="0.2">
      <c r="A1096" s="10" t="s">
        <v>2890</v>
      </c>
      <c r="E1096" s="44"/>
      <c r="F1096" s="44"/>
      <c r="G1096" s="44"/>
      <c r="H1096" s="44"/>
      <c r="I1096" s="44"/>
      <c r="J1096" s="44"/>
      <c r="K1096" s="44"/>
    </row>
    <row r="1097" spans="1:11" x14ac:dyDescent="0.2">
      <c r="A1097" s="14" t="s">
        <v>4711</v>
      </c>
      <c r="E1097" s="44"/>
      <c r="F1097" s="44"/>
      <c r="G1097" s="44"/>
      <c r="H1097" s="44"/>
      <c r="I1097" s="44"/>
      <c r="J1097" s="44"/>
      <c r="K1097" s="44"/>
    </row>
    <row r="1098" spans="1:11" x14ac:dyDescent="0.2">
      <c r="A1098" s="115" t="s">
        <v>2882</v>
      </c>
      <c r="E1098" s="44"/>
      <c r="F1098" s="44"/>
      <c r="G1098" s="44"/>
      <c r="H1098" s="44"/>
      <c r="I1098" s="44"/>
      <c r="J1098" s="44"/>
      <c r="K1098" s="44"/>
    </row>
    <row r="1099" spans="1:11" x14ac:dyDescent="0.2">
      <c r="A1099" s="14" t="s">
        <v>4665</v>
      </c>
      <c r="B1099" s="185" t="s">
        <v>5253</v>
      </c>
      <c r="C1099" s="182" t="s">
        <v>5270</v>
      </c>
      <c r="D1099" s="166" t="s">
        <v>5184</v>
      </c>
      <c r="E1099" s="44"/>
      <c r="F1099" s="44"/>
      <c r="G1099" s="44"/>
      <c r="H1099" s="44"/>
      <c r="I1099" s="44"/>
      <c r="J1099" s="44"/>
      <c r="K1099" s="44"/>
    </row>
    <row r="1100" spans="1:11" x14ac:dyDescent="0.2">
      <c r="E1100" s="44"/>
      <c r="F1100" s="44"/>
      <c r="G1100" s="44"/>
      <c r="H1100" s="44"/>
      <c r="I1100" s="44"/>
      <c r="J1100" s="44"/>
      <c r="K1100" s="44"/>
    </row>
    <row r="1101" spans="1:11" x14ac:dyDescent="0.2">
      <c r="A1101" s="16" t="s">
        <v>863</v>
      </c>
      <c r="E1101" s="44"/>
      <c r="F1101" s="44"/>
      <c r="G1101" s="44"/>
      <c r="H1101" s="44"/>
      <c r="I1101" s="44"/>
      <c r="J1101" s="44"/>
      <c r="K1101" s="44"/>
    </row>
    <row r="1102" spans="1:11" x14ac:dyDescent="0.2">
      <c r="E1102" s="44"/>
      <c r="F1102" s="44"/>
      <c r="G1102" s="44"/>
      <c r="H1102" s="44"/>
      <c r="I1102" s="44"/>
      <c r="J1102" s="44"/>
      <c r="K1102" s="44"/>
    </row>
    <row r="1103" spans="1:11" ht="25.5" x14ac:dyDescent="0.2">
      <c r="B1103" s="61"/>
      <c r="C1103" s="153" t="s">
        <v>861</v>
      </c>
      <c r="D1103" s="153" t="s">
        <v>825</v>
      </c>
      <c r="E1103" s="153" t="s">
        <v>862</v>
      </c>
      <c r="F1103" s="44"/>
      <c r="G1103" s="44"/>
      <c r="J1103" s="44"/>
    </row>
    <row r="1104" spans="1:11" x14ac:dyDescent="0.2">
      <c r="B1104" s="61"/>
      <c r="C1104" s="223" t="s">
        <v>5560</v>
      </c>
      <c r="D1104" s="223" t="s">
        <v>5561</v>
      </c>
      <c r="E1104" s="223" t="s">
        <v>5562</v>
      </c>
      <c r="F1104" s="44"/>
      <c r="G1104" s="44"/>
      <c r="J1104" s="44"/>
    </row>
    <row r="1105" spans="1:11" x14ac:dyDescent="0.2">
      <c r="A1105" s="76" t="s">
        <v>808</v>
      </c>
      <c r="B1105" s="384" t="s">
        <v>5557</v>
      </c>
      <c r="C1105" s="417" t="s">
        <v>2266</v>
      </c>
      <c r="D1105" s="417" t="s">
        <v>2263</v>
      </c>
      <c r="E1105" s="417" t="s">
        <v>2261</v>
      </c>
      <c r="F1105" s="16" t="s">
        <v>3066</v>
      </c>
      <c r="G1105" s="44"/>
      <c r="J1105" s="44"/>
    </row>
    <row r="1106" spans="1:11" x14ac:dyDescent="0.2">
      <c r="A1106" s="76" t="s">
        <v>860</v>
      </c>
      <c r="B1106" s="384" t="s">
        <v>5558</v>
      </c>
      <c r="C1106" s="417" t="s">
        <v>2267</v>
      </c>
      <c r="D1106" s="417" t="s">
        <v>2264</v>
      </c>
      <c r="E1106" s="417" t="s">
        <v>2262</v>
      </c>
      <c r="F1106" s="16" t="s">
        <v>3063</v>
      </c>
    </row>
    <row r="1107" spans="1:11" x14ac:dyDescent="0.2">
      <c r="A1107" s="76" t="s">
        <v>804</v>
      </c>
      <c r="B1107" s="384" t="s">
        <v>5559</v>
      </c>
      <c r="C1107" s="417" t="s">
        <v>858</v>
      </c>
      <c r="D1107" s="417" t="s">
        <v>2265</v>
      </c>
      <c r="E1107" s="417" t="s">
        <v>859</v>
      </c>
    </row>
    <row r="1108" spans="1:11" x14ac:dyDescent="0.2">
      <c r="C1108" s="97" t="s">
        <v>2058</v>
      </c>
      <c r="D1108" s="97" t="s">
        <v>2058</v>
      </c>
      <c r="E1108" s="97" t="s">
        <v>2058</v>
      </c>
    </row>
    <row r="1109" spans="1:11" x14ac:dyDescent="0.2">
      <c r="C1109" s="13" t="s">
        <v>4666</v>
      </c>
      <c r="D1109" s="13" t="s">
        <v>4666</v>
      </c>
      <c r="E1109" s="13" t="s">
        <v>4666</v>
      </c>
      <c r="K1109" s="44"/>
    </row>
    <row r="1110" spans="1:11" x14ac:dyDescent="0.2">
      <c r="C1110" s="232" t="s">
        <v>2716</v>
      </c>
      <c r="D1110" s="232" t="s">
        <v>2716</v>
      </c>
      <c r="E1110" s="232" t="s">
        <v>2716</v>
      </c>
    </row>
    <row r="1111" spans="1:11" x14ac:dyDescent="0.2">
      <c r="C1111" s="232"/>
      <c r="D1111" s="232" t="s">
        <v>2865</v>
      </c>
      <c r="E1111" s="232" t="s">
        <v>2864</v>
      </c>
    </row>
    <row r="1112" spans="1:11" x14ac:dyDescent="0.2">
      <c r="C1112" s="232"/>
      <c r="D1112" s="232"/>
      <c r="E1112" s="232"/>
    </row>
    <row r="1113" spans="1:11" x14ac:dyDescent="0.2">
      <c r="A1113" s="17" t="s">
        <v>3321</v>
      </c>
      <c r="C1113" s="232"/>
      <c r="D1113" s="232"/>
      <c r="E1113" s="232"/>
    </row>
    <row r="1114" spans="1:11" x14ac:dyDescent="0.2">
      <c r="A1114" s="16" t="s">
        <v>48</v>
      </c>
      <c r="C1114" s="232"/>
      <c r="D1114" s="232"/>
      <c r="E1114" s="232"/>
    </row>
    <row r="1115" spans="1:11" x14ac:dyDescent="0.2">
      <c r="A1115" s="10" t="s">
        <v>2808</v>
      </c>
      <c r="C1115" s="232"/>
      <c r="D1115" s="232"/>
      <c r="E1115" s="232"/>
    </row>
    <row r="1116" spans="1:11" x14ac:dyDescent="0.2">
      <c r="A1116" s="10" t="s">
        <v>2954</v>
      </c>
      <c r="C1116" s="232"/>
      <c r="D1116" s="232"/>
      <c r="E1116" s="232"/>
    </row>
    <row r="1117" spans="1:11" x14ac:dyDescent="0.2">
      <c r="A1117" s="228" t="s">
        <v>3057</v>
      </c>
      <c r="C1117" s="232"/>
      <c r="D1117" s="232"/>
      <c r="E1117" s="232"/>
    </row>
    <row r="1118" spans="1:11" x14ac:dyDescent="0.2">
      <c r="A1118" s="14" t="s">
        <v>4665</v>
      </c>
      <c r="B1118" s="185" t="s">
        <v>5253</v>
      </c>
      <c r="C1118" s="182" t="s">
        <v>5270</v>
      </c>
      <c r="D1118" s="166" t="s">
        <v>5184</v>
      </c>
      <c r="E1118" s="232"/>
    </row>
    <row r="1119" spans="1:11" x14ac:dyDescent="0.2">
      <c r="C1119" s="232"/>
      <c r="D1119" s="232"/>
      <c r="E1119" s="232"/>
    </row>
    <row r="1120" spans="1:11" x14ac:dyDescent="0.2">
      <c r="A1120" s="17" t="s">
        <v>3335</v>
      </c>
      <c r="C1120" s="232"/>
      <c r="D1120" s="232"/>
      <c r="E1120" s="232"/>
    </row>
    <row r="1121" spans="1:5" x14ac:dyDescent="0.2">
      <c r="A1121" s="10" t="s">
        <v>48</v>
      </c>
      <c r="C1121" s="232"/>
      <c r="D1121" s="232"/>
      <c r="E1121" s="232"/>
    </row>
    <row r="1122" spans="1:5" x14ac:dyDescent="0.2">
      <c r="A1122" s="10" t="s">
        <v>2808</v>
      </c>
      <c r="C1122" s="232"/>
      <c r="D1122" s="232"/>
      <c r="E1122" s="232"/>
    </row>
    <row r="1123" spans="1:5" x14ac:dyDescent="0.2">
      <c r="A1123" s="10" t="s">
        <v>2890</v>
      </c>
      <c r="C1123" s="232"/>
      <c r="D1123" s="232"/>
      <c r="E1123" s="232"/>
    </row>
    <row r="1124" spans="1:5" x14ac:dyDescent="0.2">
      <c r="A1124" s="14" t="s">
        <v>4711</v>
      </c>
      <c r="C1124" s="232"/>
      <c r="D1124" s="232"/>
      <c r="E1124" s="232"/>
    </row>
    <row r="1125" spans="1:5" x14ac:dyDescent="0.2">
      <c r="A1125" s="228" t="s">
        <v>3057</v>
      </c>
    </row>
    <row r="1126" spans="1:5" x14ac:dyDescent="0.2">
      <c r="A1126" s="14" t="s">
        <v>4665</v>
      </c>
      <c r="B1126" s="185" t="s">
        <v>5253</v>
      </c>
      <c r="C1126" s="182" t="s">
        <v>5270</v>
      </c>
      <c r="D1126" s="166" t="s">
        <v>5184</v>
      </c>
    </row>
    <row r="1127" spans="1:5" x14ac:dyDescent="0.2">
      <c r="A1127" s="14"/>
    </row>
    <row r="1128" spans="1:5" x14ac:dyDescent="0.2">
      <c r="A1128" s="17" t="s">
        <v>4644</v>
      </c>
    </row>
    <row r="1129" spans="1:5" x14ac:dyDescent="0.2">
      <c r="A1129" s="16" t="s">
        <v>48</v>
      </c>
    </row>
    <row r="1130" spans="1:5" x14ac:dyDescent="0.2">
      <c r="A1130" s="10" t="s">
        <v>2808</v>
      </c>
    </row>
    <row r="1131" spans="1:5" x14ac:dyDescent="0.2">
      <c r="A1131" s="10" t="s">
        <v>2954</v>
      </c>
    </row>
    <row r="1132" spans="1:5" x14ac:dyDescent="0.2">
      <c r="A1132" s="115" t="s">
        <v>2881</v>
      </c>
    </row>
    <row r="1133" spans="1:5" x14ac:dyDescent="0.2">
      <c r="A1133" s="115" t="s">
        <v>4665</v>
      </c>
      <c r="B1133" s="185" t="s">
        <v>5253</v>
      </c>
      <c r="C1133" s="182" t="s">
        <v>5270</v>
      </c>
      <c r="D1133" s="166" t="s">
        <v>5184</v>
      </c>
    </row>
    <row r="1134" spans="1:5" x14ac:dyDescent="0.2">
      <c r="A1134" s="115" t="s">
        <v>5190</v>
      </c>
      <c r="B1134" s="152" t="s">
        <v>4668</v>
      </c>
      <c r="C1134" s="117" t="s">
        <v>5271</v>
      </c>
      <c r="D1134" s="116" t="s">
        <v>5147</v>
      </c>
    </row>
    <row r="1136" spans="1:5" x14ac:dyDescent="0.2">
      <c r="A1136" s="17" t="s">
        <v>4645</v>
      </c>
    </row>
    <row r="1137" spans="1:4" x14ac:dyDescent="0.2">
      <c r="A1137" s="10" t="s">
        <v>48</v>
      </c>
    </row>
    <row r="1138" spans="1:4" x14ac:dyDescent="0.2">
      <c r="A1138" s="10" t="s">
        <v>2808</v>
      </c>
    </row>
    <row r="1139" spans="1:4" x14ac:dyDescent="0.2">
      <c r="A1139" s="10" t="s">
        <v>2890</v>
      </c>
    </row>
    <row r="1140" spans="1:4" x14ac:dyDescent="0.2">
      <c r="A1140" s="14" t="s">
        <v>4711</v>
      </c>
    </row>
    <row r="1141" spans="1:4" x14ac:dyDescent="0.2">
      <c r="A1141" s="115" t="s">
        <v>2881</v>
      </c>
    </row>
    <row r="1142" spans="1:4" x14ac:dyDescent="0.2">
      <c r="A1142" s="115" t="s">
        <v>4665</v>
      </c>
      <c r="B1142" s="185" t="s">
        <v>5253</v>
      </c>
      <c r="C1142" s="182" t="s">
        <v>5270</v>
      </c>
      <c r="D1142" s="166" t="s">
        <v>5184</v>
      </c>
    </row>
    <row r="1143" spans="1:4" x14ac:dyDescent="0.2">
      <c r="A1143" s="115" t="s">
        <v>5190</v>
      </c>
      <c r="B1143" s="152" t="s">
        <v>4668</v>
      </c>
      <c r="C1143" s="117" t="s">
        <v>5271</v>
      </c>
      <c r="D1143" s="116" t="s">
        <v>5147</v>
      </c>
    </row>
    <row r="1144" spans="1:4" x14ac:dyDescent="0.2">
      <c r="A1144" s="14"/>
    </row>
    <row r="1145" spans="1:4" x14ac:dyDescent="0.2">
      <c r="A1145" s="17" t="s">
        <v>4696</v>
      </c>
    </row>
    <row r="1146" spans="1:4" x14ac:dyDescent="0.2">
      <c r="A1146" s="16" t="s">
        <v>48</v>
      </c>
    </row>
    <row r="1147" spans="1:4" x14ac:dyDescent="0.2">
      <c r="A1147" s="10" t="s">
        <v>2808</v>
      </c>
    </row>
    <row r="1148" spans="1:4" x14ac:dyDescent="0.2">
      <c r="A1148" s="10" t="s">
        <v>2954</v>
      </c>
    </row>
    <row r="1149" spans="1:4" x14ac:dyDescent="0.2">
      <c r="A1149" s="115" t="s">
        <v>2882</v>
      </c>
    </row>
    <row r="1150" spans="1:4" x14ac:dyDescent="0.2">
      <c r="A1150" s="14" t="s">
        <v>4665</v>
      </c>
      <c r="B1150" s="185" t="s">
        <v>5253</v>
      </c>
      <c r="C1150" s="182" t="s">
        <v>5270</v>
      </c>
      <c r="D1150" s="166" t="s">
        <v>5184</v>
      </c>
    </row>
    <row r="1151" spans="1:4" x14ac:dyDescent="0.2">
      <c r="A1151" s="10"/>
    </row>
    <row r="1152" spans="1:4" x14ac:dyDescent="0.2">
      <c r="A1152" s="17" t="s">
        <v>4695</v>
      </c>
    </row>
    <row r="1153" spans="1:10" x14ac:dyDescent="0.2">
      <c r="A1153" s="10" t="s">
        <v>48</v>
      </c>
    </row>
    <row r="1154" spans="1:10" x14ac:dyDescent="0.2">
      <c r="A1154" s="10" t="s">
        <v>2808</v>
      </c>
    </row>
    <row r="1155" spans="1:10" x14ac:dyDescent="0.2">
      <c r="A1155" s="10" t="s">
        <v>2890</v>
      </c>
    </row>
    <row r="1156" spans="1:10" x14ac:dyDescent="0.2">
      <c r="A1156" s="14" t="s">
        <v>4711</v>
      </c>
    </row>
    <row r="1157" spans="1:10" x14ac:dyDescent="0.2">
      <c r="A1157" s="115" t="s">
        <v>2882</v>
      </c>
    </row>
    <row r="1158" spans="1:10" x14ac:dyDescent="0.2">
      <c r="A1158" s="14" t="s">
        <v>4665</v>
      </c>
      <c r="B1158" s="185" t="s">
        <v>5253</v>
      </c>
      <c r="C1158" s="182" t="s">
        <v>5270</v>
      </c>
      <c r="D1158" s="166" t="s">
        <v>5184</v>
      </c>
    </row>
    <row r="1160" spans="1:10" x14ac:dyDescent="0.2">
      <c r="A1160" s="16" t="s">
        <v>857</v>
      </c>
    </row>
    <row r="1161" spans="1:10" x14ac:dyDescent="0.2">
      <c r="E1161" s="44"/>
      <c r="F1161" s="44"/>
      <c r="G1161" s="44"/>
      <c r="H1161" s="44"/>
      <c r="I1161" s="44"/>
      <c r="J1161" s="44"/>
    </row>
    <row r="1162" spans="1:10" ht="51" x14ac:dyDescent="0.2">
      <c r="B1162" s="61"/>
      <c r="C1162" s="153" t="s">
        <v>856</v>
      </c>
      <c r="D1162" s="153" t="s">
        <v>855</v>
      </c>
      <c r="E1162" s="153" t="s">
        <v>853</v>
      </c>
      <c r="F1162" s="153" t="s">
        <v>690</v>
      </c>
      <c r="G1162" s="153" t="s">
        <v>689</v>
      </c>
      <c r="H1162" s="153" t="s">
        <v>854</v>
      </c>
    </row>
    <row r="1163" spans="1:10" x14ac:dyDescent="0.2">
      <c r="B1163" s="61"/>
      <c r="C1163" s="223" t="s">
        <v>5563</v>
      </c>
      <c r="D1163" s="223" t="s">
        <v>5564</v>
      </c>
      <c r="E1163" s="223" t="s">
        <v>5565</v>
      </c>
      <c r="F1163" s="223" t="s">
        <v>5566</v>
      </c>
      <c r="G1163" s="223" t="s">
        <v>5567</v>
      </c>
      <c r="H1163" s="223" t="s">
        <v>5568</v>
      </c>
    </row>
    <row r="1164" spans="1:10" x14ac:dyDescent="0.2">
      <c r="A1164" s="378" t="s">
        <v>852</v>
      </c>
      <c r="B1164" s="384" t="s">
        <v>5569</v>
      </c>
      <c r="C1164" s="417" t="s">
        <v>851</v>
      </c>
      <c r="D1164" s="417" t="s">
        <v>850</v>
      </c>
      <c r="E1164" s="417" t="s">
        <v>2275</v>
      </c>
      <c r="F1164" s="417" t="s">
        <v>849</v>
      </c>
      <c r="G1164" s="417" t="s">
        <v>848</v>
      </c>
      <c r="H1164" s="417" t="s">
        <v>2270</v>
      </c>
      <c r="I1164" s="16" t="s">
        <v>3149</v>
      </c>
    </row>
    <row r="1165" spans="1:10" x14ac:dyDescent="0.2">
      <c r="A1165" s="378" t="s">
        <v>847</v>
      </c>
      <c r="B1165" s="384" t="s">
        <v>5570</v>
      </c>
      <c r="C1165" s="417" t="s">
        <v>846</v>
      </c>
      <c r="D1165" s="417" t="s">
        <v>845</v>
      </c>
      <c r="E1165" s="417" t="s">
        <v>2276</v>
      </c>
      <c r="F1165" s="417" t="s">
        <v>844</v>
      </c>
      <c r="G1165" s="417" t="s">
        <v>843</v>
      </c>
      <c r="H1165" s="417" t="s">
        <v>2271</v>
      </c>
      <c r="I1165" s="16" t="s">
        <v>3150</v>
      </c>
    </row>
    <row r="1166" spans="1:10" x14ac:dyDescent="0.2">
      <c r="A1166" s="382" t="s">
        <v>226</v>
      </c>
      <c r="B1166" s="384" t="s">
        <v>5571</v>
      </c>
      <c r="C1166" s="417" t="s">
        <v>2268</v>
      </c>
      <c r="D1166" s="417" t="s">
        <v>2269</v>
      </c>
      <c r="E1166" s="417" t="s">
        <v>2277</v>
      </c>
      <c r="F1166" s="417" t="s">
        <v>2273</v>
      </c>
      <c r="G1166" s="417" t="s">
        <v>2274</v>
      </c>
      <c r="H1166" s="417" t="s">
        <v>2272</v>
      </c>
      <c r="I1166" s="16" t="s">
        <v>5004</v>
      </c>
    </row>
    <row r="1167" spans="1:10" x14ac:dyDescent="0.2">
      <c r="B1167" s="44"/>
      <c r="E1167" s="72" t="s">
        <v>2853</v>
      </c>
      <c r="F1167" s="72" t="s">
        <v>2853</v>
      </c>
      <c r="G1167" s="72" t="s">
        <v>2853</v>
      </c>
      <c r="H1167" s="72" t="s">
        <v>2853</v>
      </c>
      <c r="I1167" s="44"/>
    </row>
    <row r="1168" spans="1:10" x14ac:dyDescent="0.2">
      <c r="B1168" s="44"/>
      <c r="C1168" s="32" t="s">
        <v>2058</v>
      </c>
      <c r="D1168" s="32" t="s">
        <v>5018</v>
      </c>
      <c r="E1168" s="32" t="s">
        <v>2058</v>
      </c>
      <c r="F1168" s="32" t="s">
        <v>2058</v>
      </c>
      <c r="G1168" s="32" t="s">
        <v>2058</v>
      </c>
      <c r="H1168" s="32" t="s">
        <v>2058</v>
      </c>
      <c r="I1168" s="44"/>
    </row>
    <row r="1169" spans="1:10" x14ac:dyDescent="0.2">
      <c r="B1169" s="44"/>
      <c r="C1169" s="13" t="s">
        <v>4666</v>
      </c>
      <c r="D1169" s="13" t="s">
        <v>4666</v>
      </c>
      <c r="E1169" s="13" t="s">
        <v>4666</v>
      </c>
      <c r="F1169" s="13" t="s">
        <v>4666</v>
      </c>
      <c r="G1169" s="13" t="s">
        <v>4666</v>
      </c>
      <c r="H1169" s="13" t="s">
        <v>4666</v>
      </c>
      <c r="I1169" s="44"/>
    </row>
    <row r="1170" spans="1:10" x14ac:dyDescent="0.2">
      <c r="C1170" s="32" t="s">
        <v>2720</v>
      </c>
      <c r="D1170" s="13"/>
      <c r="E1170" s="207" t="s">
        <v>2716</v>
      </c>
      <c r="F1170" s="207" t="s">
        <v>2716</v>
      </c>
      <c r="G1170" s="207" t="s">
        <v>2716</v>
      </c>
      <c r="H1170" s="207" t="s">
        <v>2716</v>
      </c>
    </row>
    <row r="1171" spans="1:10" x14ac:dyDescent="0.2">
      <c r="C1171" s="32"/>
      <c r="D1171" s="32" t="s">
        <v>3043</v>
      </c>
      <c r="E1171" s="207"/>
      <c r="F1171" s="207" t="s">
        <v>2866</v>
      </c>
      <c r="G1171" s="207" t="s">
        <v>2867</v>
      </c>
      <c r="H1171" s="207" t="s">
        <v>2864</v>
      </c>
      <c r="I1171" s="44"/>
    </row>
    <row r="1172" spans="1:10" x14ac:dyDescent="0.2">
      <c r="A1172" s="188"/>
    </row>
    <row r="1173" spans="1:10" x14ac:dyDescent="0.2">
      <c r="A1173" s="17" t="s">
        <v>3322</v>
      </c>
    </row>
    <row r="1174" spans="1:10" x14ac:dyDescent="0.2">
      <c r="A1174" s="16" t="s">
        <v>48</v>
      </c>
    </row>
    <row r="1175" spans="1:10" x14ac:dyDescent="0.2">
      <c r="A1175" s="10" t="s">
        <v>2808</v>
      </c>
    </row>
    <row r="1176" spans="1:10" x14ac:dyDescent="0.2">
      <c r="A1176" s="16" t="s">
        <v>3151</v>
      </c>
    </row>
    <row r="1177" spans="1:10" x14ac:dyDescent="0.2">
      <c r="A1177" s="10" t="s">
        <v>2954</v>
      </c>
    </row>
    <row r="1178" spans="1:10" x14ac:dyDescent="0.2">
      <c r="A1178" s="228" t="s">
        <v>3057</v>
      </c>
    </row>
    <row r="1179" spans="1:10" x14ac:dyDescent="0.2">
      <c r="A1179" s="14" t="s">
        <v>4665</v>
      </c>
      <c r="B1179" s="185" t="s">
        <v>5253</v>
      </c>
      <c r="C1179" s="182" t="s">
        <v>5270</v>
      </c>
      <c r="D1179" s="166" t="s">
        <v>5184</v>
      </c>
    </row>
    <row r="1181" spans="1:10" x14ac:dyDescent="0.2">
      <c r="A1181" s="17" t="s">
        <v>3336</v>
      </c>
      <c r="J1181" s="44"/>
    </row>
    <row r="1182" spans="1:10" x14ac:dyDescent="0.2">
      <c r="A1182" s="10" t="s">
        <v>48</v>
      </c>
      <c r="J1182" s="44"/>
    </row>
    <row r="1183" spans="1:10" x14ac:dyDescent="0.2">
      <c r="A1183" s="10" t="s">
        <v>2808</v>
      </c>
      <c r="E1183" s="44"/>
      <c r="F1183" s="44"/>
      <c r="G1183" s="44"/>
      <c r="H1183" s="44"/>
      <c r="J1183" s="44"/>
    </row>
    <row r="1184" spans="1:10" x14ac:dyDescent="0.2">
      <c r="A1184" s="16" t="s">
        <v>3151</v>
      </c>
      <c r="E1184" s="44"/>
      <c r="F1184" s="44"/>
      <c r="G1184" s="44"/>
      <c r="H1184" s="44"/>
      <c r="J1184" s="44"/>
    </row>
    <row r="1185" spans="1:10" x14ac:dyDescent="0.2">
      <c r="A1185" s="10" t="s">
        <v>2890</v>
      </c>
      <c r="J1185" s="44"/>
    </row>
    <row r="1186" spans="1:10" x14ac:dyDescent="0.2">
      <c r="A1186" s="14" t="s">
        <v>4711</v>
      </c>
      <c r="E1186" s="44"/>
      <c r="F1186" s="44"/>
      <c r="G1186" s="44"/>
      <c r="H1186" s="44"/>
      <c r="I1186" s="44"/>
      <c r="J1186" s="44"/>
    </row>
    <row r="1187" spans="1:10" x14ac:dyDescent="0.2">
      <c r="A1187" s="228" t="s">
        <v>3057</v>
      </c>
      <c r="E1187" s="44"/>
      <c r="F1187" s="44"/>
      <c r="G1187" s="44"/>
      <c r="H1187" s="44"/>
      <c r="I1187" s="44"/>
      <c r="J1187" s="44"/>
    </row>
    <row r="1188" spans="1:10" x14ac:dyDescent="0.2">
      <c r="A1188" s="14" t="s">
        <v>4665</v>
      </c>
      <c r="B1188" s="185" t="s">
        <v>5253</v>
      </c>
      <c r="C1188" s="182" t="s">
        <v>5270</v>
      </c>
      <c r="D1188" s="166" t="s">
        <v>5184</v>
      </c>
      <c r="E1188" s="44"/>
      <c r="F1188" s="44"/>
      <c r="G1188" s="44"/>
      <c r="H1188" s="44"/>
      <c r="I1188" s="44"/>
      <c r="J1188" s="44"/>
    </row>
    <row r="1189" spans="1:10" x14ac:dyDescent="0.2">
      <c r="A1189" s="14"/>
      <c r="E1189" s="44"/>
      <c r="F1189" s="44"/>
      <c r="G1189" s="44"/>
      <c r="H1189" s="44"/>
      <c r="I1189" s="44"/>
      <c r="J1189" s="44"/>
    </row>
    <row r="1190" spans="1:10" x14ac:dyDescent="0.2">
      <c r="A1190" s="17" t="s">
        <v>4646</v>
      </c>
      <c r="E1190" s="44"/>
      <c r="F1190" s="44"/>
      <c r="G1190" s="44"/>
      <c r="H1190" s="44"/>
      <c r="I1190" s="44"/>
      <c r="J1190" s="44"/>
    </row>
    <row r="1191" spans="1:10" x14ac:dyDescent="0.2">
      <c r="A1191" s="16" t="s">
        <v>48</v>
      </c>
      <c r="E1191" s="44"/>
      <c r="F1191" s="44"/>
      <c r="G1191" s="44"/>
      <c r="H1191" s="44"/>
      <c r="I1191" s="44"/>
      <c r="J1191" s="44"/>
    </row>
    <row r="1192" spans="1:10" x14ac:dyDescent="0.2">
      <c r="A1192" s="10" t="s">
        <v>2808</v>
      </c>
      <c r="E1192" s="44"/>
      <c r="F1192" s="44"/>
      <c r="G1192" s="44"/>
      <c r="H1192" s="44"/>
      <c r="I1192" s="44"/>
      <c r="J1192" s="44"/>
    </row>
    <row r="1193" spans="1:10" x14ac:dyDescent="0.2">
      <c r="A1193" s="16" t="s">
        <v>3151</v>
      </c>
      <c r="E1193" s="44"/>
      <c r="F1193" s="44"/>
      <c r="G1193" s="44"/>
      <c r="H1193" s="44"/>
      <c r="I1193" s="44"/>
      <c r="J1193" s="44"/>
    </row>
    <row r="1194" spans="1:10" x14ac:dyDescent="0.2">
      <c r="A1194" s="10" t="s">
        <v>2954</v>
      </c>
      <c r="E1194" s="44"/>
      <c r="F1194" s="44"/>
      <c r="G1194" s="44"/>
      <c r="H1194" s="44"/>
      <c r="I1194" s="44"/>
      <c r="J1194" s="44"/>
    </row>
    <row r="1195" spans="1:10" x14ac:dyDescent="0.2">
      <c r="A1195" s="115" t="s">
        <v>2881</v>
      </c>
      <c r="E1195" s="44"/>
      <c r="F1195" s="44"/>
      <c r="G1195" s="44"/>
      <c r="H1195" s="44"/>
      <c r="I1195" s="44"/>
      <c r="J1195" s="44"/>
    </row>
    <row r="1196" spans="1:10" x14ac:dyDescent="0.2">
      <c r="A1196" s="115" t="s">
        <v>4665</v>
      </c>
      <c r="B1196" s="185" t="s">
        <v>5253</v>
      </c>
      <c r="C1196" s="182" t="s">
        <v>5270</v>
      </c>
      <c r="D1196" s="166" t="s">
        <v>5184</v>
      </c>
      <c r="E1196" s="44"/>
      <c r="F1196" s="44"/>
      <c r="G1196" s="44"/>
      <c r="H1196" s="44"/>
      <c r="I1196" s="44"/>
      <c r="J1196" s="44"/>
    </row>
    <row r="1197" spans="1:10" x14ac:dyDescent="0.2">
      <c r="A1197" s="115" t="s">
        <v>5190</v>
      </c>
      <c r="B1197" s="152" t="s">
        <v>4668</v>
      </c>
      <c r="C1197" s="117" t="s">
        <v>5271</v>
      </c>
      <c r="D1197" s="116" t="s">
        <v>5147</v>
      </c>
      <c r="E1197" s="44"/>
      <c r="F1197" s="44"/>
      <c r="G1197" s="44"/>
      <c r="H1197" s="44"/>
      <c r="I1197" s="44"/>
      <c r="J1197" s="44"/>
    </row>
    <row r="1198" spans="1:10" x14ac:dyDescent="0.2">
      <c r="E1198" s="44"/>
      <c r="F1198" s="44"/>
      <c r="G1198" s="44"/>
      <c r="H1198" s="44"/>
      <c r="I1198" s="44"/>
      <c r="J1198" s="44"/>
    </row>
    <row r="1199" spans="1:10" x14ac:dyDescent="0.2">
      <c r="A1199" s="17" t="s">
        <v>4647</v>
      </c>
      <c r="E1199" s="44"/>
      <c r="F1199" s="44"/>
      <c r="G1199" s="44"/>
      <c r="H1199" s="44"/>
      <c r="I1199" s="44"/>
      <c r="J1199" s="44"/>
    </row>
    <row r="1200" spans="1:10" x14ac:dyDescent="0.2">
      <c r="A1200" s="10" t="s">
        <v>48</v>
      </c>
      <c r="E1200" s="44"/>
      <c r="F1200" s="44"/>
      <c r="G1200" s="44"/>
      <c r="H1200" s="44"/>
      <c r="I1200" s="44"/>
      <c r="J1200" s="44"/>
    </row>
    <row r="1201" spans="1:10" x14ac:dyDescent="0.2">
      <c r="A1201" s="10" t="s">
        <v>2808</v>
      </c>
      <c r="E1201" s="44"/>
      <c r="F1201" s="44"/>
      <c r="G1201" s="44"/>
      <c r="H1201" s="44"/>
      <c r="I1201" s="44"/>
      <c r="J1201" s="44"/>
    </row>
    <row r="1202" spans="1:10" x14ac:dyDescent="0.2">
      <c r="A1202" s="16" t="s">
        <v>3151</v>
      </c>
      <c r="E1202" s="44"/>
      <c r="F1202" s="44"/>
      <c r="G1202" s="44"/>
      <c r="H1202" s="44"/>
      <c r="I1202" s="44"/>
      <c r="J1202" s="44"/>
    </row>
    <row r="1203" spans="1:10" x14ac:dyDescent="0.2">
      <c r="A1203" s="10" t="s">
        <v>2890</v>
      </c>
      <c r="E1203" s="44"/>
      <c r="F1203" s="44"/>
      <c r="G1203" s="44"/>
      <c r="H1203" s="44"/>
      <c r="I1203" s="44"/>
      <c r="J1203" s="44"/>
    </row>
    <row r="1204" spans="1:10" x14ac:dyDescent="0.2">
      <c r="A1204" s="14" t="s">
        <v>4711</v>
      </c>
      <c r="E1204" s="44"/>
      <c r="F1204" s="44"/>
      <c r="G1204" s="44"/>
      <c r="H1204" s="44"/>
      <c r="I1204" s="44"/>
      <c r="J1204" s="44"/>
    </row>
    <row r="1205" spans="1:10" x14ac:dyDescent="0.2">
      <c r="A1205" s="115" t="s">
        <v>2881</v>
      </c>
      <c r="E1205" s="44"/>
      <c r="F1205" s="44"/>
      <c r="G1205" s="44"/>
      <c r="H1205" s="44"/>
      <c r="I1205" s="44"/>
      <c r="J1205" s="44"/>
    </row>
    <row r="1206" spans="1:10" x14ac:dyDescent="0.2">
      <c r="A1206" s="115" t="s">
        <v>4665</v>
      </c>
      <c r="B1206" s="185" t="s">
        <v>5253</v>
      </c>
      <c r="C1206" s="182" t="s">
        <v>5270</v>
      </c>
      <c r="D1206" s="166" t="s">
        <v>5184</v>
      </c>
      <c r="E1206" s="44"/>
      <c r="F1206" s="44"/>
      <c r="G1206" s="44"/>
      <c r="H1206" s="44"/>
      <c r="I1206" s="44"/>
      <c r="J1206" s="44"/>
    </row>
    <row r="1207" spans="1:10" x14ac:dyDescent="0.2">
      <c r="A1207" s="115" t="s">
        <v>5190</v>
      </c>
      <c r="B1207" s="152" t="s">
        <v>4668</v>
      </c>
      <c r="C1207" s="117" t="s">
        <v>5271</v>
      </c>
      <c r="D1207" s="116" t="s">
        <v>5147</v>
      </c>
      <c r="E1207" s="44"/>
      <c r="F1207" s="44"/>
      <c r="G1207" s="44"/>
      <c r="H1207" s="44"/>
      <c r="I1207" s="44"/>
      <c r="J1207" s="44"/>
    </row>
    <row r="1208" spans="1:10" x14ac:dyDescent="0.2">
      <c r="A1208" s="14"/>
      <c r="E1208" s="44"/>
      <c r="F1208" s="44"/>
      <c r="G1208" s="44"/>
      <c r="H1208" s="44"/>
      <c r="I1208" s="44"/>
      <c r="J1208" s="44"/>
    </row>
    <row r="1209" spans="1:10" x14ac:dyDescent="0.2">
      <c r="A1209" s="17" t="s">
        <v>4694</v>
      </c>
      <c r="E1209" s="44"/>
      <c r="F1209" s="44"/>
      <c r="G1209" s="44"/>
      <c r="H1209" s="44"/>
      <c r="I1209" s="44"/>
      <c r="J1209" s="44"/>
    </row>
    <row r="1210" spans="1:10" x14ac:dyDescent="0.2">
      <c r="A1210" s="16" t="s">
        <v>48</v>
      </c>
      <c r="E1210" s="44"/>
      <c r="F1210" s="44"/>
      <c r="G1210" s="44"/>
      <c r="H1210" s="44"/>
      <c r="I1210" s="44"/>
      <c r="J1210" s="44"/>
    </row>
    <row r="1211" spans="1:10" x14ac:dyDescent="0.2">
      <c r="A1211" s="10" t="s">
        <v>2808</v>
      </c>
      <c r="E1211" s="44"/>
      <c r="F1211" s="44"/>
      <c r="G1211" s="44"/>
      <c r="H1211" s="44"/>
      <c r="I1211" s="44"/>
      <c r="J1211" s="44"/>
    </row>
    <row r="1212" spans="1:10" x14ac:dyDescent="0.2">
      <c r="A1212" s="16" t="s">
        <v>3151</v>
      </c>
      <c r="E1212" s="44"/>
      <c r="F1212" s="44"/>
      <c r="G1212" s="44"/>
      <c r="H1212" s="44"/>
      <c r="I1212" s="44"/>
      <c r="J1212" s="44"/>
    </row>
    <row r="1213" spans="1:10" x14ac:dyDescent="0.2">
      <c r="A1213" s="10" t="s">
        <v>2954</v>
      </c>
      <c r="E1213" s="44"/>
      <c r="F1213" s="44"/>
      <c r="G1213" s="44"/>
      <c r="H1213" s="44"/>
      <c r="I1213" s="44"/>
      <c r="J1213" s="44"/>
    </row>
    <row r="1214" spans="1:10" x14ac:dyDescent="0.2">
      <c r="A1214" s="115" t="s">
        <v>2882</v>
      </c>
      <c r="E1214" s="44"/>
      <c r="F1214" s="44"/>
      <c r="G1214" s="44"/>
      <c r="H1214" s="44"/>
      <c r="I1214" s="44"/>
      <c r="J1214" s="44"/>
    </row>
    <row r="1215" spans="1:10" x14ac:dyDescent="0.2">
      <c r="A1215" s="14" t="s">
        <v>4665</v>
      </c>
      <c r="B1215" s="185" t="s">
        <v>5253</v>
      </c>
      <c r="C1215" s="182" t="s">
        <v>5270</v>
      </c>
      <c r="D1215" s="166" t="s">
        <v>5184</v>
      </c>
      <c r="E1215" s="44"/>
      <c r="F1215" s="44"/>
      <c r="G1215" s="44"/>
      <c r="H1215" s="44"/>
      <c r="I1215" s="44"/>
      <c r="J1215" s="44"/>
    </row>
    <row r="1216" spans="1:10" x14ac:dyDescent="0.2">
      <c r="A1216" s="10"/>
      <c r="E1216" s="44"/>
      <c r="F1216" s="44"/>
      <c r="G1216" s="44"/>
      <c r="H1216" s="44"/>
      <c r="I1216" s="44"/>
      <c r="J1216" s="44"/>
    </row>
    <row r="1217" spans="1:10" x14ac:dyDescent="0.2">
      <c r="A1217" s="17" t="s">
        <v>4693</v>
      </c>
      <c r="E1217" s="44"/>
      <c r="F1217" s="44"/>
      <c r="G1217" s="44"/>
      <c r="H1217" s="44"/>
      <c r="I1217" s="44"/>
      <c r="J1217" s="44"/>
    </row>
    <row r="1218" spans="1:10" x14ac:dyDescent="0.2">
      <c r="A1218" s="10" t="s">
        <v>48</v>
      </c>
      <c r="E1218" s="44"/>
      <c r="F1218" s="44"/>
      <c r="G1218" s="44"/>
      <c r="H1218" s="44"/>
      <c r="I1218" s="44"/>
      <c r="J1218" s="44"/>
    </row>
    <row r="1219" spans="1:10" x14ac:dyDescent="0.2">
      <c r="A1219" s="10" t="s">
        <v>2808</v>
      </c>
      <c r="E1219" s="44"/>
      <c r="F1219" s="44"/>
      <c r="G1219" s="44"/>
      <c r="H1219" s="44"/>
      <c r="I1219" s="44"/>
      <c r="J1219" s="44"/>
    </row>
    <row r="1220" spans="1:10" x14ac:dyDescent="0.2">
      <c r="A1220" s="16" t="s">
        <v>3151</v>
      </c>
      <c r="E1220" s="44"/>
      <c r="F1220" s="44"/>
      <c r="G1220" s="44"/>
      <c r="H1220" s="44"/>
      <c r="I1220" s="44"/>
      <c r="J1220" s="44"/>
    </row>
    <row r="1221" spans="1:10" x14ac:dyDescent="0.2">
      <c r="A1221" s="10" t="s">
        <v>2890</v>
      </c>
      <c r="E1221" s="44"/>
      <c r="F1221" s="44"/>
      <c r="G1221" s="44"/>
      <c r="H1221" s="44"/>
      <c r="I1221" s="44"/>
      <c r="J1221" s="44"/>
    </row>
    <row r="1222" spans="1:10" x14ac:dyDescent="0.2">
      <c r="A1222" s="14" t="s">
        <v>4711</v>
      </c>
      <c r="E1222" s="44"/>
      <c r="F1222" s="44"/>
      <c r="G1222" s="44"/>
      <c r="H1222" s="44"/>
      <c r="I1222" s="44"/>
      <c r="J1222" s="44"/>
    </row>
    <row r="1223" spans="1:10" x14ac:dyDescent="0.2">
      <c r="A1223" s="115" t="s">
        <v>2882</v>
      </c>
      <c r="E1223" s="44"/>
      <c r="F1223" s="44"/>
      <c r="G1223" s="44"/>
      <c r="H1223" s="44"/>
      <c r="I1223" s="44"/>
      <c r="J1223" s="44"/>
    </row>
    <row r="1224" spans="1:10" x14ac:dyDescent="0.2">
      <c r="A1224" s="14" t="s">
        <v>4665</v>
      </c>
      <c r="B1224" s="185" t="s">
        <v>5253</v>
      </c>
      <c r="C1224" s="182" t="s">
        <v>5270</v>
      </c>
      <c r="D1224" s="166" t="s">
        <v>5184</v>
      </c>
      <c r="E1224" s="44"/>
      <c r="F1224" s="44"/>
      <c r="G1224" s="44"/>
      <c r="H1224" s="44"/>
      <c r="I1224" s="44"/>
      <c r="J1224" s="44"/>
    </row>
    <row r="1225" spans="1:10" x14ac:dyDescent="0.2">
      <c r="E1225" s="44"/>
      <c r="F1225" s="44"/>
      <c r="G1225" s="44"/>
      <c r="H1225" s="44"/>
      <c r="I1225" s="44"/>
      <c r="J1225" s="44"/>
    </row>
    <row r="1226" spans="1:10" x14ac:dyDescent="0.2">
      <c r="A1226" s="16" t="s">
        <v>842</v>
      </c>
      <c r="E1226" s="44"/>
      <c r="F1226" s="44"/>
      <c r="G1226" s="44"/>
      <c r="H1226" s="44"/>
      <c r="I1226" s="44"/>
      <c r="J1226" s="44"/>
    </row>
    <row r="1227" spans="1:10" x14ac:dyDescent="0.2">
      <c r="A1227" s="10"/>
      <c r="D1227" s="44"/>
      <c r="E1227" s="44"/>
      <c r="F1227" s="44"/>
      <c r="G1227" s="44"/>
      <c r="H1227" s="44"/>
      <c r="I1227" s="44"/>
    </row>
    <row r="1228" spans="1:10" ht="51" x14ac:dyDescent="0.2">
      <c r="B1228" s="61"/>
      <c r="C1228" s="411" t="s">
        <v>841</v>
      </c>
      <c r="D1228" s="411" t="s">
        <v>839</v>
      </c>
      <c r="E1228" s="411" t="s">
        <v>690</v>
      </c>
      <c r="F1228" s="411" t="s">
        <v>689</v>
      </c>
      <c r="G1228" s="411" t="s">
        <v>840</v>
      </c>
      <c r="H1228" s="44"/>
    </row>
    <row r="1229" spans="1:10" x14ac:dyDescent="0.2">
      <c r="B1229" s="61"/>
      <c r="C1229" s="156" t="s">
        <v>5572</v>
      </c>
      <c r="D1229" s="156" t="s">
        <v>5573</v>
      </c>
      <c r="E1229" s="156" t="s">
        <v>5574</v>
      </c>
      <c r="F1229" s="156" t="s">
        <v>5575</v>
      </c>
      <c r="G1229" s="156" t="s">
        <v>5576</v>
      </c>
      <c r="H1229" s="44"/>
    </row>
    <row r="1230" spans="1:10" x14ac:dyDescent="0.2">
      <c r="A1230" s="378" t="s">
        <v>226</v>
      </c>
      <c r="B1230" s="384" t="s">
        <v>5577</v>
      </c>
      <c r="C1230" s="476" t="s">
        <v>838</v>
      </c>
      <c r="D1230" s="476" t="s">
        <v>835</v>
      </c>
      <c r="E1230" s="439" t="s">
        <v>837</v>
      </c>
      <c r="F1230" s="439" t="s">
        <v>836</v>
      </c>
      <c r="G1230" s="439" t="s">
        <v>2278</v>
      </c>
    </row>
    <row r="1231" spans="1:10" x14ac:dyDescent="0.2">
      <c r="B1231" s="44"/>
      <c r="C1231" s="12" t="s">
        <v>3051</v>
      </c>
      <c r="D1231" s="12" t="s">
        <v>2853</v>
      </c>
      <c r="E1231" s="12" t="s">
        <v>2853</v>
      </c>
      <c r="F1231" s="12" t="s">
        <v>2853</v>
      </c>
      <c r="G1231" s="12" t="s">
        <v>2853</v>
      </c>
      <c r="H1231" s="44"/>
    </row>
    <row r="1232" spans="1:10" x14ac:dyDescent="0.2">
      <c r="B1232" s="44"/>
      <c r="C1232" s="12" t="s">
        <v>3054</v>
      </c>
      <c r="H1232" s="44"/>
    </row>
    <row r="1233" spans="1:10" x14ac:dyDescent="0.2">
      <c r="B1233" s="44"/>
      <c r="C1233" s="97" t="s">
        <v>2058</v>
      </c>
      <c r="D1233" s="97" t="s">
        <v>2058</v>
      </c>
      <c r="E1233" s="97" t="s">
        <v>2058</v>
      </c>
      <c r="F1233" s="97" t="s">
        <v>2058</v>
      </c>
      <c r="G1233" s="97" t="s">
        <v>2058</v>
      </c>
      <c r="H1233" s="44"/>
    </row>
    <row r="1234" spans="1:10" x14ac:dyDescent="0.2">
      <c r="B1234" s="44"/>
      <c r="C1234" s="13" t="s">
        <v>4666</v>
      </c>
      <c r="D1234" s="13" t="s">
        <v>4666</v>
      </c>
      <c r="E1234" s="13" t="s">
        <v>4666</v>
      </c>
      <c r="F1234" s="13" t="s">
        <v>4666</v>
      </c>
      <c r="G1234" s="13" t="s">
        <v>4666</v>
      </c>
      <c r="H1234" s="44"/>
      <c r="I1234" s="44"/>
    </row>
    <row r="1235" spans="1:10" x14ac:dyDescent="0.2">
      <c r="C1235" s="9" t="s">
        <v>2713</v>
      </c>
      <c r="D1235" s="8" t="s">
        <v>2716</v>
      </c>
      <c r="E1235" s="8" t="s">
        <v>2716</v>
      </c>
      <c r="F1235" s="8" t="s">
        <v>2716</v>
      </c>
      <c r="G1235" s="8" t="s">
        <v>2716</v>
      </c>
      <c r="H1235" s="44"/>
    </row>
    <row r="1236" spans="1:10" x14ac:dyDescent="0.2">
      <c r="C1236" s="9"/>
      <c r="D1236" s="8"/>
      <c r="E1236" s="8" t="s">
        <v>2866</v>
      </c>
      <c r="F1236" s="8" t="s">
        <v>2867</v>
      </c>
      <c r="G1236" s="8" t="s">
        <v>2864</v>
      </c>
      <c r="H1236" s="44"/>
    </row>
    <row r="1238" spans="1:10" x14ac:dyDescent="0.2">
      <c r="A1238" s="17" t="s">
        <v>3323</v>
      </c>
      <c r="I1238" s="44"/>
      <c r="J1238" s="44"/>
    </row>
    <row r="1239" spans="1:10" x14ac:dyDescent="0.2">
      <c r="A1239" s="16" t="s">
        <v>48</v>
      </c>
      <c r="E1239" s="44"/>
      <c r="F1239" s="44"/>
      <c r="G1239" s="44"/>
      <c r="H1239" s="44"/>
      <c r="I1239" s="44"/>
      <c r="J1239" s="44"/>
    </row>
    <row r="1240" spans="1:10" x14ac:dyDescent="0.2">
      <c r="A1240" s="10" t="s">
        <v>2808</v>
      </c>
      <c r="F1240" s="44"/>
      <c r="G1240" s="44"/>
      <c r="H1240" s="44"/>
      <c r="I1240" s="44"/>
      <c r="J1240" s="44"/>
    </row>
    <row r="1241" spans="1:10" x14ac:dyDescent="0.2">
      <c r="A1241" s="16" t="s">
        <v>3130</v>
      </c>
      <c r="F1241" s="44"/>
      <c r="G1241" s="44"/>
      <c r="H1241" s="44"/>
      <c r="I1241" s="44"/>
      <c r="J1241" s="44"/>
    </row>
    <row r="1242" spans="1:10" x14ac:dyDescent="0.2">
      <c r="A1242" s="16" t="s">
        <v>2853</v>
      </c>
      <c r="D1242" s="9"/>
      <c r="E1242" s="8"/>
      <c r="F1242" s="8"/>
      <c r="G1242" s="8"/>
      <c r="H1242" s="8"/>
      <c r="I1242" s="44"/>
      <c r="J1242" s="44"/>
    </row>
    <row r="1243" spans="1:10" x14ac:dyDescent="0.2">
      <c r="A1243" s="10" t="s">
        <v>2954</v>
      </c>
      <c r="D1243" s="9"/>
      <c r="E1243" s="8"/>
      <c r="F1243" s="8"/>
      <c r="G1243" s="8"/>
      <c r="H1243" s="8"/>
      <c r="I1243" s="44"/>
      <c r="J1243" s="44"/>
    </row>
    <row r="1244" spans="1:10" x14ac:dyDescent="0.2">
      <c r="A1244" s="228" t="s">
        <v>3057</v>
      </c>
      <c r="D1244" s="9"/>
      <c r="E1244" s="8"/>
      <c r="F1244" s="8"/>
      <c r="G1244" s="8"/>
      <c r="H1244" s="8"/>
      <c r="I1244" s="44"/>
      <c r="J1244" s="44"/>
    </row>
    <row r="1245" spans="1:10" x14ac:dyDescent="0.2">
      <c r="A1245" s="14" t="s">
        <v>4665</v>
      </c>
      <c r="B1245" s="185" t="s">
        <v>5253</v>
      </c>
      <c r="C1245" s="182" t="s">
        <v>5270</v>
      </c>
      <c r="D1245" s="166" t="s">
        <v>5184</v>
      </c>
      <c r="E1245" s="8"/>
      <c r="F1245" s="8"/>
      <c r="G1245" s="8"/>
      <c r="H1245" s="8"/>
      <c r="I1245" s="44"/>
      <c r="J1245" s="44"/>
    </row>
    <row r="1246" spans="1:10" x14ac:dyDescent="0.2">
      <c r="D1246" s="9"/>
      <c r="E1246" s="8"/>
      <c r="F1246" s="8"/>
      <c r="G1246" s="8"/>
      <c r="H1246" s="8"/>
      <c r="I1246" s="44"/>
      <c r="J1246" s="44"/>
    </row>
    <row r="1247" spans="1:10" x14ac:dyDescent="0.2">
      <c r="A1247" s="17" t="s">
        <v>3337</v>
      </c>
      <c r="E1247" s="44"/>
      <c r="F1247" s="44"/>
      <c r="G1247" s="44"/>
      <c r="H1247" s="44"/>
      <c r="I1247" s="44"/>
      <c r="J1247" s="44"/>
    </row>
    <row r="1248" spans="1:10" x14ac:dyDescent="0.2">
      <c r="A1248" s="10" t="s">
        <v>48</v>
      </c>
      <c r="E1248" s="44"/>
      <c r="F1248" s="44"/>
      <c r="G1248" s="44"/>
      <c r="H1248" s="44"/>
      <c r="I1248" s="44"/>
      <c r="J1248" s="44"/>
    </row>
    <row r="1249" spans="1:10" x14ac:dyDescent="0.2">
      <c r="A1249" s="10" t="s">
        <v>2808</v>
      </c>
      <c r="E1249" s="44"/>
      <c r="F1249" s="44"/>
      <c r="G1249" s="44"/>
      <c r="H1249" s="44"/>
      <c r="I1249" s="44"/>
      <c r="J1249" s="44"/>
    </row>
    <row r="1250" spans="1:10" x14ac:dyDescent="0.2">
      <c r="A1250" s="16" t="s">
        <v>3130</v>
      </c>
      <c r="E1250" s="44"/>
      <c r="F1250" s="44"/>
      <c r="G1250" s="44"/>
      <c r="H1250" s="44"/>
      <c r="I1250" s="44"/>
      <c r="J1250" s="44"/>
    </row>
    <row r="1251" spans="1:10" x14ac:dyDescent="0.2">
      <c r="A1251" s="16" t="s">
        <v>2853</v>
      </c>
      <c r="E1251" s="44"/>
      <c r="F1251" s="44"/>
      <c r="G1251" s="44"/>
      <c r="H1251" s="44"/>
      <c r="I1251" s="44"/>
      <c r="J1251" s="44"/>
    </row>
    <row r="1252" spans="1:10" x14ac:dyDescent="0.2">
      <c r="A1252" s="10" t="s">
        <v>2890</v>
      </c>
      <c r="E1252" s="44"/>
      <c r="F1252" s="44"/>
      <c r="G1252" s="44"/>
      <c r="H1252" s="44"/>
      <c r="I1252" s="44"/>
      <c r="J1252" s="44"/>
    </row>
    <row r="1253" spans="1:10" x14ac:dyDescent="0.2">
      <c r="A1253" s="14" t="s">
        <v>4711</v>
      </c>
      <c r="E1253" s="44"/>
      <c r="F1253" s="44"/>
      <c r="G1253" s="44"/>
      <c r="H1253" s="44"/>
      <c r="I1253" s="44"/>
      <c r="J1253" s="44"/>
    </row>
    <row r="1254" spans="1:10" x14ac:dyDescent="0.2">
      <c r="A1254" s="228" t="s">
        <v>3057</v>
      </c>
      <c r="E1254" s="44"/>
      <c r="F1254" s="44"/>
      <c r="G1254" s="44"/>
      <c r="H1254" s="44"/>
      <c r="I1254" s="44"/>
      <c r="J1254" s="44"/>
    </row>
    <row r="1255" spans="1:10" x14ac:dyDescent="0.2">
      <c r="A1255" s="14" t="s">
        <v>4665</v>
      </c>
      <c r="B1255" s="185" t="s">
        <v>5253</v>
      </c>
      <c r="C1255" s="182" t="s">
        <v>5270</v>
      </c>
      <c r="D1255" s="166" t="s">
        <v>5184</v>
      </c>
      <c r="E1255" s="44"/>
      <c r="F1255" s="44"/>
      <c r="G1255" s="44"/>
      <c r="H1255" s="44"/>
      <c r="I1255" s="44"/>
      <c r="J1255" s="44"/>
    </row>
    <row r="1256" spans="1:10" x14ac:dyDescent="0.2">
      <c r="A1256" s="14"/>
      <c r="E1256" s="44"/>
      <c r="F1256" s="44"/>
      <c r="G1256" s="44"/>
      <c r="H1256" s="44"/>
      <c r="I1256" s="44"/>
      <c r="J1256" s="44"/>
    </row>
    <row r="1257" spans="1:10" x14ac:dyDescent="0.2">
      <c r="A1257" s="17" t="s">
        <v>4648</v>
      </c>
      <c r="E1257" s="44"/>
      <c r="F1257" s="44"/>
      <c r="G1257" s="44"/>
      <c r="H1257" s="44"/>
      <c r="I1257" s="44"/>
      <c r="J1257" s="44"/>
    </row>
    <row r="1258" spans="1:10" x14ac:dyDescent="0.2">
      <c r="A1258" s="16" t="s">
        <v>48</v>
      </c>
      <c r="E1258" s="44"/>
      <c r="F1258" s="44"/>
      <c r="G1258" s="44"/>
      <c r="H1258" s="44"/>
      <c r="I1258" s="44"/>
      <c r="J1258" s="44"/>
    </row>
    <row r="1259" spans="1:10" x14ac:dyDescent="0.2">
      <c r="A1259" s="10" t="s">
        <v>2808</v>
      </c>
      <c r="E1259" s="44"/>
      <c r="F1259" s="44"/>
      <c r="G1259" s="44"/>
      <c r="H1259" s="44"/>
      <c r="I1259" s="44"/>
      <c r="J1259" s="44"/>
    </row>
    <row r="1260" spans="1:10" x14ac:dyDescent="0.2">
      <c r="A1260" s="16" t="s">
        <v>3130</v>
      </c>
      <c r="E1260" s="44"/>
      <c r="F1260" s="44"/>
      <c r="G1260" s="44"/>
      <c r="H1260" s="44"/>
      <c r="I1260" s="44"/>
      <c r="J1260" s="44"/>
    </row>
    <row r="1261" spans="1:10" x14ac:dyDescent="0.2">
      <c r="A1261" s="16" t="s">
        <v>2853</v>
      </c>
      <c r="E1261" s="44"/>
      <c r="F1261" s="44"/>
      <c r="G1261" s="44"/>
      <c r="H1261" s="44"/>
      <c r="I1261" s="44"/>
      <c r="J1261" s="44"/>
    </row>
    <row r="1262" spans="1:10" x14ac:dyDescent="0.2">
      <c r="A1262" s="10" t="s">
        <v>2954</v>
      </c>
      <c r="E1262" s="44"/>
      <c r="F1262" s="44"/>
      <c r="G1262" s="44"/>
      <c r="H1262" s="44"/>
      <c r="I1262" s="44"/>
      <c r="J1262" s="44"/>
    </row>
    <row r="1263" spans="1:10" x14ac:dyDescent="0.2">
      <c r="A1263" s="115" t="s">
        <v>2881</v>
      </c>
      <c r="E1263" s="44"/>
      <c r="F1263" s="44"/>
      <c r="G1263" s="44"/>
      <c r="H1263" s="44"/>
      <c r="I1263" s="44"/>
      <c r="J1263" s="44"/>
    </row>
    <row r="1264" spans="1:10" x14ac:dyDescent="0.2">
      <c r="A1264" s="115" t="s">
        <v>4665</v>
      </c>
      <c r="B1264" s="185" t="s">
        <v>5253</v>
      </c>
      <c r="C1264" s="182" t="s">
        <v>5270</v>
      </c>
      <c r="D1264" s="166" t="s">
        <v>5184</v>
      </c>
      <c r="E1264" s="44"/>
      <c r="F1264" s="44"/>
      <c r="G1264" s="44"/>
      <c r="H1264" s="44"/>
      <c r="I1264" s="44"/>
      <c r="J1264" s="44"/>
    </row>
    <row r="1265" spans="1:10" x14ac:dyDescent="0.2">
      <c r="A1265" s="115" t="s">
        <v>5190</v>
      </c>
      <c r="B1265" s="152" t="s">
        <v>4668</v>
      </c>
      <c r="C1265" s="117" t="s">
        <v>5271</v>
      </c>
      <c r="D1265" s="116" t="s">
        <v>5147</v>
      </c>
      <c r="E1265" s="44"/>
      <c r="F1265" s="44"/>
      <c r="G1265" s="44"/>
      <c r="H1265" s="44"/>
      <c r="I1265" s="44"/>
      <c r="J1265" s="44"/>
    </row>
    <row r="1266" spans="1:10" x14ac:dyDescent="0.2">
      <c r="E1266" s="44"/>
      <c r="F1266" s="44"/>
      <c r="G1266" s="44"/>
      <c r="H1266" s="44"/>
      <c r="I1266" s="44"/>
      <c r="J1266" s="44"/>
    </row>
    <row r="1267" spans="1:10" x14ac:dyDescent="0.2">
      <c r="A1267" s="17" t="s">
        <v>4649</v>
      </c>
      <c r="E1267" s="44"/>
      <c r="F1267" s="44"/>
      <c r="G1267" s="44"/>
      <c r="H1267" s="44"/>
      <c r="I1267" s="44"/>
      <c r="J1267" s="44"/>
    </row>
    <row r="1268" spans="1:10" x14ac:dyDescent="0.2">
      <c r="A1268" s="10" t="s">
        <v>48</v>
      </c>
      <c r="E1268" s="44"/>
      <c r="F1268" s="44"/>
      <c r="G1268" s="44"/>
      <c r="H1268" s="44"/>
      <c r="I1268" s="44"/>
      <c r="J1268" s="44"/>
    </row>
    <row r="1269" spans="1:10" x14ac:dyDescent="0.2">
      <c r="A1269" s="10" t="s">
        <v>2808</v>
      </c>
      <c r="E1269" s="44"/>
      <c r="F1269" s="44"/>
      <c r="G1269" s="44"/>
      <c r="H1269" s="44"/>
      <c r="I1269" s="44"/>
      <c r="J1269" s="44"/>
    </row>
    <row r="1270" spans="1:10" x14ac:dyDescent="0.2">
      <c r="A1270" s="16" t="s">
        <v>3130</v>
      </c>
      <c r="E1270" s="44"/>
      <c r="F1270" s="44"/>
      <c r="G1270" s="44"/>
      <c r="H1270" s="44"/>
      <c r="I1270" s="44"/>
      <c r="J1270" s="44"/>
    </row>
    <row r="1271" spans="1:10" x14ac:dyDescent="0.2">
      <c r="A1271" s="16" t="s">
        <v>2853</v>
      </c>
      <c r="E1271" s="44"/>
      <c r="F1271" s="44"/>
      <c r="G1271" s="44"/>
      <c r="H1271" s="44"/>
      <c r="I1271" s="44"/>
      <c r="J1271" s="44"/>
    </row>
    <row r="1272" spans="1:10" x14ac:dyDescent="0.2">
      <c r="A1272" s="10" t="s">
        <v>2890</v>
      </c>
      <c r="E1272" s="44"/>
      <c r="F1272" s="44"/>
      <c r="G1272" s="44"/>
      <c r="H1272" s="44"/>
      <c r="I1272" s="44"/>
      <c r="J1272" s="44"/>
    </row>
    <row r="1273" spans="1:10" x14ac:dyDescent="0.2">
      <c r="A1273" s="14" t="s">
        <v>4711</v>
      </c>
      <c r="E1273" s="44"/>
      <c r="F1273" s="44"/>
      <c r="G1273" s="44"/>
      <c r="H1273" s="44"/>
      <c r="I1273" s="44"/>
      <c r="J1273" s="44"/>
    </row>
    <row r="1274" spans="1:10" x14ac:dyDescent="0.2">
      <c r="A1274" s="115" t="s">
        <v>2881</v>
      </c>
      <c r="E1274" s="44"/>
      <c r="F1274" s="44"/>
      <c r="G1274" s="44"/>
      <c r="H1274" s="44"/>
      <c r="I1274" s="44"/>
      <c r="J1274" s="44"/>
    </row>
    <row r="1275" spans="1:10" x14ac:dyDescent="0.2">
      <c r="A1275" s="115" t="s">
        <v>4665</v>
      </c>
      <c r="B1275" s="185" t="s">
        <v>5253</v>
      </c>
      <c r="C1275" s="182" t="s">
        <v>5270</v>
      </c>
      <c r="D1275" s="166" t="s">
        <v>5184</v>
      </c>
      <c r="E1275" s="44"/>
      <c r="F1275" s="44"/>
      <c r="G1275" s="44"/>
      <c r="H1275" s="44"/>
      <c r="I1275" s="44"/>
      <c r="J1275" s="44"/>
    </row>
    <row r="1276" spans="1:10" x14ac:dyDescent="0.2">
      <c r="A1276" s="115" t="s">
        <v>5190</v>
      </c>
      <c r="B1276" s="152" t="s">
        <v>4668</v>
      </c>
      <c r="C1276" s="117" t="s">
        <v>5271</v>
      </c>
      <c r="D1276" s="116" t="s">
        <v>5147</v>
      </c>
      <c r="E1276" s="44"/>
      <c r="F1276" s="44"/>
      <c r="G1276" s="44"/>
      <c r="H1276" s="44"/>
      <c r="I1276" s="44"/>
      <c r="J1276" s="44"/>
    </row>
    <row r="1277" spans="1:10" x14ac:dyDescent="0.2">
      <c r="A1277" s="14"/>
      <c r="E1277" s="44"/>
      <c r="F1277" s="44"/>
      <c r="G1277" s="44"/>
      <c r="H1277" s="44"/>
      <c r="I1277" s="44"/>
      <c r="J1277" s="44"/>
    </row>
    <row r="1278" spans="1:10" x14ac:dyDescent="0.2">
      <c r="A1278" s="17" t="s">
        <v>4692</v>
      </c>
      <c r="E1278" s="44"/>
      <c r="F1278" s="44"/>
      <c r="G1278" s="44"/>
      <c r="H1278" s="44"/>
      <c r="I1278" s="44"/>
      <c r="J1278" s="44"/>
    </row>
    <row r="1279" spans="1:10" x14ac:dyDescent="0.2">
      <c r="A1279" s="16" t="s">
        <v>48</v>
      </c>
      <c r="E1279" s="44"/>
      <c r="F1279" s="44"/>
      <c r="G1279" s="44"/>
      <c r="H1279" s="44"/>
      <c r="I1279" s="44"/>
      <c r="J1279" s="44"/>
    </row>
    <row r="1280" spans="1:10" x14ac:dyDescent="0.2">
      <c r="A1280" s="10" t="s">
        <v>2808</v>
      </c>
      <c r="E1280" s="44"/>
      <c r="F1280" s="44"/>
      <c r="G1280" s="44"/>
      <c r="H1280" s="44"/>
      <c r="I1280" s="44"/>
      <c r="J1280" s="44"/>
    </row>
    <row r="1281" spans="1:10" x14ac:dyDescent="0.2">
      <c r="A1281" s="16" t="s">
        <v>3130</v>
      </c>
      <c r="E1281" s="44"/>
      <c r="F1281" s="44"/>
      <c r="G1281" s="44"/>
      <c r="H1281" s="44"/>
      <c r="I1281" s="44"/>
      <c r="J1281" s="44"/>
    </row>
    <row r="1282" spans="1:10" x14ac:dyDescent="0.2">
      <c r="A1282" s="16" t="s">
        <v>2853</v>
      </c>
      <c r="E1282" s="44"/>
      <c r="F1282" s="44"/>
      <c r="G1282" s="44"/>
      <c r="H1282" s="44"/>
      <c r="I1282" s="44"/>
      <c r="J1282" s="44"/>
    </row>
    <row r="1283" spans="1:10" x14ac:dyDescent="0.2">
      <c r="A1283" s="10" t="s">
        <v>2954</v>
      </c>
      <c r="E1283" s="44"/>
      <c r="F1283" s="44"/>
      <c r="G1283" s="44"/>
      <c r="H1283" s="44"/>
      <c r="I1283" s="44"/>
      <c r="J1283" s="44"/>
    </row>
    <row r="1284" spans="1:10" x14ac:dyDescent="0.2">
      <c r="A1284" s="115" t="s">
        <v>2882</v>
      </c>
      <c r="E1284" s="44"/>
      <c r="F1284" s="44"/>
      <c r="G1284" s="44"/>
      <c r="H1284" s="44"/>
      <c r="I1284" s="44"/>
      <c r="J1284" s="44"/>
    </row>
    <row r="1285" spans="1:10" x14ac:dyDescent="0.2">
      <c r="A1285" s="14" t="s">
        <v>4665</v>
      </c>
      <c r="B1285" s="185" t="s">
        <v>5253</v>
      </c>
      <c r="C1285" s="182" t="s">
        <v>5270</v>
      </c>
      <c r="D1285" s="166" t="s">
        <v>5184</v>
      </c>
      <c r="E1285" s="44"/>
      <c r="F1285" s="44"/>
      <c r="G1285" s="44"/>
      <c r="H1285" s="44"/>
      <c r="I1285" s="44"/>
      <c r="J1285" s="44"/>
    </row>
    <row r="1286" spans="1:10" x14ac:dyDescent="0.2">
      <c r="A1286" s="10"/>
      <c r="E1286" s="44"/>
      <c r="F1286" s="44"/>
      <c r="G1286" s="44"/>
      <c r="H1286" s="44"/>
      <c r="I1286" s="44"/>
      <c r="J1286" s="44"/>
    </row>
    <row r="1287" spans="1:10" x14ac:dyDescent="0.2">
      <c r="A1287" s="17" t="s">
        <v>4691</v>
      </c>
      <c r="E1287" s="44"/>
      <c r="F1287" s="44"/>
      <c r="G1287" s="44"/>
      <c r="H1287" s="44"/>
      <c r="I1287" s="44"/>
      <c r="J1287" s="44"/>
    </row>
    <row r="1288" spans="1:10" x14ac:dyDescent="0.2">
      <c r="A1288" s="10" t="s">
        <v>48</v>
      </c>
      <c r="E1288" s="44"/>
      <c r="F1288" s="44"/>
      <c r="G1288" s="44"/>
      <c r="H1288" s="44"/>
      <c r="I1288" s="44"/>
      <c r="J1288" s="44"/>
    </row>
    <row r="1289" spans="1:10" x14ac:dyDescent="0.2">
      <c r="A1289" s="10" t="s">
        <v>2808</v>
      </c>
      <c r="E1289" s="44"/>
      <c r="F1289" s="44"/>
      <c r="G1289" s="44"/>
      <c r="H1289" s="44"/>
      <c r="I1289" s="44"/>
      <c r="J1289" s="44"/>
    </row>
    <row r="1290" spans="1:10" x14ac:dyDescent="0.2">
      <c r="A1290" s="16" t="s">
        <v>3130</v>
      </c>
      <c r="E1290" s="44"/>
      <c r="F1290" s="44"/>
      <c r="G1290" s="44"/>
      <c r="H1290" s="44"/>
      <c r="I1290" s="44"/>
      <c r="J1290" s="44"/>
    </row>
    <row r="1291" spans="1:10" x14ac:dyDescent="0.2">
      <c r="A1291" s="16" t="s">
        <v>2853</v>
      </c>
      <c r="E1291" s="44"/>
      <c r="F1291" s="44"/>
      <c r="G1291" s="44"/>
      <c r="H1291" s="44"/>
      <c r="I1291" s="44"/>
      <c r="J1291" s="44"/>
    </row>
    <row r="1292" spans="1:10" x14ac:dyDescent="0.2">
      <c r="A1292" s="10" t="s">
        <v>2890</v>
      </c>
      <c r="E1292" s="44"/>
      <c r="F1292" s="44"/>
      <c r="G1292" s="44"/>
      <c r="H1292" s="44"/>
      <c r="I1292" s="44"/>
      <c r="J1292" s="44"/>
    </row>
    <row r="1293" spans="1:10" x14ac:dyDescent="0.2">
      <c r="A1293" s="14" t="s">
        <v>4711</v>
      </c>
      <c r="E1293" s="44"/>
      <c r="F1293" s="44"/>
      <c r="G1293" s="44"/>
      <c r="H1293" s="44"/>
      <c r="I1293" s="44"/>
      <c r="J1293" s="44"/>
    </row>
    <row r="1294" spans="1:10" x14ac:dyDescent="0.2">
      <c r="A1294" s="115" t="s">
        <v>2882</v>
      </c>
      <c r="E1294" s="44"/>
      <c r="F1294" s="44"/>
      <c r="G1294" s="44"/>
      <c r="H1294" s="44"/>
      <c r="I1294" s="44"/>
      <c r="J1294" s="44"/>
    </row>
    <row r="1295" spans="1:10" x14ac:dyDescent="0.2">
      <c r="A1295" s="14" t="s">
        <v>4665</v>
      </c>
      <c r="B1295" s="185" t="s">
        <v>5253</v>
      </c>
      <c r="C1295" s="182" t="s">
        <v>5270</v>
      </c>
      <c r="D1295" s="166" t="s">
        <v>5184</v>
      </c>
      <c r="E1295" s="44"/>
      <c r="F1295" s="44"/>
      <c r="G1295" s="44"/>
      <c r="H1295" s="44"/>
      <c r="I1295" s="44"/>
      <c r="J1295" s="44"/>
    </row>
    <row r="1296" spans="1:10" x14ac:dyDescent="0.2">
      <c r="A1296" s="115"/>
      <c r="E1296" s="44"/>
      <c r="F1296" s="44"/>
      <c r="G1296" s="44"/>
      <c r="H1296" s="44"/>
      <c r="I1296" s="44"/>
      <c r="J1296" s="44"/>
    </row>
    <row r="1297" spans="1:10" x14ac:dyDescent="0.2">
      <c r="A1297" s="10" t="s">
        <v>834</v>
      </c>
      <c r="E1297" s="44"/>
      <c r="F1297" s="44"/>
      <c r="G1297" s="44"/>
      <c r="H1297" s="44"/>
      <c r="I1297" s="44"/>
      <c r="J1297" s="44"/>
    </row>
    <row r="1298" spans="1:10" x14ac:dyDescent="0.2">
      <c r="E1298" s="44"/>
      <c r="F1298" s="44"/>
      <c r="G1298" s="44"/>
      <c r="H1298" s="44"/>
      <c r="I1298" s="44"/>
      <c r="J1298" s="44"/>
    </row>
    <row r="1299" spans="1:10" ht="38.25" x14ac:dyDescent="0.2">
      <c r="B1299" s="61"/>
      <c r="C1299" s="153" t="s">
        <v>832</v>
      </c>
      <c r="D1299" s="153" t="s">
        <v>825</v>
      </c>
      <c r="E1299" s="153" t="s">
        <v>833</v>
      </c>
    </row>
    <row r="1300" spans="1:10" x14ac:dyDescent="0.2">
      <c r="B1300" s="61"/>
      <c r="C1300" s="223" t="s">
        <v>5578</v>
      </c>
      <c r="D1300" s="223" t="s">
        <v>5579</v>
      </c>
      <c r="E1300" s="223" t="s">
        <v>5580</v>
      </c>
    </row>
    <row r="1301" spans="1:10" x14ac:dyDescent="0.2">
      <c r="A1301" s="378" t="s">
        <v>808</v>
      </c>
      <c r="B1301" s="384" t="s">
        <v>5581</v>
      </c>
      <c r="C1301" s="417" t="s">
        <v>2284</v>
      </c>
      <c r="D1301" s="417" t="s">
        <v>2281</v>
      </c>
      <c r="E1301" s="417" t="s">
        <v>2279</v>
      </c>
      <c r="F1301" s="16" t="s">
        <v>3066</v>
      </c>
      <c r="G1301" s="17"/>
    </row>
    <row r="1302" spans="1:10" x14ac:dyDescent="0.2">
      <c r="A1302" s="378" t="s">
        <v>831</v>
      </c>
      <c r="B1302" s="384" t="s">
        <v>5582</v>
      </c>
      <c r="C1302" s="417" t="s">
        <v>2285</v>
      </c>
      <c r="D1302" s="417" t="s">
        <v>2282</v>
      </c>
      <c r="E1302" s="417" t="s">
        <v>2280</v>
      </c>
      <c r="F1302" s="16" t="s">
        <v>3063</v>
      </c>
      <c r="G1302" s="17"/>
    </row>
    <row r="1303" spans="1:10" x14ac:dyDescent="0.2">
      <c r="A1303" s="378" t="s">
        <v>804</v>
      </c>
      <c r="B1303" s="384" t="s">
        <v>5583</v>
      </c>
      <c r="C1303" s="417" t="s">
        <v>829</v>
      </c>
      <c r="D1303" s="417" t="s">
        <v>2283</v>
      </c>
      <c r="E1303" s="417" t="s">
        <v>830</v>
      </c>
      <c r="G1303" s="17"/>
    </row>
    <row r="1304" spans="1:10" x14ac:dyDescent="0.2">
      <c r="B1304" s="44"/>
      <c r="C1304" s="97" t="s">
        <v>2058</v>
      </c>
      <c r="D1304" s="97" t="s">
        <v>2058</v>
      </c>
      <c r="E1304" s="97" t="s">
        <v>2058</v>
      </c>
    </row>
    <row r="1305" spans="1:10" x14ac:dyDescent="0.2">
      <c r="B1305" s="44"/>
      <c r="C1305" s="13" t="s">
        <v>4666</v>
      </c>
      <c r="D1305" s="13" t="s">
        <v>4666</v>
      </c>
      <c r="E1305" s="13" t="s">
        <v>4666</v>
      </c>
    </row>
    <row r="1306" spans="1:10" x14ac:dyDescent="0.2">
      <c r="B1306" s="44"/>
      <c r="C1306" s="232" t="s">
        <v>2716</v>
      </c>
      <c r="D1306" s="232" t="s">
        <v>2716</v>
      </c>
      <c r="E1306" s="232" t="s">
        <v>2716</v>
      </c>
    </row>
    <row r="1307" spans="1:10" x14ac:dyDescent="0.2">
      <c r="B1307" s="44"/>
      <c r="C1307" s="232"/>
      <c r="D1307" s="232" t="s">
        <v>2865</v>
      </c>
      <c r="E1307" s="232" t="s">
        <v>2864</v>
      </c>
    </row>
    <row r="1308" spans="1:10" x14ac:dyDescent="0.2">
      <c r="I1308" s="44"/>
      <c r="J1308" s="44"/>
    </row>
    <row r="1309" spans="1:10" x14ac:dyDescent="0.2">
      <c r="A1309" s="17" t="s">
        <v>3324</v>
      </c>
      <c r="I1309" s="44"/>
      <c r="J1309" s="44"/>
    </row>
    <row r="1310" spans="1:10" x14ac:dyDescent="0.2">
      <c r="A1310" s="16" t="s">
        <v>48</v>
      </c>
      <c r="I1310" s="44"/>
      <c r="J1310" s="44"/>
    </row>
    <row r="1311" spans="1:10" x14ac:dyDescent="0.2">
      <c r="A1311" s="10" t="s">
        <v>2808</v>
      </c>
      <c r="I1311" s="44"/>
      <c r="J1311" s="44"/>
    </row>
    <row r="1312" spans="1:10" x14ac:dyDescent="0.2">
      <c r="A1312" s="10" t="s">
        <v>2954</v>
      </c>
      <c r="I1312" s="44"/>
      <c r="J1312" s="44"/>
    </row>
    <row r="1313" spans="1:10" x14ac:dyDescent="0.2">
      <c r="A1313" s="228" t="s">
        <v>3057</v>
      </c>
      <c r="I1313" s="44"/>
      <c r="J1313" s="44"/>
    </row>
    <row r="1314" spans="1:10" x14ac:dyDescent="0.2">
      <c r="A1314" s="14" t="s">
        <v>4665</v>
      </c>
      <c r="B1314" s="185" t="s">
        <v>5253</v>
      </c>
      <c r="C1314" s="182" t="s">
        <v>5270</v>
      </c>
      <c r="D1314" s="166" t="s">
        <v>5184</v>
      </c>
      <c r="I1314" s="44"/>
      <c r="J1314" s="44"/>
    </row>
    <row r="1315" spans="1:10" x14ac:dyDescent="0.2">
      <c r="I1315" s="44"/>
      <c r="J1315" s="44"/>
    </row>
    <row r="1316" spans="1:10" x14ac:dyDescent="0.2">
      <c r="A1316" s="17" t="s">
        <v>3338</v>
      </c>
      <c r="I1316" s="44"/>
      <c r="J1316" s="44"/>
    </row>
    <row r="1317" spans="1:10" x14ac:dyDescent="0.2">
      <c r="A1317" s="10" t="s">
        <v>48</v>
      </c>
      <c r="I1317" s="44"/>
      <c r="J1317" s="44"/>
    </row>
    <row r="1318" spans="1:10" x14ac:dyDescent="0.2">
      <c r="A1318" s="10" t="s">
        <v>2808</v>
      </c>
      <c r="I1318" s="44"/>
      <c r="J1318" s="44"/>
    </row>
    <row r="1319" spans="1:10" x14ac:dyDescent="0.2">
      <c r="A1319" s="10" t="s">
        <v>2890</v>
      </c>
      <c r="I1319" s="44"/>
      <c r="J1319" s="44"/>
    </row>
    <row r="1320" spans="1:10" x14ac:dyDescent="0.2">
      <c r="A1320" s="14" t="s">
        <v>4711</v>
      </c>
      <c r="I1320" s="44"/>
      <c r="J1320" s="44"/>
    </row>
    <row r="1321" spans="1:10" x14ac:dyDescent="0.2">
      <c r="A1321" s="228" t="s">
        <v>3057</v>
      </c>
      <c r="D1321" s="44"/>
      <c r="E1321" s="44"/>
      <c r="I1321" s="44"/>
      <c r="J1321" s="44"/>
    </row>
    <row r="1322" spans="1:10" x14ac:dyDescent="0.2">
      <c r="A1322" s="14" t="s">
        <v>4665</v>
      </c>
      <c r="B1322" s="185" t="s">
        <v>5253</v>
      </c>
      <c r="C1322" s="182" t="s">
        <v>5270</v>
      </c>
      <c r="D1322" s="166" t="s">
        <v>5184</v>
      </c>
      <c r="E1322" s="44"/>
      <c r="G1322" s="44"/>
      <c r="H1322" s="44"/>
      <c r="I1322" s="44"/>
      <c r="J1322" s="44"/>
    </row>
    <row r="1323" spans="1:10" x14ac:dyDescent="0.2">
      <c r="A1323" s="14"/>
      <c r="D1323" s="44"/>
      <c r="E1323" s="44"/>
      <c r="G1323" s="44"/>
      <c r="H1323" s="44"/>
      <c r="I1323" s="44"/>
      <c r="J1323" s="44"/>
    </row>
    <row r="1324" spans="1:10" x14ac:dyDescent="0.2">
      <c r="A1324" s="17" t="s">
        <v>4650</v>
      </c>
      <c r="D1324" s="44"/>
      <c r="E1324" s="44"/>
      <c r="G1324" s="44"/>
      <c r="H1324" s="44"/>
      <c r="I1324" s="44"/>
      <c r="J1324" s="44"/>
    </row>
    <row r="1325" spans="1:10" x14ac:dyDescent="0.2">
      <c r="A1325" s="16" t="s">
        <v>48</v>
      </c>
      <c r="D1325" s="44"/>
      <c r="E1325" s="44"/>
      <c r="G1325" s="44"/>
      <c r="H1325" s="44"/>
      <c r="I1325" s="44"/>
      <c r="J1325" s="44"/>
    </row>
    <row r="1326" spans="1:10" x14ac:dyDescent="0.2">
      <c r="A1326" s="10" t="s">
        <v>2808</v>
      </c>
      <c r="D1326" s="44"/>
      <c r="E1326" s="44"/>
      <c r="G1326" s="44"/>
      <c r="H1326" s="44"/>
      <c r="I1326" s="44"/>
      <c r="J1326" s="44"/>
    </row>
    <row r="1327" spans="1:10" x14ac:dyDescent="0.2">
      <c r="A1327" s="10" t="s">
        <v>2954</v>
      </c>
      <c r="D1327" s="44"/>
      <c r="E1327" s="44"/>
      <c r="G1327" s="44"/>
      <c r="H1327" s="44"/>
      <c r="I1327" s="44"/>
      <c r="J1327" s="44"/>
    </row>
    <row r="1328" spans="1:10" x14ac:dyDescent="0.2">
      <c r="A1328" s="115" t="s">
        <v>2881</v>
      </c>
      <c r="D1328" s="44"/>
      <c r="E1328" s="44"/>
      <c r="G1328" s="44"/>
      <c r="H1328" s="44"/>
      <c r="I1328" s="44"/>
      <c r="J1328" s="44"/>
    </row>
    <row r="1329" spans="1:10" x14ac:dyDescent="0.2">
      <c r="A1329" s="115" t="s">
        <v>4665</v>
      </c>
      <c r="B1329" s="185" t="s">
        <v>5253</v>
      </c>
      <c r="C1329" s="182" t="s">
        <v>5270</v>
      </c>
      <c r="D1329" s="166" t="s">
        <v>5184</v>
      </c>
      <c r="E1329" s="44"/>
      <c r="G1329" s="44"/>
      <c r="H1329" s="44"/>
      <c r="I1329" s="44"/>
      <c r="J1329" s="44"/>
    </row>
    <row r="1330" spans="1:10" x14ac:dyDescent="0.2">
      <c r="A1330" s="115" t="s">
        <v>5190</v>
      </c>
      <c r="B1330" s="152" t="s">
        <v>4668</v>
      </c>
      <c r="C1330" s="117" t="s">
        <v>5271</v>
      </c>
      <c r="D1330" s="116" t="s">
        <v>5147</v>
      </c>
      <c r="E1330" s="44"/>
      <c r="G1330" s="44"/>
      <c r="H1330" s="44"/>
      <c r="I1330" s="44"/>
      <c r="J1330" s="44"/>
    </row>
    <row r="1331" spans="1:10" x14ac:dyDescent="0.2">
      <c r="D1331" s="44"/>
      <c r="E1331" s="44"/>
      <c r="G1331" s="44"/>
      <c r="H1331" s="44"/>
      <c r="I1331" s="44"/>
      <c r="J1331" s="44"/>
    </row>
    <row r="1332" spans="1:10" x14ac:dyDescent="0.2">
      <c r="A1332" s="17" t="s">
        <v>4651</v>
      </c>
      <c r="D1332" s="44"/>
      <c r="E1332" s="44"/>
      <c r="G1332" s="44"/>
      <c r="H1332" s="44"/>
      <c r="I1332" s="44"/>
      <c r="J1332" s="44"/>
    </row>
    <row r="1333" spans="1:10" x14ac:dyDescent="0.2">
      <c r="A1333" s="10" t="s">
        <v>48</v>
      </c>
      <c r="D1333" s="44"/>
      <c r="E1333" s="44"/>
      <c r="G1333" s="44"/>
      <c r="H1333" s="44"/>
      <c r="I1333" s="44"/>
      <c r="J1333" s="44"/>
    </row>
    <row r="1334" spans="1:10" x14ac:dyDescent="0.2">
      <c r="A1334" s="10" t="s">
        <v>2808</v>
      </c>
      <c r="D1334" s="44"/>
      <c r="E1334" s="44"/>
      <c r="G1334" s="44"/>
      <c r="H1334" s="44"/>
      <c r="I1334" s="44"/>
      <c r="J1334" s="44"/>
    </row>
    <row r="1335" spans="1:10" x14ac:dyDescent="0.2">
      <c r="A1335" s="10" t="s">
        <v>2890</v>
      </c>
      <c r="D1335" s="44"/>
      <c r="E1335" s="44"/>
      <c r="G1335" s="44"/>
      <c r="H1335" s="44"/>
      <c r="I1335" s="44"/>
      <c r="J1335" s="44"/>
    </row>
    <row r="1336" spans="1:10" x14ac:dyDescent="0.2">
      <c r="A1336" s="14" t="s">
        <v>4711</v>
      </c>
      <c r="D1336" s="44"/>
      <c r="E1336" s="44"/>
      <c r="G1336" s="44"/>
      <c r="H1336" s="44"/>
      <c r="I1336" s="44"/>
      <c r="J1336" s="44"/>
    </row>
    <row r="1337" spans="1:10" x14ac:dyDescent="0.2">
      <c r="A1337" s="115" t="s">
        <v>2881</v>
      </c>
      <c r="D1337" s="44"/>
      <c r="E1337" s="44"/>
      <c r="G1337" s="44"/>
      <c r="H1337" s="44"/>
      <c r="I1337" s="44"/>
      <c r="J1337" s="44"/>
    </row>
    <row r="1338" spans="1:10" x14ac:dyDescent="0.2">
      <c r="A1338" s="115" t="s">
        <v>4665</v>
      </c>
      <c r="B1338" s="185" t="s">
        <v>5253</v>
      </c>
      <c r="C1338" s="182" t="s">
        <v>5270</v>
      </c>
      <c r="D1338" s="166" t="s">
        <v>5184</v>
      </c>
      <c r="E1338" s="44"/>
      <c r="G1338" s="44"/>
      <c r="H1338" s="44"/>
      <c r="I1338" s="44"/>
      <c r="J1338" s="44"/>
    </row>
    <row r="1339" spans="1:10" x14ac:dyDescent="0.2">
      <c r="A1339" s="115" t="s">
        <v>5190</v>
      </c>
      <c r="B1339" s="152" t="s">
        <v>4668</v>
      </c>
      <c r="C1339" s="117" t="s">
        <v>5271</v>
      </c>
      <c r="D1339" s="116" t="s">
        <v>5147</v>
      </c>
      <c r="E1339" s="44"/>
      <c r="G1339" s="44"/>
      <c r="H1339" s="44"/>
      <c r="I1339" s="44"/>
      <c r="J1339" s="44"/>
    </row>
    <row r="1340" spans="1:10" x14ac:dyDescent="0.2">
      <c r="A1340" s="14"/>
      <c r="D1340" s="44"/>
      <c r="E1340" s="44"/>
      <c r="G1340" s="44"/>
      <c r="H1340" s="44"/>
      <c r="I1340" s="44"/>
      <c r="J1340" s="44"/>
    </row>
    <row r="1341" spans="1:10" x14ac:dyDescent="0.2">
      <c r="A1341" s="17" t="s">
        <v>4690</v>
      </c>
      <c r="D1341" s="44"/>
      <c r="E1341" s="44"/>
      <c r="G1341" s="44"/>
      <c r="H1341" s="44"/>
      <c r="I1341" s="44"/>
      <c r="J1341" s="44"/>
    </row>
    <row r="1342" spans="1:10" x14ac:dyDescent="0.2">
      <c r="A1342" s="16" t="s">
        <v>48</v>
      </c>
      <c r="D1342" s="44"/>
      <c r="E1342" s="44"/>
      <c r="G1342" s="44"/>
      <c r="H1342" s="44"/>
      <c r="I1342" s="44"/>
      <c r="J1342" s="44"/>
    </row>
    <row r="1343" spans="1:10" x14ac:dyDescent="0.2">
      <c r="A1343" s="10" t="s">
        <v>2808</v>
      </c>
      <c r="D1343" s="44"/>
      <c r="E1343" s="44"/>
      <c r="G1343" s="44"/>
      <c r="H1343" s="44"/>
      <c r="I1343" s="44"/>
      <c r="J1343" s="44"/>
    </row>
    <row r="1344" spans="1:10" x14ac:dyDescent="0.2">
      <c r="A1344" s="10" t="s">
        <v>2954</v>
      </c>
      <c r="D1344" s="44"/>
      <c r="E1344" s="44"/>
      <c r="G1344" s="44"/>
      <c r="H1344" s="44"/>
      <c r="I1344" s="44"/>
      <c r="J1344" s="44"/>
    </row>
    <row r="1345" spans="1:10" x14ac:dyDescent="0.2">
      <c r="A1345" s="115" t="s">
        <v>2882</v>
      </c>
      <c r="D1345" s="44"/>
      <c r="E1345" s="44"/>
      <c r="G1345" s="44"/>
      <c r="H1345" s="44"/>
      <c r="I1345" s="44"/>
      <c r="J1345" s="44"/>
    </row>
    <row r="1346" spans="1:10" x14ac:dyDescent="0.2">
      <c r="A1346" s="14" t="s">
        <v>4665</v>
      </c>
      <c r="B1346" s="185" t="s">
        <v>5253</v>
      </c>
      <c r="C1346" s="182" t="s">
        <v>5270</v>
      </c>
      <c r="D1346" s="166" t="s">
        <v>5184</v>
      </c>
      <c r="E1346" s="44"/>
      <c r="G1346" s="44"/>
      <c r="H1346" s="44"/>
      <c r="I1346" s="44"/>
      <c r="J1346" s="44"/>
    </row>
    <row r="1347" spans="1:10" x14ac:dyDescent="0.2">
      <c r="A1347" s="10"/>
      <c r="D1347" s="44"/>
      <c r="E1347" s="44"/>
      <c r="G1347" s="44"/>
      <c r="H1347" s="44"/>
      <c r="I1347" s="44"/>
      <c r="J1347" s="44"/>
    </row>
    <row r="1348" spans="1:10" x14ac:dyDescent="0.2">
      <c r="A1348" s="17" t="s">
        <v>4689</v>
      </c>
      <c r="D1348" s="44"/>
      <c r="E1348" s="44"/>
      <c r="G1348" s="44"/>
      <c r="H1348" s="44"/>
      <c r="I1348" s="44"/>
      <c r="J1348" s="44"/>
    </row>
    <row r="1349" spans="1:10" x14ac:dyDescent="0.2">
      <c r="A1349" s="10" t="s">
        <v>48</v>
      </c>
      <c r="D1349" s="44"/>
      <c r="E1349" s="44"/>
      <c r="G1349" s="44"/>
      <c r="H1349" s="44"/>
      <c r="I1349" s="44"/>
      <c r="J1349" s="44"/>
    </row>
    <row r="1350" spans="1:10" x14ac:dyDescent="0.2">
      <c r="A1350" s="10" t="s">
        <v>2808</v>
      </c>
      <c r="D1350" s="44"/>
      <c r="E1350" s="44"/>
      <c r="G1350" s="44"/>
      <c r="H1350" s="44"/>
      <c r="I1350" s="44"/>
      <c r="J1350" s="44"/>
    </row>
    <row r="1351" spans="1:10" x14ac:dyDescent="0.2">
      <c r="A1351" s="10" t="s">
        <v>2890</v>
      </c>
      <c r="D1351" s="44"/>
      <c r="E1351" s="44"/>
      <c r="G1351" s="44"/>
      <c r="H1351" s="44"/>
      <c r="I1351" s="44"/>
      <c r="J1351" s="44"/>
    </row>
    <row r="1352" spans="1:10" x14ac:dyDescent="0.2">
      <c r="A1352" s="14" t="s">
        <v>4711</v>
      </c>
      <c r="D1352" s="44"/>
      <c r="E1352" s="44"/>
      <c r="G1352" s="44"/>
      <c r="H1352" s="44"/>
      <c r="I1352" s="44"/>
      <c r="J1352" s="44"/>
    </row>
    <row r="1353" spans="1:10" x14ac:dyDescent="0.2">
      <c r="A1353" s="115" t="s">
        <v>2882</v>
      </c>
      <c r="D1353" s="44"/>
      <c r="E1353" s="44"/>
      <c r="G1353" s="44"/>
      <c r="H1353" s="44"/>
      <c r="I1353" s="44"/>
      <c r="J1353" s="44"/>
    </row>
    <row r="1354" spans="1:10" x14ac:dyDescent="0.2">
      <c r="A1354" s="14" t="s">
        <v>4665</v>
      </c>
      <c r="B1354" s="185" t="s">
        <v>5253</v>
      </c>
      <c r="C1354" s="182" t="s">
        <v>5270</v>
      </c>
      <c r="D1354" s="166" t="s">
        <v>5184</v>
      </c>
      <c r="E1354" s="44"/>
      <c r="G1354" s="44"/>
      <c r="H1354" s="44"/>
      <c r="I1354" s="44"/>
      <c r="J1354" s="44"/>
    </row>
    <row r="1355" spans="1:10" x14ac:dyDescent="0.2">
      <c r="D1355" s="44"/>
      <c r="E1355" s="44"/>
      <c r="G1355" s="44"/>
      <c r="H1355" s="44"/>
      <c r="I1355" s="44"/>
      <c r="J1355" s="44"/>
    </row>
    <row r="1356" spans="1:10" x14ac:dyDescent="0.2">
      <c r="A1356" s="16" t="s">
        <v>828</v>
      </c>
      <c r="I1356" s="44"/>
      <c r="J1356" s="44"/>
    </row>
    <row r="1357" spans="1:10" x14ac:dyDescent="0.2">
      <c r="I1357" s="44"/>
      <c r="J1357" s="44"/>
    </row>
    <row r="1358" spans="1:10" ht="51" x14ac:dyDescent="0.2">
      <c r="A1358" s="61"/>
      <c r="B1358" s="61"/>
      <c r="C1358" s="153" t="s">
        <v>827</v>
      </c>
      <c r="D1358" s="153" t="s">
        <v>824</v>
      </c>
      <c r="E1358" s="153" t="s">
        <v>825</v>
      </c>
      <c r="F1358" s="153" t="s">
        <v>826</v>
      </c>
      <c r="I1358" s="44"/>
      <c r="J1358" s="44"/>
    </row>
    <row r="1359" spans="1:10" x14ac:dyDescent="0.2">
      <c r="A1359" s="61"/>
      <c r="B1359" s="61"/>
      <c r="C1359" s="223" t="s">
        <v>5584</v>
      </c>
      <c r="D1359" s="223" t="s">
        <v>5585</v>
      </c>
      <c r="E1359" s="223" t="s">
        <v>5586</v>
      </c>
      <c r="F1359" s="223" t="s">
        <v>5587</v>
      </c>
      <c r="I1359" s="44"/>
      <c r="J1359" s="44"/>
    </row>
    <row r="1360" spans="1:10" x14ac:dyDescent="0.2">
      <c r="A1360" s="377" t="s">
        <v>823</v>
      </c>
      <c r="B1360" s="384" t="s">
        <v>5588</v>
      </c>
      <c r="C1360" s="474" t="s">
        <v>822</v>
      </c>
      <c r="D1360" s="474" t="s">
        <v>821</v>
      </c>
      <c r="E1360" s="421"/>
      <c r="F1360" s="421"/>
      <c r="G1360" s="83" t="s">
        <v>3152</v>
      </c>
      <c r="H1360" s="44"/>
      <c r="I1360" s="44"/>
      <c r="J1360" s="44"/>
    </row>
    <row r="1361" spans="1:12" ht="25.5" x14ac:dyDescent="0.2">
      <c r="A1361" s="377" t="s">
        <v>820</v>
      </c>
      <c r="B1361" s="384" t="s">
        <v>5589</v>
      </c>
      <c r="C1361" s="474" t="s">
        <v>819</v>
      </c>
      <c r="D1361" s="474" t="s">
        <v>818</v>
      </c>
      <c r="E1361" s="421"/>
      <c r="F1361" s="421"/>
      <c r="G1361" s="83" t="s">
        <v>3153</v>
      </c>
      <c r="H1361" s="44"/>
      <c r="I1361" s="44"/>
      <c r="J1361" s="44"/>
    </row>
    <row r="1362" spans="1:12" x14ac:dyDescent="0.2">
      <c r="A1362" s="377" t="s">
        <v>817</v>
      </c>
      <c r="B1362" s="384" t="s">
        <v>5590</v>
      </c>
      <c r="C1362" s="474" t="s">
        <v>816</v>
      </c>
      <c r="D1362" s="474" t="s">
        <v>815</v>
      </c>
      <c r="E1362" s="421"/>
      <c r="F1362" s="421"/>
      <c r="G1362" s="83" t="s">
        <v>3154</v>
      </c>
      <c r="H1362" s="44"/>
      <c r="I1362" s="44"/>
      <c r="J1362" s="44"/>
    </row>
    <row r="1363" spans="1:12" ht="25.5" x14ac:dyDescent="0.2">
      <c r="A1363" s="377" t="s">
        <v>814</v>
      </c>
      <c r="B1363" s="384" t="s">
        <v>5591</v>
      </c>
      <c r="C1363" s="474" t="s">
        <v>813</v>
      </c>
      <c r="D1363" s="474" t="s">
        <v>812</v>
      </c>
      <c r="E1363" s="421"/>
      <c r="F1363" s="421"/>
      <c r="G1363" s="83" t="s">
        <v>3155</v>
      </c>
      <c r="H1363" s="44"/>
      <c r="I1363" s="44"/>
      <c r="J1363" s="44"/>
    </row>
    <row r="1364" spans="1:12" ht="12" customHeight="1" x14ac:dyDescent="0.2">
      <c r="A1364" s="377" t="s">
        <v>811</v>
      </c>
      <c r="B1364" s="384" t="s">
        <v>5592</v>
      </c>
      <c r="C1364" s="474" t="s">
        <v>810</v>
      </c>
      <c r="D1364" s="474" t="s">
        <v>809</v>
      </c>
      <c r="E1364" s="421"/>
      <c r="F1364" s="421"/>
      <c r="G1364" s="83" t="s">
        <v>3156</v>
      </c>
      <c r="H1364" s="44"/>
      <c r="I1364" s="44"/>
      <c r="J1364" s="44"/>
    </row>
    <row r="1365" spans="1:12" x14ac:dyDescent="0.2">
      <c r="A1365" s="377" t="s">
        <v>808</v>
      </c>
      <c r="B1365" s="384" t="s">
        <v>5593</v>
      </c>
      <c r="C1365" s="421"/>
      <c r="D1365" s="417" t="s">
        <v>2286</v>
      </c>
      <c r="E1365" s="417" t="s">
        <v>806</v>
      </c>
      <c r="F1365" s="417" t="s">
        <v>807</v>
      </c>
      <c r="G1365" s="16" t="s">
        <v>3131</v>
      </c>
      <c r="H1365" s="83" t="s">
        <v>3066</v>
      </c>
      <c r="I1365" s="44"/>
      <c r="J1365" s="44"/>
    </row>
    <row r="1366" spans="1:12" ht="12" customHeight="1" x14ac:dyDescent="0.2">
      <c r="A1366" s="377" t="s">
        <v>805</v>
      </c>
      <c r="B1366" s="384" t="s">
        <v>5594</v>
      </c>
      <c r="C1366" s="421"/>
      <c r="D1366" s="417" t="s">
        <v>2287</v>
      </c>
      <c r="E1366" s="417" t="s">
        <v>2289</v>
      </c>
      <c r="F1366" s="417" t="s">
        <v>2288</v>
      </c>
      <c r="G1366" s="16" t="s">
        <v>3131</v>
      </c>
      <c r="H1366" s="83" t="s">
        <v>3063</v>
      </c>
      <c r="I1366" s="44"/>
    </row>
    <row r="1367" spans="1:12" x14ac:dyDescent="0.2">
      <c r="A1367" s="377" t="s">
        <v>804</v>
      </c>
      <c r="B1367" s="384" t="s">
        <v>5595</v>
      </c>
      <c r="C1367" s="421"/>
      <c r="D1367" s="417" t="s">
        <v>802</v>
      </c>
      <c r="E1367" s="417" t="s">
        <v>2290</v>
      </c>
      <c r="F1367" s="417" t="s">
        <v>803</v>
      </c>
      <c r="G1367" s="16" t="s">
        <v>3131</v>
      </c>
      <c r="H1367" s="83"/>
      <c r="I1367" s="44"/>
      <c r="L1367" s="44"/>
    </row>
    <row r="1368" spans="1:12" x14ac:dyDescent="0.2">
      <c r="A1368" s="10"/>
      <c r="C1368" s="12" t="s">
        <v>3055</v>
      </c>
      <c r="D1368" s="12" t="s">
        <v>2853</v>
      </c>
      <c r="E1368" s="12" t="s">
        <v>2853</v>
      </c>
      <c r="F1368" s="12" t="s">
        <v>2853</v>
      </c>
      <c r="I1368" s="44"/>
      <c r="L1368" s="44"/>
    </row>
    <row r="1369" spans="1:12" x14ac:dyDescent="0.2">
      <c r="A1369" s="10"/>
      <c r="C1369" s="97" t="s">
        <v>2058</v>
      </c>
      <c r="D1369" s="97" t="s">
        <v>2058</v>
      </c>
      <c r="E1369" s="97" t="s">
        <v>2058</v>
      </c>
      <c r="F1369" s="97" t="s">
        <v>2058</v>
      </c>
      <c r="I1369" s="44"/>
      <c r="L1369" s="44"/>
    </row>
    <row r="1370" spans="1:12" x14ac:dyDescent="0.2">
      <c r="C1370" s="13" t="s">
        <v>4666</v>
      </c>
      <c r="D1370" s="13" t="s">
        <v>4666</v>
      </c>
      <c r="E1370" s="13" t="s">
        <v>4666</v>
      </c>
      <c r="F1370" s="13" t="s">
        <v>4666</v>
      </c>
      <c r="I1370" s="44"/>
      <c r="L1370" s="44"/>
    </row>
    <row r="1371" spans="1:12" x14ac:dyDescent="0.2">
      <c r="C1371" s="9" t="s">
        <v>2713</v>
      </c>
      <c r="D1371" s="8" t="s">
        <v>2716</v>
      </c>
      <c r="E1371" s="8" t="s">
        <v>2716</v>
      </c>
      <c r="F1371" s="8" t="s">
        <v>2716</v>
      </c>
      <c r="I1371" s="44"/>
      <c r="L1371" s="44"/>
    </row>
    <row r="1372" spans="1:12" x14ac:dyDescent="0.2">
      <c r="C1372" s="13"/>
      <c r="D1372" s="8"/>
      <c r="E1372" s="8" t="s">
        <v>2865</v>
      </c>
      <c r="F1372" s="8" t="s">
        <v>2864</v>
      </c>
      <c r="I1372" s="44"/>
      <c r="L1372" s="44"/>
    </row>
    <row r="1373" spans="1:12" x14ac:dyDescent="0.2">
      <c r="L1373" s="44"/>
    </row>
    <row r="1374" spans="1:12" x14ac:dyDescent="0.2">
      <c r="A1374" s="17" t="s">
        <v>3325</v>
      </c>
      <c r="L1374" s="44"/>
    </row>
    <row r="1375" spans="1:12" x14ac:dyDescent="0.2">
      <c r="A1375" s="16" t="s">
        <v>48</v>
      </c>
      <c r="L1375" s="44"/>
    </row>
    <row r="1376" spans="1:12" x14ac:dyDescent="0.2">
      <c r="A1376" s="10" t="s">
        <v>2808</v>
      </c>
      <c r="L1376" s="44"/>
    </row>
    <row r="1377" spans="1:12" x14ac:dyDescent="0.2">
      <c r="A1377" s="10" t="s">
        <v>2954</v>
      </c>
      <c r="L1377" s="44"/>
    </row>
    <row r="1378" spans="1:12" x14ac:dyDescent="0.2">
      <c r="A1378" s="228" t="s">
        <v>3057</v>
      </c>
      <c r="L1378" s="44"/>
    </row>
    <row r="1379" spans="1:12" x14ac:dyDescent="0.2">
      <c r="A1379" s="14" t="s">
        <v>4665</v>
      </c>
      <c r="B1379" s="185" t="s">
        <v>5253</v>
      </c>
      <c r="C1379" s="182" t="s">
        <v>5270</v>
      </c>
      <c r="D1379" s="166" t="s">
        <v>5184</v>
      </c>
      <c r="L1379" s="44"/>
    </row>
    <row r="1380" spans="1:12" x14ac:dyDescent="0.2">
      <c r="L1380" s="44"/>
    </row>
    <row r="1381" spans="1:12" x14ac:dyDescent="0.2">
      <c r="A1381" s="17" t="s">
        <v>3339</v>
      </c>
      <c r="L1381" s="44"/>
    </row>
    <row r="1382" spans="1:12" x14ac:dyDescent="0.2">
      <c r="A1382" s="10" t="s">
        <v>48</v>
      </c>
      <c r="L1382" s="44"/>
    </row>
    <row r="1383" spans="1:12" x14ac:dyDescent="0.2">
      <c r="A1383" s="10" t="s">
        <v>2808</v>
      </c>
      <c r="L1383" s="44"/>
    </row>
    <row r="1384" spans="1:12" x14ac:dyDescent="0.2">
      <c r="A1384" s="10" t="s">
        <v>2890</v>
      </c>
      <c r="L1384" s="44"/>
    </row>
    <row r="1385" spans="1:12" x14ac:dyDescent="0.2">
      <c r="A1385" s="14" t="s">
        <v>4711</v>
      </c>
      <c r="L1385" s="44"/>
    </row>
    <row r="1386" spans="1:12" x14ac:dyDescent="0.2">
      <c r="A1386" s="228" t="s">
        <v>3057</v>
      </c>
      <c r="L1386" s="44"/>
    </row>
    <row r="1387" spans="1:12" x14ac:dyDescent="0.2">
      <c r="A1387" s="14" t="s">
        <v>4665</v>
      </c>
      <c r="B1387" s="185" t="s">
        <v>5253</v>
      </c>
      <c r="C1387" s="182" t="s">
        <v>5270</v>
      </c>
      <c r="D1387" s="166" t="s">
        <v>5184</v>
      </c>
      <c r="L1387" s="44"/>
    </row>
    <row r="1388" spans="1:12" x14ac:dyDescent="0.2">
      <c r="A1388" s="14"/>
      <c r="L1388" s="44"/>
    </row>
    <row r="1389" spans="1:12" x14ac:dyDescent="0.2">
      <c r="A1389" s="17" t="s">
        <v>4652</v>
      </c>
      <c r="L1389" s="44"/>
    </row>
    <row r="1390" spans="1:12" x14ac:dyDescent="0.2">
      <c r="A1390" s="16" t="s">
        <v>48</v>
      </c>
      <c r="L1390" s="44"/>
    </row>
    <row r="1391" spans="1:12" x14ac:dyDescent="0.2">
      <c r="A1391" s="10" t="s">
        <v>2808</v>
      </c>
      <c r="L1391" s="44"/>
    </row>
    <row r="1392" spans="1:12" x14ac:dyDescent="0.2">
      <c r="A1392" s="10" t="s">
        <v>2954</v>
      </c>
      <c r="L1392" s="44"/>
    </row>
    <row r="1393" spans="1:12" x14ac:dyDescent="0.2">
      <c r="A1393" s="115" t="s">
        <v>2881</v>
      </c>
      <c r="L1393" s="44"/>
    </row>
    <row r="1394" spans="1:12" x14ac:dyDescent="0.2">
      <c r="A1394" s="115" t="s">
        <v>4665</v>
      </c>
      <c r="B1394" s="185" t="s">
        <v>5253</v>
      </c>
      <c r="C1394" s="182" t="s">
        <v>5270</v>
      </c>
      <c r="D1394" s="166" t="s">
        <v>5184</v>
      </c>
      <c r="L1394" s="44"/>
    </row>
    <row r="1395" spans="1:12" x14ac:dyDescent="0.2">
      <c r="A1395" s="115" t="s">
        <v>5190</v>
      </c>
      <c r="B1395" s="152" t="s">
        <v>4668</v>
      </c>
      <c r="C1395" s="117" t="s">
        <v>5271</v>
      </c>
      <c r="D1395" s="116" t="s">
        <v>5147</v>
      </c>
      <c r="L1395" s="44"/>
    </row>
    <row r="1396" spans="1:12" x14ac:dyDescent="0.2">
      <c r="L1396" s="44"/>
    </row>
    <row r="1397" spans="1:12" x14ac:dyDescent="0.2">
      <c r="A1397" s="17" t="s">
        <v>4653</v>
      </c>
      <c r="L1397" s="44"/>
    </row>
    <row r="1398" spans="1:12" x14ac:dyDescent="0.2">
      <c r="A1398" s="10" t="s">
        <v>48</v>
      </c>
      <c r="L1398" s="44"/>
    </row>
    <row r="1399" spans="1:12" x14ac:dyDescent="0.2">
      <c r="A1399" s="10" t="s">
        <v>2808</v>
      </c>
      <c r="L1399" s="44"/>
    </row>
    <row r="1400" spans="1:12" x14ac:dyDescent="0.2">
      <c r="A1400" s="10" t="s">
        <v>2890</v>
      </c>
      <c r="L1400" s="44"/>
    </row>
    <row r="1401" spans="1:12" x14ac:dyDescent="0.2">
      <c r="A1401" s="14" t="s">
        <v>4711</v>
      </c>
      <c r="L1401" s="44"/>
    </row>
    <row r="1402" spans="1:12" x14ac:dyDescent="0.2">
      <c r="A1402" s="115" t="s">
        <v>2881</v>
      </c>
      <c r="L1402" s="44"/>
    </row>
    <row r="1403" spans="1:12" x14ac:dyDescent="0.2">
      <c r="A1403" s="115" t="s">
        <v>4665</v>
      </c>
      <c r="B1403" s="185" t="s">
        <v>5253</v>
      </c>
      <c r="C1403" s="182" t="s">
        <v>5270</v>
      </c>
      <c r="D1403" s="166" t="s">
        <v>5184</v>
      </c>
      <c r="L1403" s="44"/>
    </row>
    <row r="1404" spans="1:12" x14ac:dyDescent="0.2">
      <c r="A1404" s="115" t="s">
        <v>5190</v>
      </c>
      <c r="B1404" s="152" t="s">
        <v>4668</v>
      </c>
      <c r="C1404" s="117" t="s">
        <v>5271</v>
      </c>
      <c r="D1404" s="116" t="s">
        <v>5147</v>
      </c>
      <c r="L1404" s="44"/>
    </row>
    <row r="1405" spans="1:12" x14ac:dyDescent="0.2">
      <c r="A1405" s="14"/>
      <c r="L1405" s="44"/>
    </row>
    <row r="1406" spans="1:12" x14ac:dyDescent="0.2">
      <c r="A1406" s="17" t="s">
        <v>4688</v>
      </c>
      <c r="L1406" s="44"/>
    </row>
    <row r="1407" spans="1:12" x14ac:dyDescent="0.2">
      <c r="A1407" s="16" t="s">
        <v>48</v>
      </c>
      <c r="L1407" s="44"/>
    </row>
    <row r="1408" spans="1:12" x14ac:dyDescent="0.2">
      <c r="A1408" s="10" t="s">
        <v>2808</v>
      </c>
      <c r="L1408" s="44"/>
    </row>
    <row r="1409" spans="1:16" x14ac:dyDescent="0.2">
      <c r="A1409" s="10" t="s">
        <v>2954</v>
      </c>
      <c r="L1409" s="44"/>
    </row>
    <row r="1410" spans="1:16" x14ac:dyDescent="0.2">
      <c r="A1410" s="115" t="s">
        <v>2882</v>
      </c>
      <c r="L1410" s="44"/>
    </row>
    <row r="1411" spans="1:16" x14ac:dyDescent="0.2">
      <c r="A1411" s="14" t="s">
        <v>4665</v>
      </c>
      <c r="B1411" s="185" t="s">
        <v>5253</v>
      </c>
      <c r="C1411" s="182" t="s">
        <v>5270</v>
      </c>
      <c r="D1411" s="166" t="s">
        <v>5184</v>
      </c>
      <c r="L1411" s="44"/>
    </row>
    <row r="1412" spans="1:16" x14ac:dyDescent="0.2">
      <c r="A1412" s="10"/>
      <c r="L1412" s="44"/>
    </row>
    <row r="1413" spans="1:16" x14ac:dyDescent="0.2">
      <c r="A1413" s="17" t="s">
        <v>4687</v>
      </c>
      <c r="L1413" s="44"/>
    </row>
    <row r="1414" spans="1:16" x14ac:dyDescent="0.2">
      <c r="A1414" s="10" t="s">
        <v>48</v>
      </c>
      <c r="L1414" s="44"/>
    </row>
    <row r="1415" spans="1:16" x14ac:dyDescent="0.2">
      <c r="A1415" s="10" t="s">
        <v>2808</v>
      </c>
      <c r="L1415" s="44"/>
    </row>
    <row r="1416" spans="1:16" x14ac:dyDescent="0.2">
      <c r="A1416" s="10" t="s">
        <v>2890</v>
      </c>
      <c r="L1416" s="44"/>
    </row>
    <row r="1417" spans="1:16" x14ac:dyDescent="0.2">
      <c r="A1417" s="14" t="s">
        <v>4711</v>
      </c>
      <c r="L1417" s="44"/>
    </row>
    <row r="1418" spans="1:16" x14ac:dyDescent="0.2">
      <c r="A1418" s="115" t="s">
        <v>2882</v>
      </c>
      <c r="L1418" s="44"/>
    </row>
    <row r="1419" spans="1:16" x14ac:dyDescent="0.2">
      <c r="A1419" s="14" t="s">
        <v>4665</v>
      </c>
      <c r="B1419" s="185" t="s">
        <v>5253</v>
      </c>
      <c r="C1419" s="182" t="s">
        <v>5270</v>
      </c>
      <c r="D1419" s="166" t="s">
        <v>5184</v>
      </c>
      <c r="L1419" s="44"/>
    </row>
    <row r="1420" spans="1:16" x14ac:dyDescent="0.2">
      <c r="L1420" s="44"/>
    </row>
    <row r="1421" spans="1:16" x14ac:dyDescent="0.2">
      <c r="A1421" s="16" t="s">
        <v>801</v>
      </c>
      <c r="K1421" s="44"/>
      <c r="L1421" s="44"/>
    </row>
    <row r="1422" spans="1:16" x14ac:dyDescent="0.2">
      <c r="I1422" s="44"/>
      <c r="J1422" s="44"/>
    </row>
    <row r="1423" spans="1:16" x14ac:dyDescent="0.2">
      <c r="A1423" s="61"/>
      <c r="B1423" s="61"/>
      <c r="C1423" s="581" t="s">
        <v>739</v>
      </c>
      <c r="D1423" s="562"/>
      <c r="E1423" s="581" t="s">
        <v>738</v>
      </c>
      <c r="F1423" s="562"/>
      <c r="G1423" s="581" t="s">
        <v>737</v>
      </c>
      <c r="H1423" s="562"/>
      <c r="I1423" s="581" t="s">
        <v>736</v>
      </c>
      <c r="J1423" s="562"/>
      <c r="K1423" s="581" t="s">
        <v>735</v>
      </c>
      <c r="L1423" s="562"/>
      <c r="M1423" s="582" t="s">
        <v>688</v>
      </c>
      <c r="N1423" s="582" t="s">
        <v>690</v>
      </c>
      <c r="O1423" s="582" t="s">
        <v>689</v>
      </c>
      <c r="P1423" s="582" t="s">
        <v>691</v>
      </c>
    </row>
    <row r="1424" spans="1:16" ht="25.5" x14ac:dyDescent="0.2">
      <c r="A1424" s="61"/>
      <c r="B1424" s="61"/>
      <c r="C1424" s="19" t="s">
        <v>800</v>
      </c>
      <c r="D1424" s="153" t="s">
        <v>799</v>
      </c>
      <c r="E1424" s="19" t="s">
        <v>800</v>
      </c>
      <c r="F1424" s="153" t="s">
        <v>799</v>
      </c>
      <c r="G1424" s="19" t="s">
        <v>800</v>
      </c>
      <c r="H1424" s="153" t="s">
        <v>799</v>
      </c>
      <c r="I1424" s="19" t="s">
        <v>800</v>
      </c>
      <c r="J1424" s="153" t="s">
        <v>799</v>
      </c>
      <c r="K1424" s="19" t="s">
        <v>800</v>
      </c>
      <c r="L1424" s="153" t="s">
        <v>799</v>
      </c>
      <c r="M1424" s="582"/>
      <c r="N1424" s="582"/>
      <c r="O1424" s="582"/>
      <c r="P1424" s="582"/>
    </row>
    <row r="1425" spans="1:17" x14ac:dyDescent="0.2">
      <c r="A1425" s="61"/>
      <c r="B1425" s="61"/>
      <c r="C1425" s="384" t="s">
        <v>5596</v>
      </c>
      <c r="D1425" s="223" t="s">
        <v>5597</v>
      </c>
      <c r="E1425" s="384" t="s">
        <v>5598</v>
      </c>
      <c r="F1425" s="223" t="s">
        <v>5599</v>
      </c>
      <c r="G1425" s="384" t="s">
        <v>5600</v>
      </c>
      <c r="H1425" s="223" t="s">
        <v>5601</v>
      </c>
      <c r="I1425" s="384" t="s">
        <v>5602</v>
      </c>
      <c r="J1425" s="223" t="s">
        <v>5603</v>
      </c>
      <c r="K1425" s="384" t="s">
        <v>5604</v>
      </c>
      <c r="L1425" s="223" t="s">
        <v>5605</v>
      </c>
      <c r="M1425" s="384" t="s">
        <v>5606</v>
      </c>
      <c r="N1425" s="223" t="s">
        <v>5607</v>
      </c>
      <c r="O1425" s="384" t="s">
        <v>5608</v>
      </c>
      <c r="P1425" s="223" t="s">
        <v>5609</v>
      </c>
    </row>
    <row r="1426" spans="1:17" x14ac:dyDescent="0.2">
      <c r="A1426" s="276" t="s">
        <v>258</v>
      </c>
      <c r="B1426" s="384" t="s">
        <v>5610</v>
      </c>
      <c r="C1426" s="474" t="s">
        <v>798</v>
      </c>
      <c r="D1426" s="474" t="s">
        <v>797</v>
      </c>
      <c r="E1426" s="474" t="s">
        <v>796</v>
      </c>
      <c r="F1426" s="474" t="s">
        <v>795</v>
      </c>
      <c r="G1426" s="474" t="s">
        <v>794</v>
      </c>
      <c r="H1426" s="474" t="s">
        <v>793</v>
      </c>
      <c r="I1426" s="474" t="s">
        <v>792</v>
      </c>
      <c r="J1426" s="474" t="s">
        <v>791</v>
      </c>
      <c r="K1426" s="474" t="s">
        <v>790</v>
      </c>
      <c r="L1426" s="474" t="s">
        <v>789</v>
      </c>
      <c r="M1426" s="473" t="s">
        <v>786</v>
      </c>
      <c r="N1426" s="474" t="s">
        <v>788</v>
      </c>
      <c r="O1426" s="474" t="s">
        <v>787</v>
      </c>
      <c r="P1426" s="474" t="s">
        <v>2291</v>
      </c>
      <c r="Q1426" s="16" t="s">
        <v>2962</v>
      </c>
    </row>
    <row r="1427" spans="1:17" x14ac:dyDescent="0.2">
      <c r="A1427" s="276" t="s">
        <v>257</v>
      </c>
      <c r="B1427" s="384" t="s">
        <v>5611</v>
      </c>
      <c r="C1427" s="474" t="s">
        <v>785</v>
      </c>
      <c r="D1427" s="474" t="s">
        <v>784</v>
      </c>
      <c r="E1427" s="474" t="s">
        <v>783</v>
      </c>
      <c r="F1427" s="474" t="s">
        <v>782</v>
      </c>
      <c r="G1427" s="474" t="s">
        <v>781</v>
      </c>
      <c r="H1427" s="474" t="s">
        <v>780</v>
      </c>
      <c r="I1427" s="474" t="s">
        <v>779</v>
      </c>
      <c r="J1427" s="474" t="s">
        <v>778</v>
      </c>
      <c r="K1427" s="474" t="s">
        <v>777</v>
      </c>
      <c r="L1427" s="474" t="s">
        <v>776</v>
      </c>
      <c r="M1427" s="473" t="s">
        <v>773</v>
      </c>
      <c r="N1427" s="474" t="s">
        <v>775</v>
      </c>
      <c r="O1427" s="474" t="s">
        <v>774</v>
      </c>
      <c r="P1427" s="474" t="s">
        <v>2292</v>
      </c>
      <c r="Q1427" s="16" t="s">
        <v>2963</v>
      </c>
    </row>
    <row r="1428" spans="1:17" x14ac:dyDescent="0.2">
      <c r="A1428" s="276" t="s">
        <v>256</v>
      </c>
      <c r="B1428" s="384" t="s">
        <v>5612</v>
      </c>
      <c r="C1428" s="474" t="s">
        <v>772</v>
      </c>
      <c r="D1428" s="474" t="s">
        <v>771</v>
      </c>
      <c r="E1428" s="474" t="s">
        <v>770</v>
      </c>
      <c r="F1428" s="474" t="s">
        <v>769</v>
      </c>
      <c r="G1428" s="474" t="s">
        <v>768</v>
      </c>
      <c r="H1428" s="474" t="s">
        <v>767</v>
      </c>
      <c r="I1428" s="474" t="s">
        <v>766</v>
      </c>
      <c r="J1428" s="474" t="s">
        <v>765</v>
      </c>
      <c r="K1428" s="474" t="s">
        <v>764</v>
      </c>
      <c r="L1428" s="474" t="s">
        <v>763</v>
      </c>
      <c r="M1428" s="473" t="s">
        <v>760</v>
      </c>
      <c r="N1428" s="474" t="s">
        <v>762</v>
      </c>
      <c r="O1428" s="474" t="s">
        <v>761</v>
      </c>
      <c r="P1428" s="474" t="s">
        <v>2293</v>
      </c>
      <c r="Q1428" s="16" t="s">
        <v>2993</v>
      </c>
    </row>
    <row r="1429" spans="1:17" x14ac:dyDescent="0.2">
      <c r="A1429" s="276" t="s">
        <v>255</v>
      </c>
      <c r="B1429" s="384" t="s">
        <v>5613</v>
      </c>
      <c r="C1429" s="474" t="s">
        <v>3670</v>
      </c>
      <c r="D1429" s="474" t="s">
        <v>3671</v>
      </c>
      <c r="E1429" s="474" t="s">
        <v>3672</v>
      </c>
      <c r="F1429" s="474" t="s">
        <v>3673</v>
      </c>
      <c r="G1429" s="474" t="s">
        <v>3674</v>
      </c>
      <c r="H1429" s="474" t="s">
        <v>3675</v>
      </c>
      <c r="I1429" s="474" t="s">
        <v>3676</v>
      </c>
      <c r="J1429" s="474" t="s">
        <v>3677</v>
      </c>
      <c r="K1429" s="474" t="s">
        <v>3678</v>
      </c>
      <c r="L1429" s="474" t="s">
        <v>3679</v>
      </c>
      <c r="M1429" s="473" t="s">
        <v>3683</v>
      </c>
      <c r="N1429" s="474" t="s">
        <v>3681</v>
      </c>
      <c r="O1429" s="474" t="s">
        <v>3682</v>
      </c>
      <c r="P1429" s="474" t="s">
        <v>3680</v>
      </c>
      <c r="Q1429" s="16" t="s">
        <v>2994</v>
      </c>
    </row>
    <row r="1430" spans="1:17" x14ac:dyDescent="0.2">
      <c r="A1430" s="276" t="s">
        <v>254</v>
      </c>
      <c r="B1430" s="384" t="s">
        <v>5614</v>
      </c>
      <c r="C1430" s="474" t="s">
        <v>3684</v>
      </c>
      <c r="D1430" s="474" t="s">
        <v>3685</v>
      </c>
      <c r="E1430" s="474" t="s">
        <v>3686</v>
      </c>
      <c r="F1430" s="474" t="s">
        <v>3687</v>
      </c>
      <c r="G1430" s="474" t="s">
        <v>3688</v>
      </c>
      <c r="H1430" s="474" t="s">
        <v>3689</v>
      </c>
      <c r="I1430" s="474" t="s">
        <v>3690</v>
      </c>
      <c r="J1430" s="474" t="s">
        <v>3691</v>
      </c>
      <c r="K1430" s="474" t="s">
        <v>3692</v>
      </c>
      <c r="L1430" s="474" t="s">
        <v>3693</v>
      </c>
      <c r="M1430" s="473" t="s">
        <v>3697</v>
      </c>
      <c r="N1430" s="474" t="s">
        <v>3695</v>
      </c>
      <c r="O1430" s="474" t="s">
        <v>3696</v>
      </c>
      <c r="P1430" s="474" t="s">
        <v>3694</v>
      </c>
      <c r="Q1430" s="16" t="s">
        <v>2995</v>
      </c>
    </row>
    <row r="1431" spans="1:17" x14ac:dyDescent="0.2">
      <c r="A1431" s="276" t="s">
        <v>654</v>
      </c>
      <c r="B1431" s="384" t="s">
        <v>5615</v>
      </c>
      <c r="C1431" s="474" t="s">
        <v>3698</v>
      </c>
      <c r="D1431" s="474" t="s">
        <v>3699</v>
      </c>
      <c r="E1431" s="474" t="s">
        <v>3700</v>
      </c>
      <c r="F1431" s="474" t="s">
        <v>3701</v>
      </c>
      <c r="G1431" s="474" t="s">
        <v>3702</v>
      </c>
      <c r="H1431" s="474" t="s">
        <v>3703</v>
      </c>
      <c r="I1431" s="474" t="s">
        <v>3704</v>
      </c>
      <c r="J1431" s="474" t="s">
        <v>3705</v>
      </c>
      <c r="K1431" s="474" t="s">
        <v>3706</v>
      </c>
      <c r="L1431" s="474" t="s">
        <v>3707</v>
      </c>
      <c r="M1431" s="473" t="s">
        <v>3711</v>
      </c>
      <c r="N1431" s="474" t="s">
        <v>3709</v>
      </c>
      <c r="O1431" s="474" t="s">
        <v>3710</v>
      </c>
      <c r="P1431" s="474" t="s">
        <v>3708</v>
      </c>
      <c r="Q1431" s="16" t="s">
        <v>5091</v>
      </c>
    </row>
    <row r="1432" spans="1:17" x14ac:dyDescent="0.2">
      <c r="A1432" s="276" t="s">
        <v>653</v>
      </c>
      <c r="B1432" s="384" t="s">
        <v>5616</v>
      </c>
      <c r="C1432" s="474" t="s">
        <v>3712</v>
      </c>
      <c r="D1432" s="474" t="s">
        <v>3713</v>
      </c>
      <c r="E1432" s="474" t="s">
        <v>3714</v>
      </c>
      <c r="F1432" s="474" t="s">
        <v>3715</v>
      </c>
      <c r="G1432" s="474" t="s">
        <v>3716</v>
      </c>
      <c r="H1432" s="474" t="s">
        <v>3717</v>
      </c>
      <c r="I1432" s="474" t="s">
        <v>3718</v>
      </c>
      <c r="J1432" s="474" t="s">
        <v>3719</v>
      </c>
      <c r="K1432" s="474" t="s">
        <v>3720</v>
      </c>
      <c r="L1432" s="474" t="s">
        <v>3721</v>
      </c>
      <c r="M1432" s="473" t="s">
        <v>3725</v>
      </c>
      <c r="N1432" s="474" t="s">
        <v>3723</v>
      </c>
      <c r="O1432" s="474" t="s">
        <v>3724</v>
      </c>
      <c r="P1432" s="474" t="s">
        <v>3722</v>
      </c>
      <c r="Q1432" s="16" t="s">
        <v>2965</v>
      </c>
    </row>
    <row r="1433" spans="1:17" x14ac:dyDescent="0.2">
      <c r="A1433" s="276" t="s">
        <v>652</v>
      </c>
      <c r="B1433" s="384" t="s">
        <v>5617</v>
      </c>
      <c r="C1433" s="474" t="s">
        <v>3726</v>
      </c>
      <c r="D1433" s="474" t="s">
        <v>3727</v>
      </c>
      <c r="E1433" s="474" t="s">
        <v>3728</v>
      </c>
      <c r="F1433" s="474" t="s">
        <v>3729</v>
      </c>
      <c r="G1433" s="474" t="s">
        <v>3730</v>
      </c>
      <c r="H1433" s="474" t="s">
        <v>3731</v>
      </c>
      <c r="I1433" s="474" t="s">
        <v>3732</v>
      </c>
      <c r="J1433" s="474" t="s">
        <v>3733</v>
      </c>
      <c r="K1433" s="474" t="s">
        <v>3734</v>
      </c>
      <c r="L1433" s="474" t="s">
        <v>3735</v>
      </c>
      <c r="M1433" s="473" t="s">
        <v>3739</v>
      </c>
      <c r="N1433" s="474" t="s">
        <v>3737</v>
      </c>
      <c r="O1433" s="474" t="s">
        <v>3738</v>
      </c>
      <c r="P1433" s="474" t="s">
        <v>3736</v>
      </c>
      <c r="Q1433" s="16" t="s">
        <v>3006</v>
      </c>
    </row>
    <row r="1434" spans="1:17" x14ac:dyDescent="0.2">
      <c r="A1434" s="276" t="s">
        <v>651</v>
      </c>
      <c r="B1434" s="384" t="s">
        <v>5618</v>
      </c>
      <c r="C1434" s="474" t="s">
        <v>3740</v>
      </c>
      <c r="D1434" s="474" t="s">
        <v>3741</v>
      </c>
      <c r="E1434" s="474" t="s">
        <v>3742</v>
      </c>
      <c r="F1434" s="474" t="s">
        <v>3743</v>
      </c>
      <c r="G1434" s="474" t="s">
        <v>3744</v>
      </c>
      <c r="H1434" s="474" t="s">
        <v>3745</v>
      </c>
      <c r="I1434" s="474" t="s">
        <v>3746</v>
      </c>
      <c r="J1434" s="474" t="s">
        <v>3747</v>
      </c>
      <c r="K1434" s="474" t="s">
        <v>3748</v>
      </c>
      <c r="L1434" s="474" t="s">
        <v>3749</v>
      </c>
      <c r="M1434" s="473" t="s">
        <v>3753</v>
      </c>
      <c r="N1434" s="474" t="s">
        <v>3751</v>
      </c>
      <c r="O1434" s="474" t="s">
        <v>3752</v>
      </c>
      <c r="P1434" s="474" t="s">
        <v>3750</v>
      </c>
      <c r="Q1434" s="16" t="s">
        <v>3007</v>
      </c>
    </row>
    <row r="1435" spans="1:17" x14ac:dyDescent="0.2">
      <c r="A1435" s="276" t="s">
        <v>650</v>
      </c>
      <c r="B1435" s="384" t="s">
        <v>5619</v>
      </c>
      <c r="C1435" s="474" t="s">
        <v>3754</v>
      </c>
      <c r="D1435" s="474" t="s">
        <v>3755</v>
      </c>
      <c r="E1435" s="474" t="s">
        <v>3756</v>
      </c>
      <c r="F1435" s="474" t="s">
        <v>3757</v>
      </c>
      <c r="G1435" s="474" t="s">
        <v>3758</v>
      </c>
      <c r="H1435" s="474" t="s">
        <v>3759</v>
      </c>
      <c r="I1435" s="474" t="s">
        <v>3760</v>
      </c>
      <c r="J1435" s="474" t="s">
        <v>3761</v>
      </c>
      <c r="K1435" s="474" t="s">
        <v>3762</v>
      </c>
      <c r="L1435" s="474" t="s">
        <v>3763</v>
      </c>
      <c r="M1435" s="473" t="s">
        <v>3767</v>
      </c>
      <c r="N1435" s="474" t="s">
        <v>3765</v>
      </c>
      <c r="O1435" s="474" t="s">
        <v>3766</v>
      </c>
      <c r="P1435" s="474" t="s">
        <v>3764</v>
      </c>
      <c r="Q1435" s="16" t="s">
        <v>3008</v>
      </c>
    </row>
    <row r="1436" spans="1:17" x14ac:dyDescent="0.2">
      <c r="A1436" s="276" t="s">
        <v>649</v>
      </c>
      <c r="B1436" s="384" t="s">
        <v>5620</v>
      </c>
      <c r="C1436" s="474" t="s">
        <v>3768</v>
      </c>
      <c r="D1436" s="474" t="s">
        <v>3769</v>
      </c>
      <c r="E1436" s="474" t="s">
        <v>3770</v>
      </c>
      <c r="F1436" s="474" t="s">
        <v>3771</v>
      </c>
      <c r="G1436" s="474" t="s">
        <v>3772</v>
      </c>
      <c r="H1436" s="474" t="s">
        <v>3773</v>
      </c>
      <c r="I1436" s="474" t="s">
        <v>3774</v>
      </c>
      <c r="J1436" s="474" t="s">
        <v>3775</v>
      </c>
      <c r="K1436" s="474" t="s">
        <v>3776</v>
      </c>
      <c r="L1436" s="474" t="s">
        <v>3777</v>
      </c>
      <c r="M1436" s="473" t="s">
        <v>3781</v>
      </c>
      <c r="N1436" s="474" t="s">
        <v>3779</v>
      </c>
      <c r="O1436" s="474" t="s">
        <v>3780</v>
      </c>
      <c r="P1436" s="474" t="s">
        <v>3778</v>
      </c>
      <c r="Q1436" s="16" t="s">
        <v>2997</v>
      </c>
    </row>
    <row r="1437" spans="1:17" x14ac:dyDescent="0.2">
      <c r="A1437" s="276" t="s">
        <v>648</v>
      </c>
      <c r="B1437" s="384" t="s">
        <v>5621</v>
      </c>
      <c r="C1437" s="474" t="s">
        <v>3782</v>
      </c>
      <c r="D1437" s="474" t="s">
        <v>3783</v>
      </c>
      <c r="E1437" s="474" t="s">
        <v>3784</v>
      </c>
      <c r="F1437" s="474" t="s">
        <v>3785</v>
      </c>
      <c r="G1437" s="474" t="s">
        <v>3786</v>
      </c>
      <c r="H1437" s="474" t="s">
        <v>3787</v>
      </c>
      <c r="I1437" s="474" t="s">
        <v>3788</v>
      </c>
      <c r="J1437" s="474" t="s">
        <v>3789</v>
      </c>
      <c r="K1437" s="474" t="s">
        <v>3790</v>
      </c>
      <c r="L1437" s="474" t="s">
        <v>3791</v>
      </c>
      <c r="M1437" s="473" t="s">
        <v>3795</v>
      </c>
      <c r="N1437" s="474" t="s">
        <v>3793</v>
      </c>
      <c r="O1437" s="474" t="s">
        <v>3794</v>
      </c>
      <c r="P1437" s="474" t="s">
        <v>3792</v>
      </c>
      <c r="Q1437" s="16" t="s">
        <v>2967</v>
      </c>
    </row>
    <row r="1438" spans="1:17" x14ac:dyDescent="0.2">
      <c r="A1438" s="276" t="s">
        <v>647</v>
      </c>
      <c r="B1438" s="384" t="s">
        <v>5622</v>
      </c>
      <c r="C1438" s="474" t="s">
        <v>3796</v>
      </c>
      <c r="D1438" s="474" t="s">
        <v>3797</v>
      </c>
      <c r="E1438" s="474" t="s">
        <v>3798</v>
      </c>
      <c r="F1438" s="474" t="s">
        <v>3799</v>
      </c>
      <c r="G1438" s="474" t="s">
        <v>3800</v>
      </c>
      <c r="H1438" s="474" t="s">
        <v>3801</v>
      </c>
      <c r="I1438" s="474" t="s">
        <v>3802</v>
      </c>
      <c r="J1438" s="474" t="s">
        <v>3803</v>
      </c>
      <c r="K1438" s="474" t="s">
        <v>3804</v>
      </c>
      <c r="L1438" s="474" t="s">
        <v>3805</v>
      </c>
      <c r="M1438" s="473" t="s">
        <v>3809</v>
      </c>
      <c r="N1438" s="474" t="s">
        <v>3807</v>
      </c>
      <c r="O1438" s="474" t="s">
        <v>3808</v>
      </c>
      <c r="P1438" s="474" t="s">
        <v>3806</v>
      </c>
      <c r="Q1438" s="16" t="s">
        <v>2998</v>
      </c>
    </row>
    <row r="1439" spans="1:17" x14ac:dyDescent="0.2">
      <c r="A1439" s="276" t="s">
        <v>646</v>
      </c>
      <c r="B1439" s="384" t="s">
        <v>5623</v>
      </c>
      <c r="C1439" s="474" t="s">
        <v>3810</v>
      </c>
      <c r="D1439" s="474" t="s">
        <v>3811</v>
      </c>
      <c r="E1439" s="474" t="s">
        <v>3812</v>
      </c>
      <c r="F1439" s="474" t="s">
        <v>3813</v>
      </c>
      <c r="G1439" s="474" t="s">
        <v>3814</v>
      </c>
      <c r="H1439" s="474" t="s">
        <v>3815</v>
      </c>
      <c r="I1439" s="474" t="s">
        <v>3816</v>
      </c>
      <c r="J1439" s="474" t="s">
        <v>3817</v>
      </c>
      <c r="K1439" s="474" t="s">
        <v>3818</v>
      </c>
      <c r="L1439" s="474" t="s">
        <v>3819</v>
      </c>
      <c r="M1439" s="473" t="s">
        <v>3823</v>
      </c>
      <c r="N1439" s="474" t="s">
        <v>3821</v>
      </c>
      <c r="O1439" s="474" t="s">
        <v>3822</v>
      </c>
      <c r="P1439" s="474" t="s">
        <v>3820</v>
      </c>
      <c r="Q1439" s="16" t="s">
        <v>2968</v>
      </c>
    </row>
    <row r="1440" spans="1:17" x14ac:dyDescent="0.2">
      <c r="A1440" s="276" t="s">
        <v>645</v>
      </c>
      <c r="B1440" s="384" t="s">
        <v>5624</v>
      </c>
      <c r="C1440" s="474" t="s">
        <v>3824</v>
      </c>
      <c r="D1440" s="474" t="s">
        <v>3825</v>
      </c>
      <c r="E1440" s="474" t="s">
        <v>3826</v>
      </c>
      <c r="F1440" s="474" t="s">
        <v>3827</v>
      </c>
      <c r="G1440" s="474" t="s">
        <v>3828</v>
      </c>
      <c r="H1440" s="474" t="s">
        <v>3829</v>
      </c>
      <c r="I1440" s="474" t="s">
        <v>3830</v>
      </c>
      <c r="J1440" s="474" t="s">
        <v>3831</v>
      </c>
      <c r="K1440" s="474" t="s">
        <v>3832</v>
      </c>
      <c r="L1440" s="474" t="s">
        <v>3833</v>
      </c>
      <c r="M1440" s="473" t="s">
        <v>3837</v>
      </c>
      <c r="N1440" s="474" t="s">
        <v>3835</v>
      </c>
      <c r="O1440" s="474" t="s">
        <v>3836</v>
      </c>
      <c r="P1440" s="474" t="s">
        <v>3834</v>
      </c>
      <c r="Q1440" s="16" t="s">
        <v>5092</v>
      </c>
    </row>
    <row r="1441" spans="1:17" x14ac:dyDescent="0.2">
      <c r="A1441" s="276" t="s">
        <v>644</v>
      </c>
      <c r="B1441" s="384" t="s">
        <v>5625</v>
      </c>
      <c r="C1441" s="474" t="s">
        <v>3838</v>
      </c>
      <c r="D1441" s="474" t="s">
        <v>3839</v>
      </c>
      <c r="E1441" s="474" t="s">
        <v>3840</v>
      </c>
      <c r="F1441" s="474" t="s">
        <v>3841</v>
      </c>
      <c r="G1441" s="474" t="s">
        <v>3842</v>
      </c>
      <c r="H1441" s="474" t="s">
        <v>3843</v>
      </c>
      <c r="I1441" s="474" t="s">
        <v>3844</v>
      </c>
      <c r="J1441" s="474" t="s">
        <v>3845</v>
      </c>
      <c r="K1441" s="474" t="s">
        <v>3846</v>
      </c>
      <c r="L1441" s="474" t="s">
        <v>3847</v>
      </c>
      <c r="M1441" s="473" t="s">
        <v>3851</v>
      </c>
      <c r="N1441" s="474" t="s">
        <v>3849</v>
      </c>
      <c r="O1441" s="474" t="s">
        <v>3850</v>
      </c>
      <c r="P1441" s="474" t="s">
        <v>3848</v>
      </c>
      <c r="Q1441" s="16" t="s">
        <v>3009</v>
      </c>
    </row>
    <row r="1442" spans="1:17" x14ac:dyDescent="0.2">
      <c r="A1442" s="276" t="s">
        <v>643</v>
      </c>
      <c r="B1442" s="384" t="s">
        <v>5626</v>
      </c>
      <c r="C1442" s="474" t="s">
        <v>3852</v>
      </c>
      <c r="D1442" s="474" t="s">
        <v>3853</v>
      </c>
      <c r="E1442" s="474" t="s">
        <v>3854</v>
      </c>
      <c r="F1442" s="474" t="s">
        <v>3855</v>
      </c>
      <c r="G1442" s="474" t="s">
        <v>3856</v>
      </c>
      <c r="H1442" s="474" t="s">
        <v>3857</v>
      </c>
      <c r="I1442" s="474" t="s">
        <v>3858</v>
      </c>
      <c r="J1442" s="474" t="s">
        <v>3859</v>
      </c>
      <c r="K1442" s="474" t="s">
        <v>3860</v>
      </c>
      <c r="L1442" s="474" t="s">
        <v>3861</v>
      </c>
      <c r="M1442" s="473" t="s">
        <v>3865</v>
      </c>
      <c r="N1442" s="474" t="s">
        <v>3863</v>
      </c>
      <c r="O1442" s="474" t="s">
        <v>3864</v>
      </c>
      <c r="P1442" s="474" t="s">
        <v>3862</v>
      </c>
      <c r="Q1442" s="16" t="s">
        <v>3010</v>
      </c>
    </row>
    <row r="1443" spans="1:17" x14ac:dyDescent="0.2">
      <c r="A1443" s="276" t="s">
        <v>642</v>
      </c>
      <c r="B1443" s="384" t="s">
        <v>5627</v>
      </c>
      <c r="C1443" s="474" t="s">
        <v>3866</v>
      </c>
      <c r="D1443" s="474" t="s">
        <v>3867</v>
      </c>
      <c r="E1443" s="474" t="s">
        <v>3868</v>
      </c>
      <c r="F1443" s="474" t="s">
        <v>3869</v>
      </c>
      <c r="G1443" s="474" t="s">
        <v>3870</v>
      </c>
      <c r="H1443" s="474" t="s">
        <v>3871</v>
      </c>
      <c r="I1443" s="474" t="s">
        <v>3872</v>
      </c>
      <c r="J1443" s="474" t="s">
        <v>3873</v>
      </c>
      <c r="K1443" s="474" t="s">
        <v>3874</v>
      </c>
      <c r="L1443" s="474" t="s">
        <v>3875</v>
      </c>
      <c r="M1443" s="473" t="s">
        <v>3879</v>
      </c>
      <c r="N1443" s="474" t="s">
        <v>3877</v>
      </c>
      <c r="O1443" s="474" t="s">
        <v>3878</v>
      </c>
      <c r="P1443" s="474" t="s">
        <v>3876</v>
      </c>
      <c r="Q1443" s="16" t="s">
        <v>3011</v>
      </c>
    </row>
    <row r="1444" spans="1:17" x14ac:dyDescent="0.2">
      <c r="A1444" s="276" t="s">
        <v>641</v>
      </c>
      <c r="B1444" s="384" t="s">
        <v>5628</v>
      </c>
      <c r="C1444" s="474" t="s">
        <v>3880</v>
      </c>
      <c r="D1444" s="474" t="s">
        <v>3881</v>
      </c>
      <c r="E1444" s="474" t="s">
        <v>3882</v>
      </c>
      <c r="F1444" s="474" t="s">
        <v>3883</v>
      </c>
      <c r="G1444" s="474" t="s">
        <v>3884</v>
      </c>
      <c r="H1444" s="474" t="s">
        <v>3885</v>
      </c>
      <c r="I1444" s="474" t="s">
        <v>3886</v>
      </c>
      <c r="J1444" s="474" t="s">
        <v>3887</v>
      </c>
      <c r="K1444" s="474" t="s">
        <v>3888</v>
      </c>
      <c r="L1444" s="474" t="s">
        <v>3889</v>
      </c>
      <c r="M1444" s="473" t="s">
        <v>3893</v>
      </c>
      <c r="N1444" s="474" t="s">
        <v>3891</v>
      </c>
      <c r="O1444" s="474" t="s">
        <v>3892</v>
      </c>
      <c r="P1444" s="474" t="s">
        <v>3890</v>
      </c>
      <c r="Q1444" s="16" t="s">
        <v>2969</v>
      </c>
    </row>
    <row r="1445" spans="1:17" x14ac:dyDescent="0.2">
      <c r="A1445" s="276" t="s">
        <v>640</v>
      </c>
      <c r="B1445" s="384" t="s">
        <v>5629</v>
      </c>
      <c r="C1445" s="474" t="s">
        <v>3894</v>
      </c>
      <c r="D1445" s="474" t="s">
        <v>3895</v>
      </c>
      <c r="E1445" s="474" t="s">
        <v>3896</v>
      </c>
      <c r="F1445" s="474" t="s">
        <v>3897</v>
      </c>
      <c r="G1445" s="474" t="s">
        <v>3898</v>
      </c>
      <c r="H1445" s="474" t="s">
        <v>3899</v>
      </c>
      <c r="I1445" s="474" t="s">
        <v>3900</v>
      </c>
      <c r="J1445" s="474" t="s">
        <v>3901</v>
      </c>
      <c r="K1445" s="474" t="s">
        <v>3902</v>
      </c>
      <c r="L1445" s="474" t="s">
        <v>3903</v>
      </c>
      <c r="M1445" s="473" t="s">
        <v>3907</v>
      </c>
      <c r="N1445" s="474" t="s">
        <v>3905</v>
      </c>
      <c r="O1445" s="474" t="s">
        <v>3906</v>
      </c>
      <c r="P1445" s="474" t="s">
        <v>3904</v>
      </c>
      <c r="Q1445" s="16" t="s">
        <v>3000</v>
      </c>
    </row>
    <row r="1446" spans="1:17" x14ac:dyDescent="0.2">
      <c r="A1446" s="276" t="s">
        <v>639</v>
      </c>
      <c r="B1446" s="384" t="s">
        <v>5630</v>
      </c>
      <c r="C1446" s="474" t="s">
        <v>3908</v>
      </c>
      <c r="D1446" s="474" t="s">
        <v>3909</v>
      </c>
      <c r="E1446" s="474" t="s">
        <v>3910</v>
      </c>
      <c r="F1446" s="474" t="s">
        <v>3911</v>
      </c>
      <c r="G1446" s="474" t="s">
        <v>3912</v>
      </c>
      <c r="H1446" s="474" t="s">
        <v>3913</v>
      </c>
      <c r="I1446" s="474" t="s">
        <v>3914</v>
      </c>
      <c r="J1446" s="474" t="s">
        <v>3915</v>
      </c>
      <c r="K1446" s="474" t="s">
        <v>3916</v>
      </c>
      <c r="L1446" s="474" t="s">
        <v>3917</v>
      </c>
      <c r="M1446" s="473" t="s">
        <v>3921</v>
      </c>
      <c r="N1446" s="474" t="s">
        <v>3919</v>
      </c>
      <c r="O1446" s="474" t="s">
        <v>3920</v>
      </c>
      <c r="P1446" s="474" t="s">
        <v>3918</v>
      </c>
      <c r="Q1446" s="16" t="s">
        <v>2970</v>
      </c>
    </row>
    <row r="1447" spans="1:17" x14ac:dyDescent="0.2">
      <c r="A1447" s="276" t="s">
        <v>638</v>
      </c>
      <c r="B1447" s="384" t="s">
        <v>5631</v>
      </c>
      <c r="C1447" s="474" t="s">
        <v>3922</v>
      </c>
      <c r="D1447" s="474" t="s">
        <v>3923</v>
      </c>
      <c r="E1447" s="474" t="s">
        <v>3924</v>
      </c>
      <c r="F1447" s="474" t="s">
        <v>3925</v>
      </c>
      <c r="G1447" s="474" t="s">
        <v>3926</v>
      </c>
      <c r="H1447" s="474" t="s">
        <v>3927</v>
      </c>
      <c r="I1447" s="474" t="s">
        <v>3928</v>
      </c>
      <c r="J1447" s="474" t="s">
        <v>3929</v>
      </c>
      <c r="K1447" s="474" t="s">
        <v>3930</v>
      </c>
      <c r="L1447" s="474" t="s">
        <v>3931</v>
      </c>
      <c r="M1447" s="473" t="s">
        <v>3935</v>
      </c>
      <c r="N1447" s="474" t="s">
        <v>3933</v>
      </c>
      <c r="O1447" s="474" t="s">
        <v>3934</v>
      </c>
      <c r="P1447" s="474" t="s">
        <v>3932</v>
      </c>
      <c r="Q1447" s="16" t="s">
        <v>2971</v>
      </c>
    </row>
    <row r="1448" spans="1:17" x14ac:dyDescent="0.2">
      <c r="A1448" s="276" t="s">
        <v>637</v>
      </c>
      <c r="B1448" s="384" t="s">
        <v>5632</v>
      </c>
      <c r="C1448" s="474" t="s">
        <v>3936</v>
      </c>
      <c r="D1448" s="474" t="s">
        <v>3937</v>
      </c>
      <c r="E1448" s="474" t="s">
        <v>3938</v>
      </c>
      <c r="F1448" s="474" t="s">
        <v>3939</v>
      </c>
      <c r="G1448" s="474" t="s">
        <v>3940</v>
      </c>
      <c r="H1448" s="474" t="s">
        <v>3941</v>
      </c>
      <c r="I1448" s="474" t="s">
        <v>3942</v>
      </c>
      <c r="J1448" s="474" t="s">
        <v>3943</v>
      </c>
      <c r="K1448" s="474" t="s">
        <v>3944</v>
      </c>
      <c r="L1448" s="474" t="s">
        <v>3945</v>
      </c>
      <c r="M1448" s="473" t="s">
        <v>3949</v>
      </c>
      <c r="N1448" s="474" t="s">
        <v>3947</v>
      </c>
      <c r="O1448" s="474" t="s">
        <v>3948</v>
      </c>
      <c r="P1448" s="474" t="s">
        <v>3946</v>
      </c>
      <c r="Q1448" s="16" t="s">
        <v>2972</v>
      </c>
    </row>
    <row r="1449" spans="1:17" x14ac:dyDescent="0.2">
      <c r="A1449" s="276" t="s">
        <v>636</v>
      </c>
      <c r="B1449" s="384" t="s">
        <v>5633</v>
      </c>
      <c r="C1449" s="474" t="s">
        <v>3950</v>
      </c>
      <c r="D1449" s="474" t="s">
        <v>3951</v>
      </c>
      <c r="E1449" s="474" t="s">
        <v>3952</v>
      </c>
      <c r="F1449" s="474" t="s">
        <v>3953</v>
      </c>
      <c r="G1449" s="474" t="s">
        <v>3954</v>
      </c>
      <c r="H1449" s="474" t="s">
        <v>3955</v>
      </c>
      <c r="I1449" s="474" t="s">
        <v>3956</v>
      </c>
      <c r="J1449" s="474" t="s">
        <v>3957</v>
      </c>
      <c r="K1449" s="474" t="s">
        <v>3958</v>
      </c>
      <c r="L1449" s="474" t="s">
        <v>3959</v>
      </c>
      <c r="M1449" s="473" t="s">
        <v>3963</v>
      </c>
      <c r="N1449" s="474" t="s">
        <v>3961</v>
      </c>
      <c r="O1449" s="474" t="s">
        <v>3962</v>
      </c>
      <c r="P1449" s="474" t="s">
        <v>3960</v>
      </c>
      <c r="Q1449" s="16" t="s">
        <v>3001</v>
      </c>
    </row>
    <row r="1450" spans="1:17" x14ac:dyDescent="0.2">
      <c r="A1450" s="276" t="s">
        <v>635</v>
      </c>
      <c r="B1450" s="384" t="s">
        <v>5634</v>
      </c>
      <c r="C1450" s="474" t="s">
        <v>3964</v>
      </c>
      <c r="D1450" s="474" t="s">
        <v>3965</v>
      </c>
      <c r="E1450" s="474" t="s">
        <v>3966</v>
      </c>
      <c r="F1450" s="474" t="s">
        <v>3967</v>
      </c>
      <c r="G1450" s="474" t="s">
        <v>3968</v>
      </c>
      <c r="H1450" s="474" t="s">
        <v>3969</v>
      </c>
      <c r="I1450" s="474" t="s">
        <v>3970</v>
      </c>
      <c r="J1450" s="474" t="s">
        <v>3971</v>
      </c>
      <c r="K1450" s="474" t="s">
        <v>3972</v>
      </c>
      <c r="L1450" s="474" t="s">
        <v>3973</v>
      </c>
      <c r="M1450" s="473" t="s">
        <v>3977</v>
      </c>
      <c r="N1450" s="474" t="s">
        <v>3975</v>
      </c>
      <c r="O1450" s="474" t="s">
        <v>3976</v>
      </c>
      <c r="P1450" s="474" t="s">
        <v>3974</v>
      </c>
      <c r="Q1450" s="16" t="s">
        <v>5096</v>
      </c>
    </row>
    <row r="1451" spans="1:17" x14ac:dyDescent="0.2">
      <c r="A1451" s="276" t="s">
        <v>634</v>
      </c>
      <c r="B1451" s="384" t="s">
        <v>5635</v>
      </c>
      <c r="C1451" s="474" t="s">
        <v>3978</v>
      </c>
      <c r="D1451" s="474" t="s">
        <v>3979</v>
      </c>
      <c r="E1451" s="474" t="s">
        <v>3980</v>
      </c>
      <c r="F1451" s="474" t="s">
        <v>3981</v>
      </c>
      <c r="G1451" s="474" t="s">
        <v>3982</v>
      </c>
      <c r="H1451" s="474" t="s">
        <v>3983</v>
      </c>
      <c r="I1451" s="474" t="s">
        <v>3984</v>
      </c>
      <c r="J1451" s="474" t="s">
        <v>3985</v>
      </c>
      <c r="K1451" s="474" t="s">
        <v>3986</v>
      </c>
      <c r="L1451" s="474" t="s">
        <v>3987</v>
      </c>
      <c r="M1451" s="473" t="s">
        <v>3991</v>
      </c>
      <c r="N1451" s="474" t="s">
        <v>3989</v>
      </c>
      <c r="O1451" s="474" t="s">
        <v>3990</v>
      </c>
      <c r="P1451" s="474" t="s">
        <v>3988</v>
      </c>
      <c r="Q1451" s="16" t="s">
        <v>3002</v>
      </c>
    </row>
    <row r="1452" spans="1:17" x14ac:dyDescent="0.2">
      <c r="A1452" s="276" t="s">
        <v>633</v>
      </c>
      <c r="B1452" s="384" t="s">
        <v>5636</v>
      </c>
      <c r="C1452" s="474" t="s">
        <v>3992</v>
      </c>
      <c r="D1452" s="474" t="s">
        <v>3993</v>
      </c>
      <c r="E1452" s="474" t="s">
        <v>3994</v>
      </c>
      <c r="F1452" s="474" t="s">
        <v>3995</v>
      </c>
      <c r="G1452" s="474" t="s">
        <v>3996</v>
      </c>
      <c r="H1452" s="474" t="s">
        <v>3997</v>
      </c>
      <c r="I1452" s="474" t="s">
        <v>3998</v>
      </c>
      <c r="J1452" s="474" t="s">
        <v>3999</v>
      </c>
      <c r="K1452" s="474" t="s">
        <v>4000</v>
      </c>
      <c r="L1452" s="474" t="s">
        <v>4001</v>
      </c>
      <c r="M1452" s="473" t="s">
        <v>4005</v>
      </c>
      <c r="N1452" s="474" t="s">
        <v>4003</v>
      </c>
      <c r="O1452" s="474" t="s">
        <v>4004</v>
      </c>
      <c r="P1452" s="474" t="s">
        <v>4002</v>
      </c>
      <c r="Q1452" s="16" t="s">
        <v>3003</v>
      </c>
    </row>
    <row r="1453" spans="1:17" x14ac:dyDescent="0.2">
      <c r="A1453" s="276" t="s">
        <v>632</v>
      </c>
      <c r="B1453" s="384" t="s">
        <v>5637</v>
      </c>
      <c r="C1453" s="474" t="s">
        <v>4006</v>
      </c>
      <c r="D1453" s="474" t="s">
        <v>4007</v>
      </c>
      <c r="E1453" s="474" t="s">
        <v>4008</v>
      </c>
      <c r="F1453" s="474" t="s">
        <v>4009</v>
      </c>
      <c r="G1453" s="474" t="s">
        <v>4010</v>
      </c>
      <c r="H1453" s="474" t="s">
        <v>4011</v>
      </c>
      <c r="I1453" s="474" t="s">
        <v>4012</v>
      </c>
      <c r="J1453" s="474" t="s">
        <v>4013</v>
      </c>
      <c r="K1453" s="474" t="s">
        <v>4014</v>
      </c>
      <c r="L1453" s="474" t="s">
        <v>4015</v>
      </c>
      <c r="M1453" s="473" t="s">
        <v>4019</v>
      </c>
      <c r="N1453" s="474" t="s">
        <v>4017</v>
      </c>
      <c r="O1453" s="474" t="s">
        <v>4018</v>
      </c>
      <c r="P1453" s="474" t="s">
        <v>4016</v>
      </c>
      <c r="Q1453" s="16" t="s">
        <v>3012</v>
      </c>
    </row>
    <row r="1454" spans="1:17" x14ac:dyDescent="0.2">
      <c r="A1454" s="276" t="s">
        <v>631</v>
      </c>
      <c r="B1454" s="384" t="s">
        <v>5638</v>
      </c>
      <c r="C1454" s="474" t="s">
        <v>4020</v>
      </c>
      <c r="D1454" s="474" t="s">
        <v>4021</v>
      </c>
      <c r="E1454" s="474" t="s">
        <v>4022</v>
      </c>
      <c r="F1454" s="474" t="s">
        <v>4023</v>
      </c>
      <c r="G1454" s="474" t="s">
        <v>4024</v>
      </c>
      <c r="H1454" s="474" t="s">
        <v>4025</v>
      </c>
      <c r="I1454" s="474" t="s">
        <v>4026</v>
      </c>
      <c r="J1454" s="474" t="s">
        <v>4027</v>
      </c>
      <c r="K1454" s="474" t="s">
        <v>4028</v>
      </c>
      <c r="L1454" s="474" t="s">
        <v>4029</v>
      </c>
      <c r="M1454" s="473" t="s">
        <v>4033</v>
      </c>
      <c r="N1454" s="474" t="s">
        <v>4031</v>
      </c>
      <c r="O1454" s="474" t="s">
        <v>4032</v>
      </c>
      <c r="P1454" s="474" t="s">
        <v>4030</v>
      </c>
      <c r="Q1454" s="16" t="s">
        <v>2974</v>
      </c>
    </row>
    <row r="1455" spans="1:17" x14ac:dyDescent="0.2">
      <c r="A1455" s="276" t="s">
        <v>630</v>
      </c>
      <c r="B1455" s="384" t="s">
        <v>5639</v>
      </c>
      <c r="C1455" s="474" t="s">
        <v>4034</v>
      </c>
      <c r="D1455" s="474" t="s">
        <v>4035</v>
      </c>
      <c r="E1455" s="474" t="s">
        <v>4036</v>
      </c>
      <c r="F1455" s="474" t="s">
        <v>4037</v>
      </c>
      <c r="G1455" s="474" t="s">
        <v>4038</v>
      </c>
      <c r="H1455" s="474" t="s">
        <v>4039</v>
      </c>
      <c r="I1455" s="474" t="s">
        <v>4040</v>
      </c>
      <c r="J1455" s="474" t="s">
        <v>4041</v>
      </c>
      <c r="K1455" s="474" t="s">
        <v>4042</v>
      </c>
      <c r="L1455" s="474" t="s">
        <v>4043</v>
      </c>
      <c r="M1455" s="473" t="s">
        <v>4047</v>
      </c>
      <c r="N1455" s="474" t="s">
        <v>4045</v>
      </c>
      <c r="O1455" s="474" t="s">
        <v>4046</v>
      </c>
      <c r="P1455" s="474" t="s">
        <v>4044</v>
      </c>
      <c r="Q1455" s="16" t="s">
        <v>3013</v>
      </c>
    </row>
    <row r="1456" spans="1:17" x14ac:dyDescent="0.2">
      <c r="A1456" s="276" t="s">
        <v>629</v>
      </c>
      <c r="B1456" s="384" t="s">
        <v>5640</v>
      </c>
      <c r="C1456" s="474" t="s">
        <v>759</v>
      </c>
      <c r="D1456" s="474" t="s">
        <v>758</v>
      </c>
      <c r="E1456" s="474" t="s">
        <v>757</v>
      </c>
      <c r="F1456" s="474" t="s">
        <v>756</v>
      </c>
      <c r="G1456" s="474" t="s">
        <v>755</v>
      </c>
      <c r="H1456" s="474" t="s">
        <v>754</v>
      </c>
      <c r="I1456" s="474" t="s">
        <v>753</v>
      </c>
      <c r="J1456" s="474" t="s">
        <v>752</v>
      </c>
      <c r="K1456" s="474" t="s">
        <v>751</v>
      </c>
      <c r="L1456" s="474" t="s">
        <v>750</v>
      </c>
      <c r="M1456" s="473" t="s">
        <v>747</v>
      </c>
      <c r="N1456" s="474" t="s">
        <v>749</v>
      </c>
      <c r="O1456" s="474" t="s">
        <v>748</v>
      </c>
      <c r="P1456" s="474" t="s">
        <v>2294</v>
      </c>
      <c r="Q1456" s="16" t="s">
        <v>2975</v>
      </c>
    </row>
    <row r="1457" spans="1:18" x14ac:dyDescent="0.2">
      <c r="A1457" s="276" t="s">
        <v>746</v>
      </c>
      <c r="B1457" s="384" t="s">
        <v>5641</v>
      </c>
      <c r="C1457" s="421"/>
      <c r="D1457" s="421"/>
      <c r="E1457" s="421"/>
      <c r="F1457" s="421"/>
      <c r="G1457" s="421"/>
      <c r="H1457" s="421"/>
      <c r="I1457" s="421"/>
      <c r="J1457" s="421"/>
      <c r="K1457" s="421"/>
      <c r="L1457" s="421"/>
      <c r="M1457" s="417" t="s">
        <v>2299</v>
      </c>
      <c r="N1457" s="417" t="s">
        <v>2297</v>
      </c>
      <c r="O1457" s="417" t="s">
        <v>2298</v>
      </c>
      <c r="P1457" s="417" t="s">
        <v>2295</v>
      </c>
      <c r="Q1457" s="83" t="s">
        <v>3066</v>
      </c>
      <c r="R1457" s="83"/>
    </row>
    <row r="1458" spans="1:18" x14ac:dyDescent="0.2">
      <c r="A1458" s="276" t="s">
        <v>697</v>
      </c>
      <c r="B1458" s="384" t="s">
        <v>5642</v>
      </c>
      <c r="C1458" s="421"/>
      <c r="D1458" s="421"/>
      <c r="E1458" s="421"/>
      <c r="F1458" s="421"/>
      <c r="G1458" s="421"/>
      <c r="H1458" s="421"/>
      <c r="I1458" s="421"/>
      <c r="J1458" s="421"/>
      <c r="K1458" s="421"/>
      <c r="L1458" s="421"/>
      <c r="M1458" s="417" t="s">
        <v>2300</v>
      </c>
      <c r="N1458" s="421"/>
      <c r="O1458" s="421"/>
      <c r="P1458" s="417" t="s">
        <v>2296</v>
      </c>
      <c r="Q1458" s="83" t="s">
        <v>3063</v>
      </c>
      <c r="R1458" s="83"/>
    </row>
    <row r="1459" spans="1:18" x14ac:dyDescent="0.2">
      <c r="A1459" s="276" t="s">
        <v>745</v>
      </c>
      <c r="B1459" s="384" t="s">
        <v>5643</v>
      </c>
      <c r="C1459" s="421"/>
      <c r="D1459" s="421"/>
      <c r="E1459" s="421"/>
      <c r="F1459" s="421"/>
      <c r="G1459" s="421"/>
      <c r="H1459" s="421"/>
      <c r="I1459" s="421"/>
      <c r="J1459" s="421"/>
      <c r="K1459" s="421"/>
      <c r="L1459" s="421"/>
      <c r="M1459" s="417" t="s">
        <v>743</v>
      </c>
      <c r="N1459" s="421"/>
      <c r="O1459" s="421"/>
      <c r="P1459" s="417" t="s">
        <v>744</v>
      </c>
      <c r="R1459" s="83"/>
    </row>
    <row r="1460" spans="1:18" x14ac:dyDescent="0.2">
      <c r="M1460" s="12" t="s">
        <v>2853</v>
      </c>
      <c r="N1460" s="12" t="s">
        <v>2853</v>
      </c>
      <c r="O1460" s="12" t="s">
        <v>2853</v>
      </c>
      <c r="P1460" s="12" t="s">
        <v>2853</v>
      </c>
    </row>
    <row r="1461" spans="1:18" x14ac:dyDescent="0.2">
      <c r="C1461" s="12" t="s">
        <v>3157</v>
      </c>
      <c r="D1461" s="12" t="s">
        <v>3157</v>
      </c>
      <c r="E1461" s="12" t="s">
        <v>3158</v>
      </c>
      <c r="F1461" s="12" t="s">
        <v>3158</v>
      </c>
      <c r="G1461" s="12" t="s">
        <v>3159</v>
      </c>
      <c r="H1461" s="12" t="s">
        <v>3159</v>
      </c>
      <c r="I1461" s="12" t="s">
        <v>3160</v>
      </c>
      <c r="J1461" s="12" t="s">
        <v>3160</v>
      </c>
      <c r="K1461" s="12" t="s">
        <v>3161</v>
      </c>
      <c r="L1461" s="12" t="s">
        <v>3161</v>
      </c>
      <c r="M1461" s="12" t="s">
        <v>3110</v>
      </c>
      <c r="N1461" s="12" t="s">
        <v>3110</v>
      </c>
      <c r="O1461" s="12" t="s">
        <v>3110</v>
      </c>
      <c r="P1461" s="12" t="s">
        <v>3110</v>
      </c>
    </row>
    <row r="1462" spans="1:18" x14ac:dyDescent="0.2">
      <c r="C1462" s="9" t="s">
        <v>2061</v>
      </c>
      <c r="D1462" s="9" t="s">
        <v>2058</v>
      </c>
      <c r="E1462" s="9" t="s">
        <v>2061</v>
      </c>
      <c r="F1462" s="9" t="s">
        <v>2058</v>
      </c>
      <c r="G1462" s="9" t="s">
        <v>2061</v>
      </c>
      <c r="H1462" s="9" t="s">
        <v>2058</v>
      </c>
      <c r="I1462" s="9" t="s">
        <v>2061</v>
      </c>
      <c r="J1462" s="9" t="s">
        <v>2058</v>
      </c>
      <c r="K1462" s="9" t="s">
        <v>2061</v>
      </c>
      <c r="L1462" s="9" t="s">
        <v>2058</v>
      </c>
      <c r="M1462" s="9" t="s">
        <v>2058</v>
      </c>
      <c r="N1462" s="9" t="s">
        <v>2058</v>
      </c>
      <c r="O1462" s="9" t="s">
        <v>2058</v>
      </c>
      <c r="P1462" s="9" t="s">
        <v>2058</v>
      </c>
    </row>
    <row r="1463" spans="1:18" x14ac:dyDescent="0.2">
      <c r="C1463" s="13" t="s">
        <v>4666</v>
      </c>
      <c r="D1463" s="13" t="s">
        <v>4666</v>
      </c>
      <c r="E1463" s="13" t="s">
        <v>4666</v>
      </c>
      <c r="F1463" s="13" t="s">
        <v>4666</v>
      </c>
      <c r="G1463" s="13" t="s">
        <v>4666</v>
      </c>
      <c r="H1463" s="13" t="s">
        <v>4666</v>
      </c>
      <c r="I1463" s="13" t="s">
        <v>4666</v>
      </c>
      <c r="J1463" s="13" t="s">
        <v>4666</v>
      </c>
      <c r="K1463" s="13" t="s">
        <v>4666</v>
      </c>
      <c r="L1463" s="13" t="s">
        <v>4666</v>
      </c>
      <c r="M1463" s="13" t="s">
        <v>4666</v>
      </c>
      <c r="N1463" s="13" t="s">
        <v>4666</v>
      </c>
      <c r="O1463" s="13" t="s">
        <v>4666</v>
      </c>
      <c r="P1463" s="13" t="s">
        <v>4666</v>
      </c>
    </row>
    <row r="1464" spans="1:18" x14ac:dyDescent="0.2">
      <c r="C1464" s="9" t="s">
        <v>3032</v>
      </c>
      <c r="D1464" s="9" t="s">
        <v>2720</v>
      </c>
      <c r="E1464" s="9" t="s">
        <v>3032</v>
      </c>
      <c r="F1464" s="9" t="s">
        <v>2720</v>
      </c>
      <c r="G1464" s="9" t="s">
        <v>3032</v>
      </c>
      <c r="H1464" s="9" t="s">
        <v>2720</v>
      </c>
      <c r="I1464" s="9" t="s">
        <v>3032</v>
      </c>
      <c r="J1464" s="9" t="s">
        <v>2720</v>
      </c>
      <c r="K1464" s="9" t="s">
        <v>3032</v>
      </c>
      <c r="L1464" s="9" t="s">
        <v>2720</v>
      </c>
      <c r="M1464" s="8" t="s">
        <v>2716</v>
      </c>
      <c r="N1464" s="8" t="s">
        <v>2716</v>
      </c>
      <c r="O1464" s="8" t="s">
        <v>2716</v>
      </c>
      <c r="P1464" s="8" t="s">
        <v>2716</v>
      </c>
    </row>
    <row r="1465" spans="1:18" x14ac:dyDescent="0.2">
      <c r="C1465" s="9"/>
      <c r="D1465" s="9"/>
      <c r="E1465" s="9"/>
      <c r="F1465" s="9"/>
      <c r="G1465" s="9"/>
      <c r="H1465" s="9"/>
      <c r="I1465" s="9"/>
      <c r="J1465" s="9"/>
      <c r="K1465" s="9"/>
      <c r="L1465" s="9"/>
      <c r="M1465" s="8"/>
      <c r="N1465" s="8" t="s">
        <v>2866</v>
      </c>
      <c r="O1465" s="8" t="s">
        <v>2867</v>
      </c>
      <c r="P1465" s="8" t="s">
        <v>2864</v>
      </c>
    </row>
    <row r="1467" spans="1:18" x14ac:dyDescent="0.2">
      <c r="A1467" s="17" t="s">
        <v>3326</v>
      </c>
    </row>
    <row r="1468" spans="1:18" x14ac:dyDescent="0.2">
      <c r="A1468" s="16" t="s">
        <v>48</v>
      </c>
    </row>
    <row r="1469" spans="1:18" x14ac:dyDescent="0.2">
      <c r="A1469" s="10" t="s">
        <v>2808</v>
      </c>
    </row>
    <row r="1470" spans="1:18" x14ac:dyDescent="0.2">
      <c r="A1470" s="10" t="s">
        <v>2954</v>
      </c>
    </row>
    <row r="1471" spans="1:18" x14ac:dyDescent="0.2">
      <c r="A1471" s="228" t="s">
        <v>3057</v>
      </c>
    </row>
    <row r="1472" spans="1:18" x14ac:dyDescent="0.2">
      <c r="A1472" s="14" t="s">
        <v>4665</v>
      </c>
      <c r="B1472" s="185" t="s">
        <v>5253</v>
      </c>
      <c r="C1472" s="182" t="s">
        <v>5270</v>
      </c>
      <c r="D1472" s="166" t="s">
        <v>5184</v>
      </c>
    </row>
    <row r="1474" spans="1:4" x14ac:dyDescent="0.2">
      <c r="A1474" s="17" t="s">
        <v>3340</v>
      </c>
    </row>
    <row r="1475" spans="1:4" x14ac:dyDescent="0.2">
      <c r="A1475" s="10" t="s">
        <v>48</v>
      </c>
    </row>
    <row r="1476" spans="1:4" x14ac:dyDescent="0.2">
      <c r="A1476" s="10" t="s">
        <v>2808</v>
      </c>
    </row>
    <row r="1477" spans="1:4" x14ac:dyDescent="0.2">
      <c r="A1477" s="10" t="s">
        <v>2890</v>
      </c>
    </row>
    <row r="1478" spans="1:4" x14ac:dyDescent="0.2">
      <c r="A1478" s="14" t="s">
        <v>4711</v>
      </c>
    </row>
    <row r="1479" spans="1:4" x14ac:dyDescent="0.2">
      <c r="A1479" s="228" t="s">
        <v>3057</v>
      </c>
    </row>
    <row r="1480" spans="1:4" x14ac:dyDescent="0.2">
      <c r="A1480" s="14" t="s">
        <v>4665</v>
      </c>
      <c r="B1480" s="185" t="s">
        <v>5253</v>
      </c>
      <c r="C1480" s="182" t="s">
        <v>5270</v>
      </c>
      <c r="D1480" s="166" t="s">
        <v>5184</v>
      </c>
    </row>
    <row r="1481" spans="1:4" x14ac:dyDescent="0.2">
      <c r="A1481" s="14"/>
    </row>
    <row r="1482" spans="1:4" x14ac:dyDescent="0.2">
      <c r="A1482" s="17" t="s">
        <v>4654</v>
      </c>
    </row>
    <row r="1483" spans="1:4" x14ac:dyDescent="0.2">
      <c r="A1483" s="16" t="s">
        <v>48</v>
      </c>
    </row>
    <row r="1484" spans="1:4" x14ac:dyDescent="0.2">
      <c r="A1484" s="10" t="s">
        <v>2808</v>
      </c>
    </row>
    <row r="1485" spans="1:4" x14ac:dyDescent="0.2">
      <c r="A1485" s="10" t="s">
        <v>2954</v>
      </c>
    </row>
    <row r="1486" spans="1:4" x14ac:dyDescent="0.2">
      <c r="A1486" s="115" t="s">
        <v>2881</v>
      </c>
    </row>
    <row r="1487" spans="1:4" x14ac:dyDescent="0.2">
      <c r="A1487" s="115" t="s">
        <v>4665</v>
      </c>
      <c r="B1487" s="185" t="s">
        <v>5253</v>
      </c>
      <c r="C1487" s="182" t="s">
        <v>5270</v>
      </c>
      <c r="D1487" s="166" t="s">
        <v>5184</v>
      </c>
    </row>
    <row r="1488" spans="1:4" x14ac:dyDescent="0.2">
      <c r="A1488" s="115" t="s">
        <v>5190</v>
      </c>
      <c r="B1488" s="152" t="s">
        <v>4668</v>
      </c>
      <c r="C1488" s="117" t="s">
        <v>5271</v>
      </c>
      <c r="D1488" s="116" t="s">
        <v>5147</v>
      </c>
    </row>
    <row r="1490" spans="1:4" x14ac:dyDescent="0.2">
      <c r="A1490" s="17" t="s">
        <v>4655</v>
      </c>
    </row>
    <row r="1491" spans="1:4" x14ac:dyDescent="0.2">
      <c r="A1491" s="10" t="s">
        <v>48</v>
      </c>
    </row>
    <row r="1492" spans="1:4" x14ac:dyDescent="0.2">
      <c r="A1492" s="10" t="s">
        <v>2808</v>
      </c>
    </row>
    <row r="1493" spans="1:4" x14ac:dyDescent="0.2">
      <c r="A1493" s="10" t="s">
        <v>2890</v>
      </c>
    </row>
    <row r="1494" spans="1:4" x14ac:dyDescent="0.2">
      <c r="A1494" s="14" t="s">
        <v>4711</v>
      </c>
    </row>
    <row r="1495" spans="1:4" x14ac:dyDescent="0.2">
      <c r="A1495" s="115" t="s">
        <v>2881</v>
      </c>
    </row>
    <row r="1496" spans="1:4" x14ac:dyDescent="0.2">
      <c r="A1496" s="115" t="s">
        <v>4665</v>
      </c>
      <c r="B1496" s="185" t="s">
        <v>5253</v>
      </c>
      <c r="C1496" s="182" t="s">
        <v>5270</v>
      </c>
      <c r="D1496" s="166" t="s">
        <v>5184</v>
      </c>
    </row>
    <row r="1497" spans="1:4" x14ac:dyDescent="0.2">
      <c r="A1497" s="115" t="s">
        <v>5190</v>
      </c>
      <c r="B1497" s="152" t="s">
        <v>4668</v>
      </c>
      <c r="C1497" s="117" t="s">
        <v>5271</v>
      </c>
      <c r="D1497" s="116" t="s">
        <v>5147</v>
      </c>
    </row>
    <row r="1498" spans="1:4" x14ac:dyDescent="0.2">
      <c r="A1498" s="14"/>
    </row>
    <row r="1499" spans="1:4" x14ac:dyDescent="0.2">
      <c r="A1499" s="17" t="s">
        <v>4686</v>
      </c>
    </row>
    <row r="1500" spans="1:4" x14ac:dyDescent="0.2">
      <c r="A1500" s="16" t="s">
        <v>48</v>
      </c>
    </row>
    <row r="1501" spans="1:4" x14ac:dyDescent="0.2">
      <c r="A1501" s="10" t="s">
        <v>2808</v>
      </c>
    </row>
    <row r="1502" spans="1:4" x14ac:dyDescent="0.2">
      <c r="A1502" s="10" t="s">
        <v>2954</v>
      </c>
    </row>
    <row r="1503" spans="1:4" x14ac:dyDescent="0.2">
      <c r="A1503" s="115" t="s">
        <v>2882</v>
      </c>
    </row>
    <row r="1504" spans="1:4" x14ac:dyDescent="0.2">
      <c r="A1504" s="14" t="s">
        <v>4665</v>
      </c>
      <c r="B1504" s="185" t="s">
        <v>5253</v>
      </c>
      <c r="C1504" s="182" t="s">
        <v>5270</v>
      </c>
      <c r="D1504" s="166" t="s">
        <v>5184</v>
      </c>
    </row>
    <row r="1505" spans="1:16" x14ac:dyDescent="0.2">
      <c r="A1505" s="10"/>
    </row>
    <row r="1506" spans="1:16" x14ac:dyDescent="0.2">
      <c r="A1506" s="17" t="s">
        <v>4685</v>
      </c>
    </row>
    <row r="1507" spans="1:16" x14ac:dyDescent="0.2">
      <c r="A1507" s="10" t="s">
        <v>48</v>
      </c>
    </row>
    <row r="1508" spans="1:16" x14ac:dyDescent="0.2">
      <c r="A1508" s="10" t="s">
        <v>2808</v>
      </c>
    </row>
    <row r="1509" spans="1:16" x14ac:dyDescent="0.2">
      <c r="A1509" s="10" t="s">
        <v>2890</v>
      </c>
    </row>
    <row r="1510" spans="1:16" x14ac:dyDescent="0.2">
      <c r="A1510" s="14" t="s">
        <v>4711</v>
      </c>
    </row>
    <row r="1511" spans="1:16" x14ac:dyDescent="0.2">
      <c r="A1511" s="115" t="s">
        <v>2882</v>
      </c>
    </row>
    <row r="1512" spans="1:16" x14ac:dyDescent="0.2">
      <c r="A1512" s="14" t="s">
        <v>4665</v>
      </c>
      <c r="B1512" s="185" t="s">
        <v>5253</v>
      </c>
      <c r="C1512" s="182" t="s">
        <v>5270</v>
      </c>
      <c r="D1512" s="166" t="s">
        <v>5184</v>
      </c>
    </row>
    <row r="1513" spans="1:16" x14ac:dyDescent="0.2">
      <c r="E1513" s="44"/>
      <c r="F1513" s="44"/>
      <c r="G1513" s="44"/>
      <c r="H1513" s="44"/>
      <c r="I1513" s="44"/>
      <c r="J1513" s="44"/>
      <c r="K1513" s="44"/>
      <c r="L1513" s="44"/>
    </row>
    <row r="1514" spans="1:16" x14ac:dyDescent="0.2">
      <c r="A1514" s="16" t="s">
        <v>742</v>
      </c>
      <c r="E1514" s="44"/>
      <c r="F1514" s="44"/>
      <c r="G1514" s="44"/>
      <c r="H1514" s="44"/>
      <c r="I1514" s="44"/>
      <c r="J1514" s="44"/>
      <c r="K1514" s="44"/>
      <c r="L1514" s="44"/>
    </row>
    <row r="1515" spans="1:16" x14ac:dyDescent="0.2">
      <c r="C1515" s="44"/>
      <c r="D1515" s="44"/>
      <c r="E1515" s="44"/>
      <c r="F1515" s="44"/>
      <c r="G1515" s="44"/>
      <c r="H1515" s="44"/>
      <c r="I1515" s="44"/>
      <c r="L1515" s="44"/>
      <c r="M1515" s="44"/>
      <c r="N1515" s="44"/>
      <c r="O1515" s="44"/>
      <c r="P1515" s="44"/>
    </row>
    <row r="1516" spans="1:16" x14ac:dyDescent="0.2">
      <c r="A1516" s="61"/>
      <c r="B1516" s="61"/>
      <c r="C1516" s="554" t="s">
        <v>741</v>
      </c>
      <c r="D1516" s="582" t="s">
        <v>740</v>
      </c>
      <c r="E1516" s="582"/>
      <c r="F1516" s="582"/>
      <c r="G1516" s="582"/>
      <c r="H1516" s="582"/>
      <c r="I1516" s="582" t="s">
        <v>688</v>
      </c>
      <c r="J1516" s="582" t="s">
        <v>690</v>
      </c>
      <c r="K1516" s="582" t="s">
        <v>689</v>
      </c>
      <c r="L1516" s="582" t="s">
        <v>691</v>
      </c>
    </row>
    <row r="1517" spans="1:16" ht="25.5" x14ac:dyDescent="0.2">
      <c r="A1517" s="61"/>
      <c r="B1517" s="61"/>
      <c r="C1517" s="559"/>
      <c r="D1517" s="153" t="s">
        <v>739</v>
      </c>
      <c r="E1517" s="153" t="s">
        <v>738</v>
      </c>
      <c r="F1517" s="153" t="s">
        <v>737</v>
      </c>
      <c r="G1517" s="153" t="s">
        <v>736</v>
      </c>
      <c r="H1517" s="153" t="s">
        <v>735</v>
      </c>
      <c r="I1517" s="582"/>
      <c r="J1517" s="582"/>
      <c r="K1517" s="582"/>
      <c r="L1517" s="582"/>
    </row>
    <row r="1518" spans="1:16" x14ac:dyDescent="0.2">
      <c r="A1518" s="61"/>
      <c r="B1518" s="61"/>
      <c r="C1518" s="385" t="s">
        <v>5644</v>
      </c>
      <c r="D1518" s="223" t="s">
        <v>5645</v>
      </c>
      <c r="E1518" s="385" t="s">
        <v>5646</v>
      </c>
      <c r="F1518" s="223" t="s">
        <v>5647</v>
      </c>
      <c r="G1518" s="385" t="s">
        <v>5648</v>
      </c>
      <c r="H1518" s="223" t="s">
        <v>5649</v>
      </c>
      <c r="I1518" s="385" t="s">
        <v>5650</v>
      </c>
      <c r="J1518" s="223" t="s">
        <v>5651</v>
      </c>
      <c r="K1518" s="385" t="s">
        <v>5652</v>
      </c>
      <c r="L1518" s="223" t="s">
        <v>5653</v>
      </c>
    </row>
    <row r="1519" spans="1:16" x14ac:dyDescent="0.2">
      <c r="A1519" s="383" t="s">
        <v>258</v>
      </c>
      <c r="B1519" s="384" t="s">
        <v>5654</v>
      </c>
      <c r="C1519" s="474" t="s">
        <v>734</v>
      </c>
      <c r="D1519" s="474" t="s">
        <v>733</v>
      </c>
      <c r="E1519" s="474" t="s">
        <v>732</v>
      </c>
      <c r="F1519" s="474" t="s">
        <v>731</v>
      </c>
      <c r="G1519" s="474" t="s">
        <v>730</v>
      </c>
      <c r="H1519" s="474" t="s">
        <v>729</v>
      </c>
      <c r="I1519" s="473" t="s">
        <v>726</v>
      </c>
      <c r="J1519" s="474" t="s">
        <v>728</v>
      </c>
      <c r="K1519" s="474" t="s">
        <v>727</v>
      </c>
      <c r="L1519" s="474" t="s">
        <v>2301</v>
      </c>
      <c r="M1519" s="16" t="s">
        <v>2962</v>
      </c>
    </row>
    <row r="1520" spans="1:16" x14ac:dyDescent="0.2">
      <c r="A1520" s="383" t="s">
        <v>257</v>
      </c>
      <c r="B1520" s="384" t="s">
        <v>5655</v>
      </c>
      <c r="C1520" s="474" t="s">
        <v>725</v>
      </c>
      <c r="D1520" s="474" t="s">
        <v>724</v>
      </c>
      <c r="E1520" s="474" t="s">
        <v>723</v>
      </c>
      <c r="F1520" s="474" t="s">
        <v>722</v>
      </c>
      <c r="G1520" s="474" t="s">
        <v>721</v>
      </c>
      <c r="H1520" s="474" t="s">
        <v>720</v>
      </c>
      <c r="I1520" s="473" t="s">
        <v>717</v>
      </c>
      <c r="J1520" s="474" t="s">
        <v>719</v>
      </c>
      <c r="K1520" s="474" t="s">
        <v>718</v>
      </c>
      <c r="L1520" s="474" t="s">
        <v>2302</v>
      </c>
      <c r="M1520" s="16" t="s">
        <v>2963</v>
      </c>
    </row>
    <row r="1521" spans="1:13" x14ac:dyDescent="0.2">
      <c r="A1521" s="383" t="s">
        <v>256</v>
      </c>
      <c r="B1521" s="384" t="s">
        <v>5656</v>
      </c>
      <c r="C1521" s="474" t="s">
        <v>716</v>
      </c>
      <c r="D1521" s="474" t="s">
        <v>715</v>
      </c>
      <c r="E1521" s="474" t="s">
        <v>714</v>
      </c>
      <c r="F1521" s="474" t="s">
        <v>713</v>
      </c>
      <c r="G1521" s="474" t="s">
        <v>712</v>
      </c>
      <c r="H1521" s="474" t="s">
        <v>711</v>
      </c>
      <c r="I1521" s="473" t="s">
        <v>708</v>
      </c>
      <c r="J1521" s="474" t="s">
        <v>710</v>
      </c>
      <c r="K1521" s="474" t="s">
        <v>709</v>
      </c>
      <c r="L1521" s="474" t="s">
        <v>2303</v>
      </c>
      <c r="M1521" s="16" t="s">
        <v>2993</v>
      </c>
    </row>
    <row r="1522" spans="1:13" x14ac:dyDescent="0.2">
      <c r="A1522" s="383" t="s">
        <v>255</v>
      </c>
      <c r="B1522" s="384" t="s">
        <v>5657</v>
      </c>
      <c r="C1522" s="474" t="s">
        <v>4048</v>
      </c>
      <c r="D1522" s="474" t="s">
        <v>4049</v>
      </c>
      <c r="E1522" s="474" t="s">
        <v>4050</v>
      </c>
      <c r="F1522" s="474" t="s">
        <v>4051</v>
      </c>
      <c r="G1522" s="474" t="s">
        <v>4052</v>
      </c>
      <c r="H1522" s="474" t="s">
        <v>4053</v>
      </c>
      <c r="I1522" s="473" t="s">
        <v>4057</v>
      </c>
      <c r="J1522" s="474" t="s">
        <v>4055</v>
      </c>
      <c r="K1522" s="474" t="s">
        <v>4056</v>
      </c>
      <c r="L1522" s="474" t="s">
        <v>4054</v>
      </c>
      <c r="M1522" s="16" t="s">
        <v>2994</v>
      </c>
    </row>
    <row r="1523" spans="1:13" x14ac:dyDescent="0.2">
      <c r="A1523" s="383" t="s">
        <v>254</v>
      </c>
      <c r="B1523" s="384" t="s">
        <v>5658</v>
      </c>
      <c r="C1523" s="474" t="s">
        <v>4058</v>
      </c>
      <c r="D1523" s="474" t="s">
        <v>4059</v>
      </c>
      <c r="E1523" s="474" t="s">
        <v>4060</v>
      </c>
      <c r="F1523" s="474" t="s">
        <v>4061</v>
      </c>
      <c r="G1523" s="474" t="s">
        <v>4062</v>
      </c>
      <c r="H1523" s="474" t="s">
        <v>4063</v>
      </c>
      <c r="I1523" s="473" t="s">
        <v>4067</v>
      </c>
      <c r="J1523" s="474" t="s">
        <v>4065</v>
      </c>
      <c r="K1523" s="474" t="s">
        <v>4066</v>
      </c>
      <c r="L1523" s="474" t="s">
        <v>4064</v>
      </c>
      <c r="M1523" s="16" t="s">
        <v>2995</v>
      </c>
    </row>
    <row r="1524" spans="1:13" x14ac:dyDescent="0.2">
      <c r="A1524" s="383" t="s">
        <v>654</v>
      </c>
      <c r="B1524" s="384" t="s">
        <v>5659</v>
      </c>
      <c r="C1524" s="474" t="s">
        <v>4068</v>
      </c>
      <c r="D1524" s="474" t="s">
        <v>4069</v>
      </c>
      <c r="E1524" s="474" t="s">
        <v>4070</v>
      </c>
      <c r="F1524" s="474" t="s">
        <v>4071</v>
      </c>
      <c r="G1524" s="474" t="s">
        <v>4072</v>
      </c>
      <c r="H1524" s="474" t="s">
        <v>4073</v>
      </c>
      <c r="I1524" s="473" t="s">
        <v>4077</v>
      </c>
      <c r="J1524" s="474" t="s">
        <v>4075</v>
      </c>
      <c r="K1524" s="474" t="s">
        <v>4076</v>
      </c>
      <c r="L1524" s="474" t="s">
        <v>4074</v>
      </c>
      <c r="M1524" s="16" t="s">
        <v>5091</v>
      </c>
    </row>
    <row r="1525" spans="1:13" x14ac:dyDescent="0.2">
      <c r="A1525" s="383" t="s">
        <v>653</v>
      </c>
      <c r="B1525" s="384" t="s">
        <v>5660</v>
      </c>
      <c r="C1525" s="474" t="s">
        <v>4078</v>
      </c>
      <c r="D1525" s="474" t="s">
        <v>4079</v>
      </c>
      <c r="E1525" s="474" t="s">
        <v>4080</v>
      </c>
      <c r="F1525" s="474" t="s">
        <v>4081</v>
      </c>
      <c r="G1525" s="474" t="s">
        <v>4082</v>
      </c>
      <c r="H1525" s="474" t="s">
        <v>4083</v>
      </c>
      <c r="I1525" s="473" t="s">
        <v>4087</v>
      </c>
      <c r="J1525" s="474" t="s">
        <v>4085</v>
      </c>
      <c r="K1525" s="474" t="s">
        <v>4086</v>
      </c>
      <c r="L1525" s="474" t="s">
        <v>4084</v>
      </c>
      <c r="M1525" s="16" t="s">
        <v>2965</v>
      </c>
    </row>
    <row r="1526" spans="1:13" x14ac:dyDescent="0.2">
      <c r="A1526" s="383" t="s">
        <v>652</v>
      </c>
      <c r="B1526" s="384" t="s">
        <v>5661</v>
      </c>
      <c r="C1526" s="474" t="s">
        <v>4088</v>
      </c>
      <c r="D1526" s="474" t="s">
        <v>4089</v>
      </c>
      <c r="E1526" s="474" t="s">
        <v>4090</v>
      </c>
      <c r="F1526" s="474" t="s">
        <v>4091</v>
      </c>
      <c r="G1526" s="474" t="s">
        <v>4092</v>
      </c>
      <c r="H1526" s="474" t="s">
        <v>4093</v>
      </c>
      <c r="I1526" s="473" t="s">
        <v>4097</v>
      </c>
      <c r="J1526" s="474" t="s">
        <v>4095</v>
      </c>
      <c r="K1526" s="474" t="s">
        <v>4096</v>
      </c>
      <c r="L1526" s="474" t="s">
        <v>4094</v>
      </c>
      <c r="M1526" s="16" t="s">
        <v>3006</v>
      </c>
    </row>
    <row r="1527" spans="1:13" x14ac:dyDescent="0.2">
      <c r="A1527" s="383" t="s">
        <v>651</v>
      </c>
      <c r="B1527" s="384" t="s">
        <v>5662</v>
      </c>
      <c r="C1527" s="474" t="s">
        <v>4098</v>
      </c>
      <c r="D1527" s="474" t="s">
        <v>4099</v>
      </c>
      <c r="E1527" s="474" t="s">
        <v>4100</v>
      </c>
      <c r="F1527" s="474" t="s">
        <v>4101</v>
      </c>
      <c r="G1527" s="474" t="s">
        <v>4102</v>
      </c>
      <c r="H1527" s="474" t="s">
        <v>4103</v>
      </c>
      <c r="I1527" s="473" t="s">
        <v>4107</v>
      </c>
      <c r="J1527" s="474" t="s">
        <v>4105</v>
      </c>
      <c r="K1527" s="474" t="s">
        <v>4106</v>
      </c>
      <c r="L1527" s="474" t="s">
        <v>4104</v>
      </c>
      <c r="M1527" s="16" t="s">
        <v>3007</v>
      </c>
    </row>
    <row r="1528" spans="1:13" x14ac:dyDescent="0.2">
      <c r="A1528" s="383" t="s">
        <v>650</v>
      </c>
      <c r="B1528" s="384" t="s">
        <v>5663</v>
      </c>
      <c r="C1528" s="474" t="s">
        <v>4108</v>
      </c>
      <c r="D1528" s="474" t="s">
        <v>4109</v>
      </c>
      <c r="E1528" s="474" t="s">
        <v>4110</v>
      </c>
      <c r="F1528" s="474" t="s">
        <v>4111</v>
      </c>
      <c r="G1528" s="474" t="s">
        <v>4112</v>
      </c>
      <c r="H1528" s="474" t="s">
        <v>4113</v>
      </c>
      <c r="I1528" s="473" t="s">
        <v>4117</v>
      </c>
      <c r="J1528" s="474" t="s">
        <v>4115</v>
      </c>
      <c r="K1528" s="474" t="s">
        <v>4116</v>
      </c>
      <c r="L1528" s="474" t="s">
        <v>4114</v>
      </c>
      <c r="M1528" s="16" t="s">
        <v>3008</v>
      </c>
    </row>
    <row r="1529" spans="1:13" x14ac:dyDescent="0.2">
      <c r="A1529" s="383" t="s">
        <v>649</v>
      </c>
      <c r="B1529" s="384" t="s">
        <v>5664</v>
      </c>
      <c r="C1529" s="474" t="s">
        <v>4118</v>
      </c>
      <c r="D1529" s="474" t="s">
        <v>4119</v>
      </c>
      <c r="E1529" s="474" t="s">
        <v>4120</v>
      </c>
      <c r="F1529" s="474" t="s">
        <v>4121</v>
      </c>
      <c r="G1529" s="474" t="s">
        <v>4122</v>
      </c>
      <c r="H1529" s="474" t="s">
        <v>4123</v>
      </c>
      <c r="I1529" s="473" t="s">
        <v>4127</v>
      </c>
      <c r="J1529" s="474" t="s">
        <v>4125</v>
      </c>
      <c r="K1529" s="474" t="s">
        <v>4126</v>
      </c>
      <c r="L1529" s="474" t="s">
        <v>4124</v>
      </c>
      <c r="M1529" s="16" t="s">
        <v>2997</v>
      </c>
    </row>
    <row r="1530" spans="1:13" x14ac:dyDescent="0.2">
      <c r="A1530" s="383" t="s">
        <v>648</v>
      </c>
      <c r="B1530" s="384" t="s">
        <v>5665</v>
      </c>
      <c r="C1530" s="474" t="s">
        <v>4128</v>
      </c>
      <c r="D1530" s="474" t="s">
        <v>4129</v>
      </c>
      <c r="E1530" s="474" t="s">
        <v>4130</v>
      </c>
      <c r="F1530" s="474" t="s">
        <v>4131</v>
      </c>
      <c r="G1530" s="474" t="s">
        <v>4132</v>
      </c>
      <c r="H1530" s="474" t="s">
        <v>4133</v>
      </c>
      <c r="I1530" s="473" t="s">
        <v>4137</v>
      </c>
      <c r="J1530" s="474" t="s">
        <v>4135</v>
      </c>
      <c r="K1530" s="474" t="s">
        <v>4136</v>
      </c>
      <c r="L1530" s="474" t="s">
        <v>4134</v>
      </c>
      <c r="M1530" s="16" t="s">
        <v>2967</v>
      </c>
    </row>
    <row r="1531" spans="1:13" x14ac:dyDescent="0.2">
      <c r="A1531" s="383" t="s">
        <v>647</v>
      </c>
      <c r="B1531" s="384" t="s">
        <v>5666</v>
      </c>
      <c r="C1531" s="474" t="s">
        <v>4138</v>
      </c>
      <c r="D1531" s="474" t="s">
        <v>4139</v>
      </c>
      <c r="E1531" s="474" t="s">
        <v>4140</v>
      </c>
      <c r="F1531" s="474" t="s">
        <v>4141</v>
      </c>
      <c r="G1531" s="474" t="s">
        <v>4142</v>
      </c>
      <c r="H1531" s="474" t="s">
        <v>4143</v>
      </c>
      <c r="I1531" s="473" t="s">
        <v>4147</v>
      </c>
      <c r="J1531" s="474" t="s">
        <v>4145</v>
      </c>
      <c r="K1531" s="474" t="s">
        <v>4146</v>
      </c>
      <c r="L1531" s="474" t="s">
        <v>4144</v>
      </c>
      <c r="M1531" s="16" t="s">
        <v>2998</v>
      </c>
    </row>
    <row r="1532" spans="1:13" x14ac:dyDescent="0.2">
      <c r="A1532" s="383" t="s">
        <v>646</v>
      </c>
      <c r="B1532" s="384" t="s">
        <v>5667</v>
      </c>
      <c r="C1532" s="474" t="s">
        <v>4148</v>
      </c>
      <c r="D1532" s="474" t="s">
        <v>4149</v>
      </c>
      <c r="E1532" s="474" t="s">
        <v>4150</v>
      </c>
      <c r="F1532" s="474" t="s">
        <v>4151</v>
      </c>
      <c r="G1532" s="474" t="s">
        <v>4152</v>
      </c>
      <c r="H1532" s="474" t="s">
        <v>4153</v>
      </c>
      <c r="I1532" s="473" t="s">
        <v>4157</v>
      </c>
      <c r="J1532" s="474" t="s">
        <v>4155</v>
      </c>
      <c r="K1532" s="474" t="s">
        <v>4156</v>
      </c>
      <c r="L1532" s="474" t="s">
        <v>4154</v>
      </c>
      <c r="M1532" s="16" t="s">
        <v>2968</v>
      </c>
    </row>
    <row r="1533" spans="1:13" x14ac:dyDescent="0.2">
      <c r="A1533" s="383" t="s">
        <v>645</v>
      </c>
      <c r="B1533" s="384" t="s">
        <v>5668</v>
      </c>
      <c r="C1533" s="474" t="s">
        <v>4158</v>
      </c>
      <c r="D1533" s="474" t="s">
        <v>4159</v>
      </c>
      <c r="E1533" s="474" t="s">
        <v>4160</v>
      </c>
      <c r="F1533" s="474" t="s">
        <v>4161</v>
      </c>
      <c r="G1533" s="474" t="s">
        <v>4162</v>
      </c>
      <c r="H1533" s="474" t="s">
        <v>4163</v>
      </c>
      <c r="I1533" s="473" t="s">
        <v>4167</v>
      </c>
      <c r="J1533" s="474" t="s">
        <v>4165</v>
      </c>
      <c r="K1533" s="474" t="s">
        <v>4166</v>
      </c>
      <c r="L1533" s="474" t="s">
        <v>4164</v>
      </c>
      <c r="M1533" s="16" t="s">
        <v>5092</v>
      </c>
    </row>
    <row r="1534" spans="1:13" x14ac:dyDescent="0.2">
      <c r="A1534" s="383" t="s">
        <v>644</v>
      </c>
      <c r="B1534" s="384" t="s">
        <v>5669</v>
      </c>
      <c r="C1534" s="474" t="s">
        <v>4168</v>
      </c>
      <c r="D1534" s="474" t="s">
        <v>4169</v>
      </c>
      <c r="E1534" s="474" t="s">
        <v>4170</v>
      </c>
      <c r="F1534" s="474" t="s">
        <v>4171</v>
      </c>
      <c r="G1534" s="474" t="s">
        <v>4172</v>
      </c>
      <c r="H1534" s="474" t="s">
        <v>4173</v>
      </c>
      <c r="I1534" s="473" t="s">
        <v>4177</v>
      </c>
      <c r="J1534" s="474" t="s">
        <v>4175</v>
      </c>
      <c r="K1534" s="474" t="s">
        <v>4176</v>
      </c>
      <c r="L1534" s="474" t="s">
        <v>4174</v>
      </c>
      <c r="M1534" s="16" t="s">
        <v>3009</v>
      </c>
    </row>
    <row r="1535" spans="1:13" x14ac:dyDescent="0.2">
      <c r="A1535" s="383" t="s">
        <v>643</v>
      </c>
      <c r="B1535" s="384" t="s">
        <v>5670</v>
      </c>
      <c r="C1535" s="474" t="s">
        <v>4178</v>
      </c>
      <c r="D1535" s="474" t="s">
        <v>4179</v>
      </c>
      <c r="E1535" s="474" t="s">
        <v>4180</v>
      </c>
      <c r="F1535" s="474" t="s">
        <v>4181</v>
      </c>
      <c r="G1535" s="474" t="s">
        <v>4182</v>
      </c>
      <c r="H1535" s="474" t="s">
        <v>4183</v>
      </c>
      <c r="I1535" s="473" t="s">
        <v>4187</v>
      </c>
      <c r="J1535" s="474" t="s">
        <v>4185</v>
      </c>
      <c r="K1535" s="474" t="s">
        <v>4186</v>
      </c>
      <c r="L1535" s="474" t="s">
        <v>4184</v>
      </c>
      <c r="M1535" s="16" t="s">
        <v>3010</v>
      </c>
    </row>
    <row r="1536" spans="1:13" x14ac:dyDescent="0.2">
      <c r="A1536" s="383" t="s">
        <v>642</v>
      </c>
      <c r="B1536" s="384" t="s">
        <v>5671</v>
      </c>
      <c r="C1536" s="474" t="s">
        <v>4188</v>
      </c>
      <c r="D1536" s="474" t="s">
        <v>4189</v>
      </c>
      <c r="E1536" s="474" t="s">
        <v>4190</v>
      </c>
      <c r="F1536" s="474" t="s">
        <v>4191</v>
      </c>
      <c r="G1536" s="474" t="s">
        <v>4192</v>
      </c>
      <c r="H1536" s="474" t="s">
        <v>4193</v>
      </c>
      <c r="I1536" s="473" t="s">
        <v>694</v>
      </c>
      <c r="J1536" s="474" t="s">
        <v>4194</v>
      </c>
      <c r="K1536" s="474" t="s">
        <v>4195</v>
      </c>
      <c r="L1536" s="474" t="s">
        <v>695</v>
      </c>
      <c r="M1536" s="16" t="s">
        <v>3011</v>
      </c>
    </row>
    <row r="1537" spans="1:14" x14ac:dyDescent="0.2">
      <c r="A1537" s="383" t="s">
        <v>641</v>
      </c>
      <c r="B1537" s="384" t="s">
        <v>5672</v>
      </c>
      <c r="C1537" s="474" t="s">
        <v>4196</v>
      </c>
      <c r="D1537" s="474" t="s">
        <v>4197</v>
      </c>
      <c r="E1537" s="474" t="s">
        <v>4198</v>
      </c>
      <c r="F1537" s="474" t="s">
        <v>4199</v>
      </c>
      <c r="G1537" s="474" t="s">
        <v>4200</v>
      </c>
      <c r="H1537" s="474" t="s">
        <v>4201</v>
      </c>
      <c r="I1537" s="473" t="s">
        <v>4205</v>
      </c>
      <c r="J1537" s="474" t="s">
        <v>4203</v>
      </c>
      <c r="K1537" s="474" t="s">
        <v>4204</v>
      </c>
      <c r="L1537" s="474" t="s">
        <v>4202</v>
      </c>
      <c r="M1537" s="16" t="s">
        <v>2969</v>
      </c>
    </row>
    <row r="1538" spans="1:14" x14ac:dyDescent="0.2">
      <c r="A1538" s="383" t="s">
        <v>640</v>
      </c>
      <c r="B1538" s="384" t="s">
        <v>5673</v>
      </c>
      <c r="C1538" s="474" t="s">
        <v>707</v>
      </c>
      <c r="D1538" s="474" t="s">
        <v>706</v>
      </c>
      <c r="E1538" s="474" t="s">
        <v>705</v>
      </c>
      <c r="F1538" s="474" t="s">
        <v>704</v>
      </c>
      <c r="G1538" s="474" t="s">
        <v>703</v>
      </c>
      <c r="H1538" s="474" t="s">
        <v>702</v>
      </c>
      <c r="I1538" s="473" t="s">
        <v>699</v>
      </c>
      <c r="J1538" s="474" t="s">
        <v>701</v>
      </c>
      <c r="K1538" s="474" t="s">
        <v>700</v>
      </c>
      <c r="L1538" s="474" t="s">
        <v>2304</v>
      </c>
      <c r="M1538" s="16" t="s">
        <v>3000</v>
      </c>
    </row>
    <row r="1539" spans="1:14" x14ac:dyDescent="0.2">
      <c r="A1539" s="383" t="s">
        <v>639</v>
      </c>
      <c r="B1539" s="384" t="s">
        <v>5674</v>
      </c>
      <c r="C1539" s="474" t="s">
        <v>4206</v>
      </c>
      <c r="D1539" s="474" t="s">
        <v>4207</v>
      </c>
      <c r="E1539" s="474" t="s">
        <v>4208</v>
      </c>
      <c r="F1539" s="474" t="s">
        <v>4209</v>
      </c>
      <c r="G1539" s="474" t="s">
        <v>4210</v>
      </c>
      <c r="H1539" s="474" t="s">
        <v>4211</v>
      </c>
      <c r="I1539" s="473" t="s">
        <v>2309</v>
      </c>
      <c r="J1539" s="474" t="s">
        <v>2307</v>
      </c>
      <c r="K1539" s="474" t="s">
        <v>2308</v>
      </c>
      <c r="L1539" s="474" t="s">
        <v>2305</v>
      </c>
      <c r="M1539" s="16" t="s">
        <v>2970</v>
      </c>
    </row>
    <row r="1540" spans="1:14" x14ac:dyDescent="0.2">
      <c r="A1540" s="383" t="s">
        <v>638</v>
      </c>
      <c r="B1540" s="384" t="s">
        <v>5675</v>
      </c>
      <c r="C1540" s="474" t="s">
        <v>4212</v>
      </c>
      <c r="D1540" s="474" t="s">
        <v>4213</v>
      </c>
      <c r="E1540" s="474" t="s">
        <v>4214</v>
      </c>
      <c r="F1540" s="474" t="s">
        <v>4215</v>
      </c>
      <c r="G1540" s="474" t="s">
        <v>4216</v>
      </c>
      <c r="H1540" s="474" t="s">
        <v>4217</v>
      </c>
      <c r="I1540" s="473" t="s">
        <v>2310</v>
      </c>
      <c r="J1540" s="474" t="s">
        <v>4218</v>
      </c>
      <c r="K1540" s="474" t="s">
        <v>4219</v>
      </c>
      <c r="L1540" s="474" t="s">
        <v>2306</v>
      </c>
      <c r="M1540" s="16" t="s">
        <v>2971</v>
      </c>
    </row>
    <row r="1541" spans="1:14" x14ac:dyDescent="0.2">
      <c r="A1541" s="383" t="s">
        <v>637</v>
      </c>
      <c r="B1541" s="384" t="s">
        <v>5676</v>
      </c>
      <c r="C1541" s="474" t="s">
        <v>4220</v>
      </c>
      <c r="D1541" s="474" t="s">
        <v>4221</v>
      </c>
      <c r="E1541" s="474" t="s">
        <v>4222</v>
      </c>
      <c r="F1541" s="474" t="s">
        <v>4223</v>
      </c>
      <c r="G1541" s="474" t="s">
        <v>4224</v>
      </c>
      <c r="H1541" s="474" t="s">
        <v>4225</v>
      </c>
      <c r="I1541" s="473" t="s">
        <v>4229</v>
      </c>
      <c r="J1541" s="474" t="s">
        <v>4227</v>
      </c>
      <c r="K1541" s="474" t="s">
        <v>4228</v>
      </c>
      <c r="L1541" s="474" t="s">
        <v>4226</v>
      </c>
      <c r="M1541" s="16" t="s">
        <v>2972</v>
      </c>
    </row>
    <row r="1542" spans="1:14" x14ac:dyDescent="0.2">
      <c r="A1542" s="383" t="s">
        <v>636</v>
      </c>
      <c r="B1542" s="384" t="s">
        <v>5677</v>
      </c>
      <c r="C1542" s="474" t="s">
        <v>4230</v>
      </c>
      <c r="D1542" s="474" t="s">
        <v>4231</v>
      </c>
      <c r="E1542" s="474" t="s">
        <v>4232</v>
      </c>
      <c r="F1542" s="474" t="s">
        <v>4233</v>
      </c>
      <c r="G1542" s="474" t="s">
        <v>4234</v>
      </c>
      <c r="H1542" s="474" t="s">
        <v>4235</v>
      </c>
      <c r="I1542" s="473" t="s">
        <v>4239</v>
      </c>
      <c r="J1542" s="474" t="s">
        <v>4237</v>
      </c>
      <c r="K1542" s="474" t="s">
        <v>4238</v>
      </c>
      <c r="L1542" s="474" t="s">
        <v>4236</v>
      </c>
      <c r="M1542" s="16" t="s">
        <v>3001</v>
      </c>
    </row>
    <row r="1543" spans="1:14" x14ac:dyDescent="0.2">
      <c r="A1543" s="383" t="s">
        <v>635</v>
      </c>
      <c r="B1543" s="384" t="s">
        <v>5678</v>
      </c>
      <c r="C1543" s="474" t="s">
        <v>4240</v>
      </c>
      <c r="D1543" s="474" t="s">
        <v>4241</v>
      </c>
      <c r="E1543" s="474" t="s">
        <v>4242</v>
      </c>
      <c r="F1543" s="474" t="s">
        <v>4243</v>
      </c>
      <c r="G1543" s="474" t="s">
        <v>4244</v>
      </c>
      <c r="H1543" s="474" t="s">
        <v>4245</v>
      </c>
      <c r="I1543" s="473" t="s">
        <v>4249</v>
      </c>
      <c r="J1543" s="474" t="s">
        <v>4247</v>
      </c>
      <c r="K1543" s="474" t="s">
        <v>4248</v>
      </c>
      <c r="L1543" s="474" t="s">
        <v>4246</v>
      </c>
      <c r="M1543" s="16" t="s">
        <v>5096</v>
      </c>
    </row>
    <row r="1544" spans="1:14" x14ac:dyDescent="0.2">
      <c r="A1544" s="383" t="s">
        <v>634</v>
      </c>
      <c r="B1544" s="384" t="s">
        <v>5679</v>
      </c>
      <c r="C1544" s="474" t="s">
        <v>4250</v>
      </c>
      <c r="D1544" s="474" t="s">
        <v>4251</v>
      </c>
      <c r="E1544" s="474" t="s">
        <v>4252</v>
      </c>
      <c r="F1544" s="474" t="s">
        <v>4253</v>
      </c>
      <c r="G1544" s="474" t="s">
        <v>4254</v>
      </c>
      <c r="H1544" s="474" t="s">
        <v>4255</v>
      </c>
      <c r="I1544" s="473" t="s">
        <v>4259</v>
      </c>
      <c r="J1544" s="474" t="s">
        <v>4257</v>
      </c>
      <c r="K1544" s="474" t="s">
        <v>4258</v>
      </c>
      <c r="L1544" s="474" t="s">
        <v>4256</v>
      </c>
      <c r="M1544" s="16" t="s">
        <v>3002</v>
      </c>
    </row>
    <row r="1545" spans="1:14" x14ac:dyDescent="0.2">
      <c r="A1545" s="383" t="s">
        <v>633</v>
      </c>
      <c r="B1545" s="384" t="s">
        <v>5680</v>
      </c>
      <c r="C1545" s="474" t="s">
        <v>4260</v>
      </c>
      <c r="D1545" s="474" t="s">
        <v>4261</v>
      </c>
      <c r="E1545" s="474" t="s">
        <v>4262</v>
      </c>
      <c r="F1545" s="474" t="s">
        <v>4263</v>
      </c>
      <c r="G1545" s="474" t="s">
        <v>4264</v>
      </c>
      <c r="H1545" s="474" t="s">
        <v>4265</v>
      </c>
      <c r="I1545" s="473" t="s">
        <v>4269</v>
      </c>
      <c r="J1545" s="474" t="s">
        <v>4267</v>
      </c>
      <c r="K1545" s="474" t="s">
        <v>4268</v>
      </c>
      <c r="L1545" s="474" t="s">
        <v>4266</v>
      </c>
      <c r="M1545" s="16" t="s">
        <v>3003</v>
      </c>
    </row>
    <row r="1546" spans="1:14" x14ac:dyDescent="0.2">
      <c r="A1546" s="383" t="s">
        <v>632</v>
      </c>
      <c r="B1546" s="384" t="s">
        <v>5681</v>
      </c>
      <c r="C1546" s="474" t="s">
        <v>4270</v>
      </c>
      <c r="D1546" s="474" t="s">
        <v>4271</v>
      </c>
      <c r="E1546" s="474" t="s">
        <v>4272</v>
      </c>
      <c r="F1546" s="474" t="s">
        <v>4273</v>
      </c>
      <c r="G1546" s="474" t="s">
        <v>4274</v>
      </c>
      <c r="H1546" s="474" t="s">
        <v>4275</v>
      </c>
      <c r="I1546" s="473" t="s">
        <v>4279</v>
      </c>
      <c r="J1546" s="474" t="s">
        <v>4277</v>
      </c>
      <c r="K1546" s="474" t="s">
        <v>4278</v>
      </c>
      <c r="L1546" s="474" t="s">
        <v>4276</v>
      </c>
      <c r="M1546" s="16" t="s">
        <v>3012</v>
      </c>
    </row>
    <row r="1547" spans="1:14" x14ac:dyDescent="0.2">
      <c r="A1547" s="383" t="s">
        <v>631</v>
      </c>
      <c r="B1547" s="384" t="s">
        <v>5682</v>
      </c>
      <c r="C1547" s="474" t="s">
        <v>4280</v>
      </c>
      <c r="D1547" s="474" t="s">
        <v>4281</v>
      </c>
      <c r="E1547" s="474" t="s">
        <v>4282</v>
      </c>
      <c r="F1547" s="474" t="s">
        <v>4283</v>
      </c>
      <c r="G1547" s="474" t="s">
        <v>4284</v>
      </c>
      <c r="H1547" s="474" t="s">
        <v>4285</v>
      </c>
      <c r="I1547" s="473" t="s">
        <v>4289</v>
      </c>
      <c r="J1547" s="474" t="s">
        <v>4287</v>
      </c>
      <c r="K1547" s="474" t="s">
        <v>4288</v>
      </c>
      <c r="L1547" s="474" t="s">
        <v>4286</v>
      </c>
      <c r="M1547" s="16" t="s">
        <v>2974</v>
      </c>
    </row>
    <row r="1548" spans="1:14" x14ac:dyDescent="0.2">
      <c r="A1548" s="383" t="s">
        <v>630</v>
      </c>
      <c r="B1548" s="384" t="s">
        <v>5683</v>
      </c>
      <c r="C1548" s="474" t="s">
        <v>4290</v>
      </c>
      <c r="D1548" s="474" t="s">
        <v>4291</v>
      </c>
      <c r="E1548" s="474" t="s">
        <v>4292</v>
      </c>
      <c r="F1548" s="474" t="s">
        <v>4293</v>
      </c>
      <c r="G1548" s="474" t="s">
        <v>4294</v>
      </c>
      <c r="H1548" s="474" t="s">
        <v>4295</v>
      </c>
      <c r="I1548" s="473" t="s">
        <v>4299</v>
      </c>
      <c r="J1548" s="474" t="s">
        <v>4297</v>
      </c>
      <c r="K1548" s="474" t="s">
        <v>4298</v>
      </c>
      <c r="L1548" s="474" t="s">
        <v>4296</v>
      </c>
      <c r="M1548" s="16" t="s">
        <v>3013</v>
      </c>
    </row>
    <row r="1549" spans="1:14" x14ac:dyDescent="0.2">
      <c r="A1549" s="383" t="s">
        <v>629</v>
      </c>
      <c r="B1549" s="384" t="s">
        <v>5684</v>
      </c>
      <c r="C1549" s="474" t="s">
        <v>4300</v>
      </c>
      <c r="D1549" s="474" t="s">
        <v>4301</v>
      </c>
      <c r="E1549" s="474" t="s">
        <v>4302</v>
      </c>
      <c r="F1549" s="474" t="s">
        <v>4303</v>
      </c>
      <c r="G1549" s="474" t="s">
        <v>4304</v>
      </c>
      <c r="H1549" s="474" t="s">
        <v>4305</v>
      </c>
      <c r="I1549" s="473" t="s">
        <v>4309</v>
      </c>
      <c r="J1549" s="474" t="s">
        <v>4307</v>
      </c>
      <c r="K1549" s="474" t="s">
        <v>4308</v>
      </c>
      <c r="L1549" s="474" t="s">
        <v>4306</v>
      </c>
      <c r="M1549" s="16" t="s">
        <v>2975</v>
      </c>
    </row>
    <row r="1550" spans="1:14" x14ac:dyDescent="0.2">
      <c r="A1550" s="383" t="s">
        <v>698</v>
      </c>
      <c r="B1550" s="384" t="s">
        <v>5685</v>
      </c>
      <c r="C1550" s="421"/>
      <c r="D1550" s="421"/>
      <c r="E1550" s="421"/>
      <c r="F1550" s="421"/>
      <c r="G1550" s="421"/>
      <c r="H1550" s="421"/>
      <c r="I1550" s="473" t="s">
        <v>4313</v>
      </c>
      <c r="J1550" s="474" t="s">
        <v>4316</v>
      </c>
      <c r="K1550" s="474" t="s">
        <v>4317</v>
      </c>
      <c r="L1550" s="474" t="s">
        <v>4310</v>
      </c>
      <c r="M1550" s="83" t="s">
        <v>3066</v>
      </c>
      <c r="N1550" s="83"/>
    </row>
    <row r="1551" spans="1:14" x14ac:dyDescent="0.2">
      <c r="A1551" s="383" t="s">
        <v>697</v>
      </c>
      <c r="B1551" s="384" t="s">
        <v>5686</v>
      </c>
      <c r="C1551" s="421"/>
      <c r="D1551" s="421"/>
      <c r="E1551" s="421"/>
      <c r="F1551" s="421"/>
      <c r="G1551" s="421"/>
      <c r="H1551" s="421"/>
      <c r="I1551" s="473" t="s">
        <v>4314</v>
      </c>
      <c r="J1551" s="421"/>
      <c r="K1551" s="421"/>
      <c r="L1551" s="474" t="s">
        <v>4311</v>
      </c>
      <c r="M1551" s="83" t="s">
        <v>3063</v>
      </c>
      <c r="N1551" s="83"/>
    </row>
    <row r="1552" spans="1:14" x14ac:dyDescent="0.2">
      <c r="A1552" s="383" t="s">
        <v>696</v>
      </c>
      <c r="B1552" s="384" t="s">
        <v>5687</v>
      </c>
      <c r="C1552" s="421"/>
      <c r="D1552" s="421"/>
      <c r="E1552" s="421"/>
      <c r="F1552" s="421"/>
      <c r="G1552" s="421"/>
      <c r="H1552" s="421"/>
      <c r="I1552" s="473" t="s">
        <v>4315</v>
      </c>
      <c r="J1552" s="421"/>
      <c r="K1552" s="421"/>
      <c r="L1552" s="474" t="s">
        <v>4312</v>
      </c>
      <c r="N1552" s="83"/>
    </row>
    <row r="1553" spans="1:12" x14ac:dyDescent="0.2">
      <c r="I1553" s="72" t="s">
        <v>2853</v>
      </c>
      <c r="J1553" s="72" t="s">
        <v>2853</v>
      </c>
      <c r="K1553" s="72" t="s">
        <v>2853</v>
      </c>
      <c r="L1553" s="72" t="s">
        <v>2853</v>
      </c>
    </row>
    <row r="1554" spans="1:12" x14ac:dyDescent="0.2">
      <c r="C1554" s="12" t="s">
        <v>3111</v>
      </c>
      <c r="D1554" s="12" t="s">
        <v>3162</v>
      </c>
      <c r="E1554" s="12" t="s">
        <v>3163</v>
      </c>
      <c r="F1554" s="12" t="s">
        <v>3164</v>
      </c>
      <c r="G1554" s="12" t="s">
        <v>3165</v>
      </c>
      <c r="H1554" s="12" t="s">
        <v>3166</v>
      </c>
      <c r="I1554" s="12" t="s">
        <v>3111</v>
      </c>
      <c r="J1554" s="12" t="s">
        <v>3111</v>
      </c>
      <c r="K1554" s="12" t="s">
        <v>3111</v>
      </c>
      <c r="L1554" s="12" t="s">
        <v>3111</v>
      </c>
    </row>
    <row r="1555" spans="1:12" x14ac:dyDescent="0.2">
      <c r="C1555" s="97" t="s">
        <v>2058</v>
      </c>
      <c r="D1555" s="97" t="s">
        <v>2058</v>
      </c>
      <c r="E1555" s="97" t="s">
        <v>2058</v>
      </c>
      <c r="F1555" s="97" t="s">
        <v>2058</v>
      </c>
      <c r="G1555" s="97" t="s">
        <v>2058</v>
      </c>
      <c r="H1555" s="97" t="s">
        <v>2058</v>
      </c>
      <c r="I1555" s="97" t="s">
        <v>2058</v>
      </c>
      <c r="J1555" s="97" t="s">
        <v>2058</v>
      </c>
      <c r="K1555" s="97" t="s">
        <v>2058</v>
      </c>
      <c r="L1555" s="97" t="s">
        <v>2058</v>
      </c>
    </row>
    <row r="1556" spans="1:12" x14ac:dyDescent="0.2">
      <c r="C1556" s="13" t="s">
        <v>4666</v>
      </c>
      <c r="D1556" s="13" t="s">
        <v>4666</v>
      </c>
      <c r="E1556" s="13" t="s">
        <v>4666</v>
      </c>
      <c r="F1556" s="13" t="s">
        <v>4666</v>
      </c>
      <c r="G1556" s="13" t="s">
        <v>4666</v>
      </c>
      <c r="H1556" s="13" t="s">
        <v>4666</v>
      </c>
      <c r="I1556" s="13" t="s">
        <v>4666</v>
      </c>
      <c r="J1556" s="13" t="s">
        <v>4666</v>
      </c>
      <c r="K1556" s="13" t="s">
        <v>4666</v>
      </c>
      <c r="L1556" s="13" t="s">
        <v>4666</v>
      </c>
    </row>
    <row r="1557" spans="1:12" x14ac:dyDescent="0.2">
      <c r="C1557" s="9" t="s">
        <v>2723</v>
      </c>
      <c r="D1557" s="32" t="s">
        <v>2720</v>
      </c>
      <c r="E1557" s="32" t="s">
        <v>2720</v>
      </c>
      <c r="F1557" s="32" t="s">
        <v>2720</v>
      </c>
      <c r="G1557" s="32" t="s">
        <v>2720</v>
      </c>
      <c r="H1557" s="32" t="s">
        <v>2720</v>
      </c>
      <c r="I1557" s="8" t="s">
        <v>2716</v>
      </c>
      <c r="J1557" s="8" t="s">
        <v>2716</v>
      </c>
      <c r="K1557" s="8" t="s">
        <v>2716</v>
      </c>
      <c r="L1557" s="8" t="s">
        <v>2716</v>
      </c>
    </row>
    <row r="1558" spans="1:12" x14ac:dyDescent="0.2">
      <c r="C1558" s="376"/>
      <c r="D1558" s="376"/>
      <c r="E1558" s="376"/>
      <c r="F1558" s="376"/>
      <c r="G1558" s="376"/>
      <c r="H1558" s="376"/>
      <c r="I1558" s="8"/>
      <c r="J1558" s="8" t="s">
        <v>2866</v>
      </c>
      <c r="K1558" s="8" t="s">
        <v>2867</v>
      </c>
      <c r="L1558" s="8" t="s">
        <v>2864</v>
      </c>
    </row>
    <row r="1559" spans="1:12" x14ac:dyDescent="0.2">
      <c r="C1559" s="376"/>
      <c r="D1559" s="376"/>
      <c r="E1559" s="376"/>
      <c r="F1559" s="376"/>
      <c r="G1559" s="376"/>
      <c r="H1559" s="376"/>
      <c r="I1559" s="8"/>
      <c r="J1559" s="8"/>
      <c r="K1559" s="8"/>
      <c r="L1559" s="8"/>
    </row>
    <row r="1560" spans="1:12" x14ac:dyDescent="0.2">
      <c r="A1560" s="17" t="s">
        <v>3327</v>
      </c>
    </row>
    <row r="1561" spans="1:12" x14ac:dyDescent="0.2">
      <c r="A1561" s="16" t="s">
        <v>48</v>
      </c>
    </row>
    <row r="1562" spans="1:12" x14ac:dyDescent="0.2">
      <c r="A1562" s="10" t="s">
        <v>2808</v>
      </c>
    </row>
    <row r="1563" spans="1:12" x14ac:dyDescent="0.2">
      <c r="A1563" s="10" t="s">
        <v>2954</v>
      </c>
    </row>
    <row r="1564" spans="1:12" x14ac:dyDescent="0.2">
      <c r="A1564" s="228" t="s">
        <v>3057</v>
      </c>
    </row>
    <row r="1565" spans="1:12" x14ac:dyDescent="0.2">
      <c r="A1565" s="14" t="s">
        <v>4665</v>
      </c>
      <c r="B1565" s="185" t="s">
        <v>5253</v>
      </c>
      <c r="C1565" s="182" t="s">
        <v>5270</v>
      </c>
      <c r="D1565" s="166" t="s">
        <v>5184</v>
      </c>
    </row>
    <row r="1567" spans="1:12" x14ac:dyDescent="0.2">
      <c r="A1567" s="17" t="s">
        <v>3341</v>
      </c>
    </row>
    <row r="1568" spans="1:12" x14ac:dyDescent="0.2">
      <c r="A1568" s="10" t="s">
        <v>48</v>
      </c>
    </row>
    <row r="1569" spans="1:18" x14ac:dyDescent="0.2">
      <c r="A1569" s="10" t="s">
        <v>2808</v>
      </c>
    </row>
    <row r="1570" spans="1:18" x14ac:dyDescent="0.2">
      <c r="A1570" s="10" t="s">
        <v>2890</v>
      </c>
    </row>
    <row r="1571" spans="1:18" x14ac:dyDescent="0.2">
      <c r="A1571" s="14" t="s">
        <v>4711</v>
      </c>
      <c r="E1571" s="44"/>
      <c r="F1571" s="44"/>
      <c r="G1571" s="44"/>
      <c r="H1571" s="44"/>
      <c r="I1571" s="44"/>
      <c r="J1571" s="44"/>
    </row>
    <row r="1572" spans="1:18" x14ac:dyDescent="0.2">
      <c r="A1572" s="228" t="s">
        <v>3057</v>
      </c>
      <c r="E1572" s="44"/>
      <c r="F1572" s="44"/>
      <c r="G1572" s="44"/>
      <c r="H1572" s="44"/>
      <c r="I1572" s="44"/>
      <c r="J1572" s="44"/>
      <c r="K1572" s="44"/>
      <c r="N1572" s="44"/>
    </row>
    <row r="1573" spans="1:18" x14ac:dyDescent="0.2">
      <c r="A1573" s="14" t="s">
        <v>4665</v>
      </c>
      <c r="B1573" s="185" t="s">
        <v>5253</v>
      </c>
      <c r="C1573" s="182" t="s">
        <v>5270</v>
      </c>
      <c r="D1573" s="166" t="s">
        <v>5184</v>
      </c>
      <c r="E1573" s="44"/>
      <c r="F1573" s="44"/>
      <c r="G1573" s="44"/>
      <c r="H1573" s="44"/>
      <c r="I1573" s="44"/>
      <c r="J1573" s="44"/>
      <c r="K1573" s="44"/>
      <c r="N1573" s="44"/>
      <c r="O1573" s="44"/>
      <c r="P1573" s="44"/>
      <c r="Q1573" s="44"/>
      <c r="R1573" s="44"/>
    </row>
    <row r="1574" spans="1:18" x14ac:dyDescent="0.2">
      <c r="A1574" s="14"/>
      <c r="E1574" s="44"/>
      <c r="F1574" s="44"/>
      <c r="G1574" s="44"/>
      <c r="H1574" s="44"/>
      <c r="I1574" s="44"/>
      <c r="J1574" s="44"/>
      <c r="K1574" s="44"/>
      <c r="N1574" s="44"/>
      <c r="O1574" s="44"/>
      <c r="P1574" s="44"/>
      <c r="Q1574" s="44"/>
      <c r="R1574" s="44"/>
    </row>
    <row r="1575" spans="1:18" x14ac:dyDescent="0.2">
      <c r="A1575" s="17" t="s">
        <v>4656</v>
      </c>
      <c r="E1575" s="44"/>
      <c r="F1575" s="44"/>
      <c r="G1575" s="44"/>
      <c r="H1575" s="44"/>
      <c r="I1575" s="44"/>
      <c r="J1575" s="44"/>
      <c r="K1575" s="44"/>
      <c r="N1575" s="44"/>
      <c r="O1575" s="44"/>
      <c r="P1575" s="44"/>
      <c r="Q1575" s="44"/>
      <c r="R1575" s="44"/>
    </row>
    <row r="1576" spans="1:18" x14ac:dyDescent="0.2">
      <c r="A1576" s="16" t="s">
        <v>48</v>
      </c>
      <c r="E1576" s="44"/>
      <c r="F1576" s="44"/>
      <c r="G1576" s="44"/>
      <c r="H1576" s="44"/>
      <c r="I1576" s="44"/>
      <c r="J1576" s="44"/>
      <c r="K1576" s="44"/>
      <c r="N1576" s="44"/>
      <c r="O1576" s="44"/>
      <c r="P1576" s="44"/>
      <c r="Q1576" s="44"/>
      <c r="R1576" s="44"/>
    </row>
    <row r="1577" spans="1:18" x14ac:dyDescent="0.2">
      <c r="A1577" s="10" t="s">
        <v>2808</v>
      </c>
      <c r="E1577" s="44"/>
      <c r="F1577" s="44"/>
      <c r="G1577" s="44"/>
      <c r="H1577" s="44"/>
      <c r="I1577" s="44"/>
      <c r="J1577" s="44"/>
      <c r="K1577" s="44"/>
      <c r="N1577" s="44"/>
      <c r="O1577" s="44"/>
      <c r="P1577" s="44"/>
      <c r="Q1577" s="44"/>
      <c r="R1577" s="44"/>
    </row>
    <row r="1578" spans="1:18" x14ac:dyDescent="0.2">
      <c r="A1578" s="10" t="s">
        <v>2954</v>
      </c>
      <c r="E1578" s="44"/>
      <c r="F1578" s="44"/>
      <c r="G1578" s="44"/>
      <c r="H1578" s="44"/>
      <c r="I1578" s="44"/>
      <c r="J1578" s="44"/>
      <c r="K1578" s="44"/>
      <c r="N1578" s="44"/>
      <c r="O1578" s="44"/>
      <c r="P1578" s="44"/>
      <c r="Q1578" s="44"/>
      <c r="R1578" s="44"/>
    </row>
    <row r="1579" spans="1:18" x14ac:dyDescent="0.2">
      <c r="A1579" s="115" t="s">
        <v>2881</v>
      </c>
      <c r="E1579" s="44"/>
      <c r="F1579" s="44"/>
      <c r="G1579" s="44"/>
      <c r="H1579" s="44"/>
      <c r="I1579" s="44"/>
      <c r="J1579" s="44"/>
      <c r="K1579" s="44"/>
      <c r="N1579" s="44"/>
      <c r="O1579" s="44"/>
      <c r="P1579" s="44"/>
      <c r="Q1579" s="44"/>
      <c r="R1579" s="44"/>
    </row>
    <row r="1580" spans="1:18" x14ac:dyDescent="0.2">
      <c r="A1580" s="115" t="s">
        <v>4665</v>
      </c>
      <c r="B1580" s="185" t="s">
        <v>5253</v>
      </c>
      <c r="C1580" s="182" t="s">
        <v>5270</v>
      </c>
      <c r="D1580" s="166" t="s">
        <v>5184</v>
      </c>
      <c r="E1580" s="44"/>
      <c r="F1580" s="44"/>
      <c r="G1580" s="44"/>
      <c r="H1580" s="44"/>
      <c r="I1580" s="44"/>
      <c r="J1580" s="44"/>
      <c r="K1580" s="44"/>
      <c r="N1580" s="44"/>
      <c r="O1580" s="44"/>
      <c r="P1580" s="44"/>
      <c r="Q1580" s="44"/>
      <c r="R1580" s="44"/>
    </row>
    <row r="1581" spans="1:18" x14ac:dyDescent="0.2">
      <c r="A1581" s="115" t="s">
        <v>5190</v>
      </c>
      <c r="B1581" s="152" t="s">
        <v>4668</v>
      </c>
      <c r="C1581" s="117" t="s">
        <v>5271</v>
      </c>
      <c r="D1581" s="116" t="s">
        <v>5147</v>
      </c>
      <c r="E1581" s="44"/>
      <c r="F1581" s="44"/>
      <c r="G1581" s="44"/>
      <c r="H1581" s="44"/>
      <c r="I1581" s="44"/>
      <c r="J1581" s="44"/>
      <c r="K1581" s="44"/>
      <c r="N1581" s="44"/>
      <c r="O1581" s="44"/>
      <c r="P1581" s="44"/>
      <c r="Q1581" s="44"/>
      <c r="R1581" s="44"/>
    </row>
    <row r="1582" spans="1:18" x14ac:dyDescent="0.2">
      <c r="E1582" s="44"/>
      <c r="F1582" s="44"/>
      <c r="G1582" s="44"/>
      <c r="H1582" s="44"/>
      <c r="I1582" s="44"/>
      <c r="J1582" s="44"/>
      <c r="K1582" s="44"/>
      <c r="N1582" s="44"/>
      <c r="O1582" s="44"/>
      <c r="P1582" s="44"/>
      <c r="Q1582" s="44"/>
      <c r="R1582" s="44"/>
    </row>
    <row r="1583" spans="1:18" x14ac:dyDescent="0.2">
      <c r="A1583" s="17" t="s">
        <v>4657</v>
      </c>
      <c r="E1583" s="44"/>
      <c r="F1583" s="44"/>
      <c r="G1583" s="44"/>
      <c r="H1583" s="44"/>
      <c r="I1583" s="44"/>
      <c r="J1583" s="44"/>
      <c r="K1583" s="44"/>
      <c r="N1583" s="44"/>
      <c r="O1583" s="44"/>
      <c r="P1583" s="44"/>
      <c r="Q1583" s="44"/>
      <c r="R1583" s="44"/>
    </row>
    <row r="1584" spans="1:18" x14ac:dyDescent="0.2">
      <c r="A1584" s="10" t="s">
        <v>48</v>
      </c>
      <c r="E1584" s="44"/>
      <c r="F1584" s="44"/>
      <c r="G1584" s="44"/>
      <c r="H1584" s="44"/>
      <c r="I1584" s="44"/>
      <c r="J1584" s="44"/>
      <c r="K1584" s="44"/>
      <c r="N1584" s="44"/>
      <c r="O1584" s="44"/>
      <c r="P1584" s="44"/>
      <c r="Q1584" s="44"/>
      <c r="R1584" s="44"/>
    </row>
    <row r="1585" spans="1:18" x14ac:dyDescent="0.2">
      <c r="A1585" s="10" t="s">
        <v>2808</v>
      </c>
      <c r="E1585" s="44"/>
      <c r="F1585" s="44"/>
      <c r="G1585" s="44"/>
      <c r="H1585" s="44"/>
      <c r="I1585" s="44"/>
      <c r="J1585" s="44"/>
      <c r="K1585" s="44"/>
      <c r="N1585" s="44"/>
      <c r="O1585" s="44"/>
      <c r="P1585" s="44"/>
      <c r="Q1585" s="44"/>
      <c r="R1585" s="44"/>
    </row>
    <row r="1586" spans="1:18" x14ac:dyDescent="0.2">
      <c r="A1586" s="10" t="s">
        <v>2890</v>
      </c>
      <c r="E1586" s="44"/>
      <c r="F1586" s="44"/>
      <c r="G1586" s="44"/>
      <c r="H1586" s="44"/>
      <c r="I1586" s="44"/>
      <c r="J1586" s="44"/>
      <c r="K1586" s="44"/>
      <c r="N1586" s="44"/>
      <c r="O1586" s="44"/>
      <c r="P1586" s="44"/>
      <c r="Q1586" s="44"/>
      <c r="R1586" s="44"/>
    </row>
    <row r="1587" spans="1:18" x14ac:dyDescent="0.2">
      <c r="A1587" s="14" t="s">
        <v>4711</v>
      </c>
      <c r="E1587" s="44"/>
      <c r="F1587" s="44"/>
      <c r="G1587" s="44"/>
      <c r="H1587" s="44"/>
      <c r="I1587" s="44"/>
      <c r="J1587" s="44"/>
      <c r="K1587" s="44"/>
      <c r="N1587" s="44"/>
      <c r="O1587" s="44"/>
      <c r="P1587" s="44"/>
      <c r="Q1587" s="44"/>
      <c r="R1587" s="44"/>
    </row>
    <row r="1588" spans="1:18" x14ac:dyDescent="0.2">
      <c r="A1588" s="115" t="s">
        <v>2881</v>
      </c>
      <c r="E1588" s="44"/>
      <c r="F1588" s="44"/>
      <c r="G1588" s="44"/>
      <c r="H1588" s="44"/>
      <c r="I1588" s="44"/>
      <c r="J1588" s="44"/>
      <c r="K1588" s="44"/>
      <c r="N1588" s="44"/>
      <c r="O1588" s="44"/>
      <c r="P1588" s="44"/>
      <c r="Q1588" s="44"/>
      <c r="R1588" s="44"/>
    </row>
    <row r="1589" spans="1:18" x14ac:dyDescent="0.2">
      <c r="A1589" s="115" t="s">
        <v>4665</v>
      </c>
      <c r="B1589" s="185" t="s">
        <v>5253</v>
      </c>
      <c r="C1589" s="182" t="s">
        <v>5270</v>
      </c>
      <c r="D1589" s="166" t="s">
        <v>5184</v>
      </c>
      <c r="E1589" s="44"/>
      <c r="F1589" s="44"/>
      <c r="G1589" s="44"/>
      <c r="H1589" s="44"/>
      <c r="I1589" s="44"/>
      <c r="J1589" s="44"/>
      <c r="K1589" s="44"/>
      <c r="N1589" s="44"/>
      <c r="O1589" s="44"/>
      <c r="P1589" s="44"/>
      <c r="Q1589" s="44"/>
      <c r="R1589" s="44"/>
    </row>
    <row r="1590" spans="1:18" x14ac:dyDescent="0.2">
      <c r="A1590" s="115" t="s">
        <v>5190</v>
      </c>
      <c r="B1590" s="152" t="s">
        <v>4668</v>
      </c>
      <c r="C1590" s="117" t="s">
        <v>5271</v>
      </c>
      <c r="D1590" s="116" t="s">
        <v>5147</v>
      </c>
      <c r="E1590" s="44"/>
      <c r="F1590" s="44"/>
      <c r="G1590" s="44"/>
      <c r="H1590" s="44"/>
      <c r="I1590" s="44"/>
      <c r="J1590" s="44"/>
      <c r="K1590" s="44"/>
      <c r="N1590" s="44"/>
      <c r="O1590" s="44"/>
      <c r="P1590" s="44"/>
      <c r="Q1590" s="44"/>
      <c r="R1590" s="44"/>
    </row>
    <row r="1591" spans="1:18" x14ac:dyDescent="0.2">
      <c r="A1591" s="14"/>
      <c r="E1591" s="44"/>
      <c r="F1591" s="44"/>
      <c r="G1591" s="44"/>
      <c r="H1591" s="44"/>
      <c r="I1591" s="44"/>
      <c r="J1591" s="44"/>
      <c r="K1591" s="44"/>
      <c r="N1591" s="44"/>
      <c r="O1591" s="44"/>
      <c r="P1591" s="44"/>
      <c r="Q1591" s="44"/>
      <c r="R1591" s="44"/>
    </row>
    <row r="1592" spans="1:18" x14ac:dyDescent="0.2">
      <c r="A1592" s="17" t="s">
        <v>4684</v>
      </c>
      <c r="E1592" s="44"/>
      <c r="F1592" s="44"/>
      <c r="G1592" s="44"/>
      <c r="H1592" s="44"/>
      <c r="I1592" s="44"/>
      <c r="J1592" s="44"/>
      <c r="K1592" s="44"/>
      <c r="N1592" s="44"/>
      <c r="O1592" s="44"/>
      <c r="P1592" s="44"/>
      <c r="Q1592" s="44"/>
      <c r="R1592" s="44"/>
    </row>
    <row r="1593" spans="1:18" x14ac:dyDescent="0.2">
      <c r="A1593" s="16" t="s">
        <v>48</v>
      </c>
      <c r="E1593" s="44"/>
      <c r="F1593" s="44"/>
      <c r="G1593" s="44"/>
      <c r="H1593" s="44"/>
      <c r="I1593" s="44"/>
      <c r="J1593" s="44"/>
      <c r="K1593" s="44"/>
      <c r="N1593" s="44"/>
      <c r="O1593" s="44"/>
      <c r="P1593" s="44"/>
      <c r="Q1593" s="44"/>
      <c r="R1593" s="44"/>
    </row>
    <row r="1594" spans="1:18" x14ac:dyDescent="0.2">
      <c r="A1594" s="10" t="s">
        <v>2808</v>
      </c>
      <c r="E1594" s="44"/>
      <c r="F1594" s="44"/>
      <c r="G1594" s="44"/>
      <c r="H1594" s="44"/>
      <c r="I1594" s="44"/>
      <c r="J1594" s="44"/>
      <c r="K1594" s="44"/>
      <c r="N1594" s="44"/>
      <c r="O1594" s="44"/>
      <c r="P1594" s="44"/>
      <c r="Q1594" s="44"/>
      <c r="R1594" s="44"/>
    </row>
    <row r="1595" spans="1:18" x14ac:dyDescent="0.2">
      <c r="A1595" s="10" t="s">
        <v>2954</v>
      </c>
      <c r="E1595" s="44"/>
      <c r="F1595" s="44"/>
      <c r="G1595" s="44"/>
      <c r="H1595" s="44"/>
      <c r="I1595" s="44"/>
      <c r="J1595" s="44"/>
      <c r="K1595" s="44"/>
      <c r="N1595" s="44"/>
      <c r="O1595" s="44"/>
      <c r="P1595" s="44"/>
      <c r="Q1595" s="44"/>
      <c r="R1595" s="44"/>
    </row>
    <row r="1596" spans="1:18" x14ac:dyDescent="0.2">
      <c r="A1596" s="115" t="s">
        <v>2882</v>
      </c>
      <c r="E1596" s="44"/>
      <c r="F1596" s="44"/>
      <c r="G1596" s="44"/>
      <c r="H1596" s="44"/>
      <c r="I1596" s="44"/>
      <c r="J1596" s="44"/>
      <c r="K1596" s="44"/>
      <c r="N1596" s="44"/>
      <c r="O1596" s="44"/>
      <c r="P1596" s="44"/>
      <c r="Q1596" s="44"/>
      <c r="R1596" s="44"/>
    </row>
    <row r="1597" spans="1:18" x14ac:dyDescent="0.2">
      <c r="A1597" s="14" t="s">
        <v>4665</v>
      </c>
      <c r="B1597" s="185" t="s">
        <v>5253</v>
      </c>
      <c r="C1597" s="182" t="s">
        <v>5270</v>
      </c>
      <c r="D1597" s="166" t="s">
        <v>5184</v>
      </c>
      <c r="E1597" s="44"/>
      <c r="F1597" s="44"/>
      <c r="G1597" s="44"/>
      <c r="H1597" s="44"/>
      <c r="I1597" s="44"/>
      <c r="J1597" s="44"/>
      <c r="K1597" s="44"/>
      <c r="N1597" s="44"/>
      <c r="O1597" s="44"/>
      <c r="P1597" s="44"/>
      <c r="Q1597" s="44"/>
      <c r="R1597" s="44"/>
    </row>
    <row r="1598" spans="1:18" x14ac:dyDescent="0.2">
      <c r="A1598" s="10"/>
      <c r="E1598" s="44"/>
      <c r="F1598" s="44"/>
      <c r="G1598" s="44"/>
      <c r="H1598" s="44"/>
      <c r="I1598" s="44"/>
      <c r="J1598" s="44"/>
      <c r="K1598" s="44"/>
      <c r="N1598" s="44"/>
      <c r="O1598" s="44"/>
      <c r="P1598" s="44"/>
      <c r="Q1598" s="44"/>
      <c r="R1598" s="44"/>
    </row>
    <row r="1599" spans="1:18" x14ac:dyDescent="0.2">
      <c r="A1599" s="17" t="s">
        <v>4683</v>
      </c>
      <c r="E1599" s="44"/>
      <c r="F1599" s="44"/>
      <c r="G1599" s="44"/>
      <c r="H1599" s="44"/>
      <c r="I1599" s="44"/>
      <c r="J1599" s="44"/>
      <c r="K1599" s="44"/>
      <c r="N1599" s="44"/>
      <c r="O1599" s="44"/>
      <c r="P1599" s="44"/>
      <c r="Q1599" s="44"/>
      <c r="R1599" s="44"/>
    </row>
    <row r="1600" spans="1:18" x14ac:dyDescent="0.2">
      <c r="A1600" s="10" t="s">
        <v>48</v>
      </c>
      <c r="E1600" s="44"/>
      <c r="F1600" s="44"/>
      <c r="G1600" s="44"/>
      <c r="H1600" s="44"/>
      <c r="I1600" s="44"/>
      <c r="J1600" s="44"/>
      <c r="K1600" s="44"/>
      <c r="N1600" s="44"/>
      <c r="O1600" s="44"/>
      <c r="P1600" s="44"/>
      <c r="Q1600" s="44"/>
      <c r="R1600" s="44"/>
    </row>
    <row r="1601" spans="1:18" x14ac:dyDescent="0.2">
      <c r="A1601" s="10" t="s">
        <v>2808</v>
      </c>
      <c r="E1601" s="44"/>
      <c r="F1601" s="44"/>
      <c r="G1601" s="44"/>
      <c r="H1601" s="44"/>
      <c r="I1601" s="44"/>
      <c r="J1601" s="44"/>
      <c r="K1601" s="44"/>
      <c r="N1601" s="44"/>
      <c r="O1601" s="44"/>
      <c r="P1601" s="44"/>
      <c r="Q1601" s="44"/>
      <c r="R1601" s="44"/>
    </row>
    <row r="1602" spans="1:18" x14ac:dyDescent="0.2">
      <c r="A1602" s="10" t="s">
        <v>2890</v>
      </c>
      <c r="E1602" s="44"/>
      <c r="F1602" s="44"/>
      <c r="G1602" s="44"/>
      <c r="H1602" s="44"/>
      <c r="I1602" s="44"/>
      <c r="J1602" s="44"/>
      <c r="K1602" s="44"/>
      <c r="N1602" s="44"/>
      <c r="O1602" s="44"/>
      <c r="P1602" s="44"/>
      <c r="Q1602" s="44"/>
      <c r="R1602" s="44"/>
    </row>
    <row r="1603" spans="1:18" x14ac:dyDescent="0.2">
      <c r="A1603" s="14" t="s">
        <v>4711</v>
      </c>
      <c r="E1603" s="44"/>
      <c r="F1603" s="44"/>
      <c r="G1603" s="44"/>
      <c r="H1603" s="44"/>
      <c r="I1603" s="44"/>
      <c r="J1603" s="44"/>
      <c r="K1603" s="44"/>
      <c r="N1603" s="44"/>
      <c r="O1603" s="44"/>
      <c r="P1603" s="44"/>
      <c r="Q1603" s="44"/>
      <c r="R1603" s="44"/>
    </row>
    <row r="1604" spans="1:18" x14ac:dyDescent="0.2">
      <c r="A1604" s="115" t="s">
        <v>2882</v>
      </c>
      <c r="E1604" s="44"/>
      <c r="F1604" s="44"/>
      <c r="G1604" s="44"/>
      <c r="H1604" s="44"/>
      <c r="I1604" s="44"/>
      <c r="J1604" s="44"/>
      <c r="K1604" s="44"/>
      <c r="N1604" s="44"/>
      <c r="O1604" s="44"/>
      <c r="P1604" s="44"/>
      <c r="Q1604" s="44"/>
      <c r="R1604" s="44"/>
    </row>
    <row r="1605" spans="1:18" x14ac:dyDescent="0.2">
      <c r="A1605" s="14" t="s">
        <v>4665</v>
      </c>
      <c r="B1605" s="185" t="s">
        <v>5253</v>
      </c>
      <c r="C1605" s="182" t="s">
        <v>5270</v>
      </c>
      <c r="D1605" s="166" t="s">
        <v>5184</v>
      </c>
      <c r="E1605" s="44"/>
      <c r="F1605" s="44"/>
      <c r="G1605" s="44"/>
      <c r="H1605" s="44"/>
      <c r="I1605" s="44"/>
      <c r="J1605" s="44"/>
      <c r="K1605" s="44"/>
      <c r="N1605" s="44"/>
      <c r="O1605" s="44"/>
      <c r="P1605" s="44"/>
      <c r="Q1605" s="44"/>
      <c r="R1605" s="44"/>
    </row>
    <row r="1606" spans="1:18" x14ac:dyDescent="0.2">
      <c r="E1606" s="44"/>
      <c r="F1606" s="44"/>
      <c r="G1606" s="44"/>
      <c r="H1606" s="44"/>
      <c r="I1606" s="44"/>
      <c r="J1606" s="44"/>
      <c r="K1606" s="44"/>
      <c r="N1606" s="44"/>
      <c r="O1606" s="44"/>
      <c r="P1606" s="44"/>
      <c r="Q1606" s="44"/>
      <c r="R1606" s="44"/>
    </row>
    <row r="1607" spans="1:18" x14ac:dyDescent="0.2">
      <c r="A1607" s="16" t="s">
        <v>687</v>
      </c>
      <c r="E1607" s="44"/>
      <c r="F1607" s="44"/>
      <c r="G1607" s="44"/>
      <c r="H1607" s="44"/>
      <c r="I1607" s="44"/>
      <c r="J1607" s="44"/>
      <c r="K1607" s="44"/>
    </row>
    <row r="1608" spans="1:18" x14ac:dyDescent="0.2">
      <c r="C1608" s="44"/>
      <c r="D1608" s="44"/>
      <c r="E1608" s="44"/>
      <c r="F1608" s="44"/>
      <c r="G1608" s="44"/>
      <c r="H1608" s="44"/>
      <c r="I1608" s="44"/>
    </row>
    <row r="1609" spans="1:18" x14ac:dyDescent="0.2">
      <c r="A1609" s="61"/>
      <c r="B1609" s="61"/>
      <c r="C1609" s="581" t="s">
        <v>693</v>
      </c>
      <c r="D1609" s="562"/>
      <c r="E1609" s="581" t="s">
        <v>692</v>
      </c>
      <c r="F1609" s="561"/>
      <c r="G1609" s="561"/>
      <c r="H1609" s="561"/>
      <c r="I1609" s="561"/>
      <c r="J1609" s="561"/>
      <c r="K1609" s="562"/>
      <c r="L1609" s="582" t="s">
        <v>5003</v>
      </c>
      <c r="M1609" s="582" t="s">
        <v>4662</v>
      </c>
      <c r="N1609" s="583" t="s">
        <v>688</v>
      </c>
      <c r="O1609" s="583" t="s">
        <v>690</v>
      </c>
      <c r="P1609" s="583" t="s">
        <v>689</v>
      </c>
      <c r="Q1609" s="583" t="s">
        <v>691</v>
      </c>
    </row>
    <row r="1610" spans="1:18" ht="51" x14ac:dyDescent="0.2">
      <c r="A1610" s="61"/>
      <c r="B1610" s="61"/>
      <c r="C1610" s="153" t="s">
        <v>685</v>
      </c>
      <c r="D1610" s="153" t="s">
        <v>686</v>
      </c>
      <c r="E1610" s="153" t="s">
        <v>685</v>
      </c>
      <c r="F1610" s="153" t="s">
        <v>684</v>
      </c>
      <c r="G1610" s="153" t="s">
        <v>683</v>
      </c>
      <c r="H1610" s="153" t="s">
        <v>682</v>
      </c>
      <c r="I1610" s="153" t="s">
        <v>681</v>
      </c>
      <c r="J1610" s="153" t="s">
        <v>680</v>
      </c>
      <c r="K1610" s="153" t="s">
        <v>679</v>
      </c>
      <c r="L1610" s="582"/>
      <c r="M1610" s="582"/>
      <c r="N1610" s="559"/>
      <c r="O1610" s="559"/>
      <c r="P1610" s="559"/>
      <c r="Q1610" s="559"/>
    </row>
    <row r="1611" spans="1:18" x14ac:dyDescent="0.2">
      <c r="A1611" s="61"/>
      <c r="B1611" s="61"/>
      <c r="C1611" s="223" t="s">
        <v>5720</v>
      </c>
      <c r="D1611" s="223" t="s">
        <v>5721</v>
      </c>
      <c r="E1611" s="223" t="s">
        <v>5722</v>
      </c>
      <c r="F1611" s="223" t="s">
        <v>5723</v>
      </c>
      <c r="G1611" s="223" t="s">
        <v>5724</v>
      </c>
      <c r="H1611" s="223" t="s">
        <v>5725</v>
      </c>
      <c r="I1611" s="223" t="s">
        <v>5726</v>
      </c>
      <c r="J1611" s="223" t="s">
        <v>5727</v>
      </c>
      <c r="K1611" s="223" t="s">
        <v>5728</v>
      </c>
      <c r="L1611" s="223" t="s">
        <v>5774</v>
      </c>
      <c r="M1611" s="223" t="s">
        <v>5775</v>
      </c>
      <c r="N1611" s="223" t="s">
        <v>5729</v>
      </c>
      <c r="O1611" s="223" t="s">
        <v>5730</v>
      </c>
      <c r="P1611" s="223" t="s">
        <v>5731</v>
      </c>
      <c r="Q1611" s="223" t="s">
        <v>5768</v>
      </c>
    </row>
    <row r="1612" spans="1:18" x14ac:dyDescent="0.2">
      <c r="A1612" s="276" t="s">
        <v>258</v>
      </c>
      <c r="B1612" s="384" t="s">
        <v>5688</v>
      </c>
      <c r="C1612" s="421"/>
      <c r="D1612" s="421"/>
      <c r="E1612" s="474" t="s">
        <v>678</v>
      </c>
      <c r="F1612" s="474" t="s">
        <v>677</v>
      </c>
      <c r="G1612" s="474" t="s">
        <v>676</v>
      </c>
      <c r="H1612" s="474" t="s">
        <v>675</v>
      </c>
      <c r="I1612" s="474" t="s">
        <v>674</v>
      </c>
      <c r="J1612" s="474" t="s">
        <v>673</v>
      </c>
      <c r="K1612" s="474" t="s">
        <v>672</v>
      </c>
      <c r="L1612" s="474" t="s">
        <v>671</v>
      </c>
      <c r="M1612" s="421"/>
      <c r="N1612" s="421"/>
      <c r="O1612" s="421"/>
      <c r="P1612" s="421"/>
      <c r="Q1612" s="421"/>
      <c r="R1612" s="16" t="s">
        <v>2962</v>
      </c>
    </row>
    <row r="1613" spans="1:18" x14ac:dyDescent="0.2">
      <c r="A1613" s="276" t="s">
        <v>257</v>
      </c>
      <c r="B1613" s="384" t="s">
        <v>5689</v>
      </c>
      <c r="C1613" s="421"/>
      <c r="D1613" s="421"/>
      <c r="E1613" s="474" t="s">
        <v>670</v>
      </c>
      <c r="F1613" s="474" t="s">
        <v>669</v>
      </c>
      <c r="G1613" s="474" t="s">
        <v>668</v>
      </c>
      <c r="H1613" s="474" t="s">
        <v>667</v>
      </c>
      <c r="I1613" s="474" t="s">
        <v>666</v>
      </c>
      <c r="J1613" s="474" t="s">
        <v>665</v>
      </c>
      <c r="K1613" s="474" t="s">
        <v>664</v>
      </c>
      <c r="L1613" s="474" t="s">
        <v>663</v>
      </c>
      <c r="M1613" s="421"/>
      <c r="N1613" s="421"/>
      <c r="O1613" s="421"/>
      <c r="P1613" s="421"/>
      <c r="Q1613" s="421"/>
      <c r="R1613" s="16" t="s">
        <v>2963</v>
      </c>
    </row>
    <row r="1614" spans="1:18" x14ac:dyDescent="0.2">
      <c r="A1614" s="276" t="s">
        <v>256</v>
      </c>
      <c r="B1614" s="384" t="s">
        <v>5690</v>
      </c>
      <c r="C1614" s="421"/>
      <c r="D1614" s="421"/>
      <c r="E1614" s="474" t="s">
        <v>662</v>
      </c>
      <c r="F1614" s="474" t="s">
        <v>661</v>
      </c>
      <c r="G1614" s="474" t="s">
        <v>660</v>
      </c>
      <c r="H1614" s="474" t="s">
        <v>659</v>
      </c>
      <c r="I1614" s="474" t="s">
        <v>658</v>
      </c>
      <c r="J1614" s="474" t="s">
        <v>657</v>
      </c>
      <c r="K1614" s="474" t="s">
        <v>656</v>
      </c>
      <c r="L1614" s="474" t="s">
        <v>655</v>
      </c>
      <c r="M1614" s="421"/>
      <c r="N1614" s="421"/>
      <c r="O1614" s="421"/>
      <c r="P1614" s="421"/>
      <c r="Q1614" s="421"/>
      <c r="R1614" s="16" t="s">
        <v>2993</v>
      </c>
    </row>
    <row r="1615" spans="1:18" x14ac:dyDescent="0.2">
      <c r="A1615" s="276" t="s">
        <v>255</v>
      </c>
      <c r="B1615" s="384" t="s">
        <v>5691</v>
      </c>
      <c r="C1615" s="421"/>
      <c r="D1615" s="421"/>
      <c r="E1615" s="474" t="s">
        <v>4321</v>
      </c>
      <c r="F1615" s="474" t="s">
        <v>4322</v>
      </c>
      <c r="G1615" s="474" t="s">
        <v>4323</v>
      </c>
      <c r="H1615" s="474" t="s">
        <v>4324</v>
      </c>
      <c r="I1615" s="474" t="s">
        <v>4325</v>
      </c>
      <c r="J1615" s="474" t="s">
        <v>4326</v>
      </c>
      <c r="K1615" s="474" t="s">
        <v>4327</v>
      </c>
      <c r="L1615" s="474" t="s">
        <v>4510</v>
      </c>
      <c r="M1615" s="421"/>
      <c r="N1615" s="421"/>
      <c r="O1615" s="421"/>
      <c r="P1615" s="421"/>
      <c r="Q1615" s="421"/>
      <c r="R1615" s="16" t="s">
        <v>2994</v>
      </c>
    </row>
    <row r="1616" spans="1:18" x14ac:dyDescent="0.2">
      <c r="A1616" s="276" t="s">
        <v>254</v>
      </c>
      <c r="B1616" s="384" t="s">
        <v>5692</v>
      </c>
      <c r="C1616" s="421"/>
      <c r="D1616" s="421"/>
      <c r="E1616" s="474" t="s">
        <v>4328</v>
      </c>
      <c r="F1616" s="474" t="s">
        <v>4329</v>
      </c>
      <c r="G1616" s="474" t="s">
        <v>4330</v>
      </c>
      <c r="H1616" s="474" t="s">
        <v>4331</v>
      </c>
      <c r="I1616" s="474" t="s">
        <v>4332</v>
      </c>
      <c r="J1616" s="474" t="s">
        <v>4333</v>
      </c>
      <c r="K1616" s="474" t="s">
        <v>4334</v>
      </c>
      <c r="L1616" s="474" t="s">
        <v>4511</v>
      </c>
      <c r="M1616" s="421"/>
      <c r="N1616" s="421"/>
      <c r="O1616" s="421"/>
      <c r="P1616" s="421"/>
      <c r="Q1616" s="421"/>
      <c r="R1616" s="16" t="s">
        <v>2995</v>
      </c>
    </row>
    <row r="1617" spans="1:18" x14ac:dyDescent="0.2">
      <c r="A1617" s="276" t="s">
        <v>654</v>
      </c>
      <c r="B1617" s="384" t="s">
        <v>5693</v>
      </c>
      <c r="C1617" s="421"/>
      <c r="D1617" s="421"/>
      <c r="E1617" s="474" t="s">
        <v>4335</v>
      </c>
      <c r="F1617" s="474" t="s">
        <v>4336</v>
      </c>
      <c r="G1617" s="474" t="s">
        <v>4337</v>
      </c>
      <c r="H1617" s="474" t="s">
        <v>4338</v>
      </c>
      <c r="I1617" s="474" t="s">
        <v>4339</v>
      </c>
      <c r="J1617" s="474" t="s">
        <v>4340</v>
      </c>
      <c r="K1617" s="474" t="s">
        <v>4341</v>
      </c>
      <c r="L1617" s="474" t="s">
        <v>4512</v>
      </c>
      <c r="M1617" s="421"/>
      <c r="N1617" s="421"/>
      <c r="O1617" s="421"/>
      <c r="P1617" s="421"/>
      <c r="Q1617" s="421"/>
      <c r="R1617" s="16" t="s">
        <v>5091</v>
      </c>
    </row>
    <row r="1618" spans="1:18" x14ac:dyDescent="0.2">
      <c r="A1618" s="276" t="s">
        <v>653</v>
      </c>
      <c r="B1618" s="384" t="s">
        <v>5694</v>
      </c>
      <c r="C1618" s="421"/>
      <c r="D1618" s="421"/>
      <c r="E1618" s="474" t="s">
        <v>4342</v>
      </c>
      <c r="F1618" s="474" t="s">
        <v>4343</v>
      </c>
      <c r="G1618" s="474" t="s">
        <v>4344</v>
      </c>
      <c r="H1618" s="474" t="s">
        <v>4345</v>
      </c>
      <c r="I1618" s="474" t="s">
        <v>4346</v>
      </c>
      <c r="J1618" s="474" t="s">
        <v>4347</v>
      </c>
      <c r="K1618" s="474" t="s">
        <v>4348</v>
      </c>
      <c r="L1618" s="474" t="s">
        <v>4513</v>
      </c>
      <c r="M1618" s="421"/>
      <c r="N1618" s="421"/>
      <c r="O1618" s="421"/>
      <c r="P1618" s="421"/>
      <c r="Q1618" s="421"/>
      <c r="R1618" s="16" t="s">
        <v>2965</v>
      </c>
    </row>
    <row r="1619" spans="1:18" x14ac:dyDescent="0.2">
      <c r="A1619" s="276" t="s">
        <v>652</v>
      </c>
      <c r="B1619" s="384" t="s">
        <v>5695</v>
      </c>
      <c r="C1619" s="421"/>
      <c r="D1619" s="421"/>
      <c r="E1619" s="474" t="s">
        <v>4349</v>
      </c>
      <c r="F1619" s="474" t="s">
        <v>4350</v>
      </c>
      <c r="G1619" s="474" t="s">
        <v>4351</v>
      </c>
      <c r="H1619" s="474" t="s">
        <v>4352</v>
      </c>
      <c r="I1619" s="474" t="s">
        <v>4353</v>
      </c>
      <c r="J1619" s="474" t="s">
        <v>4354</v>
      </c>
      <c r="K1619" s="474" t="s">
        <v>4355</v>
      </c>
      <c r="L1619" s="474" t="s">
        <v>4514</v>
      </c>
      <c r="M1619" s="421"/>
      <c r="N1619" s="421"/>
      <c r="O1619" s="421"/>
      <c r="P1619" s="421"/>
      <c r="Q1619" s="421"/>
      <c r="R1619" s="16" t="s">
        <v>3006</v>
      </c>
    </row>
    <row r="1620" spans="1:18" x14ac:dyDescent="0.2">
      <c r="A1620" s="276" t="s">
        <v>651</v>
      </c>
      <c r="B1620" s="384" t="s">
        <v>5696</v>
      </c>
      <c r="C1620" s="421"/>
      <c r="D1620" s="421"/>
      <c r="E1620" s="474" t="s">
        <v>4356</v>
      </c>
      <c r="F1620" s="474" t="s">
        <v>4357</v>
      </c>
      <c r="G1620" s="474" t="s">
        <v>4358</v>
      </c>
      <c r="H1620" s="474" t="s">
        <v>4359</v>
      </c>
      <c r="I1620" s="474" t="s">
        <v>4360</v>
      </c>
      <c r="J1620" s="474" t="s">
        <v>4361</v>
      </c>
      <c r="K1620" s="474" t="s">
        <v>4362</v>
      </c>
      <c r="L1620" s="474" t="s">
        <v>4515</v>
      </c>
      <c r="M1620" s="421"/>
      <c r="N1620" s="421"/>
      <c r="O1620" s="421"/>
      <c r="P1620" s="421"/>
      <c r="Q1620" s="421"/>
      <c r="R1620" s="16" t="s">
        <v>3007</v>
      </c>
    </row>
    <row r="1621" spans="1:18" x14ac:dyDescent="0.2">
      <c r="A1621" s="276" t="s">
        <v>650</v>
      </c>
      <c r="B1621" s="384" t="s">
        <v>5697</v>
      </c>
      <c r="C1621" s="421"/>
      <c r="D1621" s="421"/>
      <c r="E1621" s="474" t="s">
        <v>4363</v>
      </c>
      <c r="F1621" s="474" t="s">
        <v>4364</v>
      </c>
      <c r="G1621" s="474" t="s">
        <v>4365</v>
      </c>
      <c r="H1621" s="474" t="s">
        <v>4366</v>
      </c>
      <c r="I1621" s="474" t="s">
        <v>4367</v>
      </c>
      <c r="J1621" s="474" t="s">
        <v>4368</v>
      </c>
      <c r="K1621" s="474" t="s">
        <v>4369</v>
      </c>
      <c r="L1621" s="474" t="s">
        <v>4516</v>
      </c>
      <c r="M1621" s="421"/>
      <c r="N1621" s="421"/>
      <c r="O1621" s="421"/>
      <c r="P1621" s="421"/>
      <c r="Q1621" s="421"/>
      <c r="R1621" s="16" t="s">
        <v>3008</v>
      </c>
    </row>
    <row r="1622" spans="1:18" x14ac:dyDescent="0.2">
      <c r="A1622" s="276" t="s">
        <v>649</v>
      </c>
      <c r="B1622" s="384" t="s">
        <v>5698</v>
      </c>
      <c r="C1622" s="421"/>
      <c r="D1622" s="421"/>
      <c r="E1622" s="474" t="s">
        <v>4370</v>
      </c>
      <c r="F1622" s="474" t="s">
        <v>4371</v>
      </c>
      <c r="G1622" s="474" t="s">
        <v>4372</v>
      </c>
      <c r="H1622" s="474" t="s">
        <v>4373</v>
      </c>
      <c r="I1622" s="474" t="s">
        <v>4374</v>
      </c>
      <c r="J1622" s="474" t="s">
        <v>4375</v>
      </c>
      <c r="K1622" s="474" t="s">
        <v>4376</v>
      </c>
      <c r="L1622" s="474" t="s">
        <v>4517</v>
      </c>
      <c r="M1622" s="421"/>
      <c r="N1622" s="421"/>
      <c r="O1622" s="421"/>
      <c r="P1622" s="421"/>
      <c r="Q1622" s="421"/>
      <c r="R1622" s="16" t="s">
        <v>2997</v>
      </c>
    </row>
    <row r="1623" spans="1:18" x14ac:dyDescent="0.2">
      <c r="A1623" s="276" t="s">
        <v>648</v>
      </c>
      <c r="B1623" s="384" t="s">
        <v>5699</v>
      </c>
      <c r="C1623" s="421"/>
      <c r="D1623" s="421"/>
      <c r="E1623" s="474" t="s">
        <v>4377</v>
      </c>
      <c r="F1623" s="474" t="s">
        <v>4378</v>
      </c>
      <c r="G1623" s="474" t="s">
        <v>4379</v>
      </c>
      <c r="H1623" s="474" t="s">
        <v>4380</v>
      </c>
      <c r="I1623" s="474" t="s">
        <v>4381</v>
      </c>
      <c r="J1623" s="474" t="s">
        <v>4382</v>
      </c>
      <c r="K1623" s="474" t="s">
        <v>4383</v>
      </c>
      <c r="L1623" s="474" t="s">
        <v>4518</v>
      </c>
      <c r="M1623" s="421"/>
      <c r="N1623" s="421"/>
      <c r="O1623" s="421"/>
      <c r="P1623" s="421"/>
      <c r="Q1623" s="421"/>
      <c r="R1623" s="16" t="s">
        <v>2967</v>
      </c>
    </row>
    <row r="1624" spans="1:18" x14ac:dyDescent="0.2">
      <c r="A1624" s="276" t="s">
        <v>647</v>
      </c>
      <c r="B1624" s="384" t="s">
        <v>5700</v>
      </c>
      <c r="C1624" s="421"/>
      <c r="D1624" s="421"/>
      <c r="E1624" s="474" t="s">
        <v>4384</v>
      </c>
      <c r="F1624" s="474" t="s">
        <v>4385</v>
      </c>
      <c r="G1624" s="474" t="s">
        <v>4386</v>
      </c>
      <c r="H1624" s="474" t="s">
        <v>4387</v>
      </c>
      <c r="I1624" s="474" t="s">
        <v>4388</v>
      </c>
      <c r="J1624" s="474" t="s">
        <v>4389</v>
      </c>
      <c r="K1624" s="474" t="s">
        <v>4390</v>
      </c>
      <c r="L1624" s="474" t="s">
        <v>4519</v>
      </c>
      <c r="M1624" s="421"/>
      <c r="N1624" s="421"/>
      <c r="O1624" s="421"/>
      <c r="P1624" s="421"/>
      <c r="Q1624" s="421"/>
      <c r="R1624" s="16" t="s">
        <v>2998</v>
      </c>
    </row>
    <row r="1625" spans="1:18" x14ac:dyDescent="0.2">
      <c r="A1625" s="276" t="s">
        <v>646</v>
      </c>
      <c r="B1625" s="384" t="s">
        <v>5701</v>
      </c>
      <c r="C1625" s="421"/>
      <c r="D1625" s="421"/>
      <c r="E1625" s="474" t="s">
        <v>4391</v>
      </c>
      <c r="F1625" s="474" t="s">
        <v>4392</v>
      </c>
      <c r="G1625" s="474" t="s">
        <v>4393</v>
      </c>
      <c r="H1625" s="474" t="s">
        <v>4394</v>
      </c>
      <c r="I1625" s="474" t="s">
        <v>4395</v>
      </c>
      <c r="J1625" s="474" t="s">
        <v>4396</v>
      </c>
      <c r="K1625" s="474" t="s">
        <v>4397</v>
      </c>
      <c r="L1625" s="474" t="s">
        <v>4520</v>
      </c>
      <c r="M1625" s="421"/>
      <c r="N1625" s="421"/>
      <c r="O1625" s="421"/>
      <c r="P1625" s="421"/>
      <c r="Q1625" s="421"/>
      <c r="R1625" s="16" t="s">
        <v>2968</v>
      </c>
    </row>
    <row r="1626" spans="1:18" x14ac:dyDescent="0.2">
      <c r="A1626" s="276" t="s">
        <v>645</v>
      </c>
      <c r="B1626" s="384" t="s">
        <v>5702</v>
      </c>
      <c r="C1626" s="421"/>
      <c r="D1626" s="421"/>
      <c r="E1626" s="474" t="s">
        <v>4398</v>
      </c>
      <c r="F1626" s="474" t="s">
        <v>4399</v>
      </c>
      <c r="G1626" s="474" t="s">
        <v>4400</v>
      </c>
      <c r="H1626" s="474" t="s">
        <v>4401</v>
      </c>
      <c r="I1626" s="474" t="s">
        <v>4402</v>
      </c>
      <c r="J1626" s="474" t="s">
        <v>4403</v>
      </c>
      <c r="K1626" s="474" t="s">
        <v>4404</v>
      </c>
      <c r="L1626" s="474" t="s">
        <v>4521</v>
      </c>
      <c r="M1626" s="421"/>
      <c r="N1626" s="421"/>
      <c r="O1626" s="421"/>
      <c r="P1626" s="421"/>
      <c r="Q1626" s="421"/>
      <c r="R1626" s="16" t="s">
        <v>5092</v>
      </c>
    </row>
    <row r="1627" spans="1:18" x14ac:dyDescent="0.2">
      <c r="A1627" s="276" t="s">
        <v>644</v>
      </c>
      <c r="B1627" s="384" t="s">
        <v>5703</v>
      </c>
      <c r="C1627" s="421"/>
      <c r="D1627" s="421"/>
      <c r="E1627" s="474" t="s">
        <v>4405</v>
      </c>
      <c r="F1627" s="474" t="s">
        <v>4406</v>
      </c>
      <c r="G1627" s="474" t="s">
        <v>4407</v>
      </c>
      <c r="H1627" s="474" t="s">
        <v>4408</v>
      </c>
      <c r="I1627" s="474" t="s">
        <v>4409</v>
      </c>
      <c r="J1627" s="474" t="s">
        <v>4410</v>
      </c>
      <c r="K1627" s="474" t="s">
        <v>4411</v>
      </c>
      <c r="L1627" s="474" t="s">
        <v>4522</v>
      </c>
      <c r="M1627" s="421"/>
      <c r="N1627" s="421"/>
      <c r="O1627" s="421"/>
      <c r="P1627" s="421"/>
      <c r="Q1627" s="421"/>
      <c r="R1627" s="16" t="s">
        <v>3009</v>
      </c>
    </row>
    <row r="1628" spans="1:18" x14ac:dyDescent="0.2">
      <c r="A1628" s="276" t="s">
        <v>643</v>
      </c>
      <c r="B1628" s="384" t="s">
        <v>5704</v>
      </c>
      <c r="C1628" s="421"/>
      <c r="D1628" s="421"/>
      <c r="E1628" s="474" t="s">
        <v>4412</v>
      </c>
      <c r="F1628" s="474" t="s">
        <v>4413</v>
      </c>
      <c r="G1628" s="474" t="s">
        <v>4414</v>
      </c>
      <c r="H1628" s="474" t="s">
        <v>4415</v>
      </c>
      <c r="I1628" s="474" t="s">
        <v>4416</v>
      </c>
      <c r="J1628" s="474" t="s">
        <v>4417</v>
      </c>
      <c r="K1628" s="474" t="s">
        <v>4418</v>
      </c>
      <c r="L1628" s="474" t="s">
        <v>4523</v>
      </c>
      <c r="M1628" s="421"/>
      <c r="N1628" s="421"/>
      <c r="O1628" s="421"/>
      <c r="P1628" s="421"/>
      <c r="Q1628" s="421"/>
      <c r="R1628" s="16" t="s">
        <v>3010</v>
      </c>
    </row>
    <row r="1629" spans="1:18" x14ac:dyDescent="0.2">
      <c r="A1629" s="276" t="s">
        <v>642</v>
      </c>
      <c r="B1629" s="384" t="s">
        <v>5705</v>
      </c>
      <c r="C1629" s="421"/>
      <c r="D1629" s="421"/>
      <c r="E1629" s="474" t="s">
        <v>4419</v>
      </c>
      <c r="F1629" s="474" t="s">
        <v>4420</v>
      </c>
      <c r="G1629" s="474" t="s">
        <v>4421</v>
      </c>
      <c r="H1629" s="474" t="s">
        <v>4422</v>
      </c>
      <c r="I1629" s="474" t="s">
        <v>4423</v>
      </c>
      <c r="J1629" s="474" t="s">
        <v>4424</v>
      </c>
      <c r="K1629" s="474" t="s">
        <v>4425</v>
      </c>
      <c r="L1629" s="474" t="s">
        <v>4524</v>
      </c>
      <c r="M1629" s="421"/>
      <c r="N1629" s="421"/>
      <c r="O1629" s="421"/>
      <c r="P1629" s="421"/>
      <c r="Q1629" s="421"/>
      <c r="R1629" s="16" t="s">
        <v>3011</v>
      </c>
    </row>
    <row r="1630" spans="1:18" x14ac:dyDescent="0.2">
      <c r="A1630" s="276" t="s">
        <v>641</v>
      </c>
      <c r="B1630" s="384" t="s">
        <v>5706</v>
      </c>
      <c r="C1630" s="421"/>
      <c r="D1630" s="421"/>
      <c r="E1630" s="474" t="s">
        <v>4426</v>
      </c>
      <c r="F1630" s="474" t="s">
        <v>4427</v>
      </c>
      <c r="G1630" s="474" t="s">
        <v>4428</v>
      </c>
      <c r="H1630" s="474" t="s">
        <v>4429</v>
      </c>
      <c r="I1630" s="474" t="s">
        <v>4430</v>
      </c>
      <c r="J1630" s="474" t="s">
        <v>4431</v>
      </c>
      <c r="K1630" s="474" t="s">
        <v>4432</v>
      </c>
      <c r="L1630" s="474" t="s">
        <v>4525</v>
      </c>
      <c r="M1630" s="421"/>
      <c r="N1630" s="421"/>
      <c r="O1630" s="421"/>
      <c r="P1630" s="421"/>
      <c r="Q1630" s="421"/>
      <c r="R1630" s="16" t="s">
        <v>2969</v>
      </c>
    </row>
    <row r="1631" spans="1:18" x14ac:dyDescent="0.2">
      <c r="A1631" s="276" t="s">
        <v>640</v>
      </c>
      <c r="B1631" s="384" t="s">
        <v>5707</v>
      </c>
      <c r="C1631" s="421"/>
      <c r="D1631" s="421"/>
      <c r="E1631" s="474" t="s">
        <v>628</v>
      </c>
      <c r="F1631" s="474" t="s">
        <v>627</v>
      </c>
      <c r="G1631" s="474" t="s">
        <v>626</v>
      </c>
      <c r="H1631" s="474" t="s">
        <v>625</v>
      </c>
      <c r="I1631" s="474" t="s">
        <v>624</v>
      </c>
      <c r="J1631" s="474" t="s">
        <v>623</v>
      </c>
      <c r="K1631" s="474" t="s">
        <v>622</v>
      </c>
      <c r="L1631" s="474" t="s">
        <v>621</v>
      </c>
      <c r="M1631" s="421"/>
      <c r="N1631" s="421"/>
      <c r="O1631" s="421"/>
      <c r="P1631" s="421"/>
      <c r="Q1631" s="421"/>
      <c r="R1631" s="16" t="s">
        <v>3000</v>
      </c>
    </row>
    <row r="1632" spans="1:18" x14ac:dyDescent="0.2">
      <c r="A1632" s="276" t="s">
        <v>639</v>
      </c>
      <c r="B1632" s="384" t="s">
        <v>5708</v>
      </c>
      <c r="C1632" s="421"/>
      <c r="D1632" s="421"/>
      <c r="E1632" s="474" t="s">
        <v>4433</v>
      </c>
      <c r="F1632" s="474" t="s">
        <v>4434</v>
      </c>
      <c r="G1632" s="474" t="s">
        <v>4435</v>
      </c>
      <c r="H1632" s="474" t="s">
        <v>4436</v>
      </c>
      <c r="I1632" s="474" t="s">
        <v>4437</v>
      </c>
      <c r="J1632" s="474" t="s">
        <v>4438</v>
      </c>
      <c r="K1632" s="474" t="s">
        <v>4439</v>
      </c>
      <c r="L1632" s="474" t="s">
        <v>2311</v>
      </c>
      <c r="M1632" s="421"/>
      <c r="N1632" s="421"/>
      <c r="O1632" s="421"/>
      <c r="P1632" s="421"/>
      <c r="Q1632" s="421"/>
      <c r="R1632" s="16" t="s">
        <v>2970</v>
      </c>
    </row>
    <row r="1633" spans="1:19" x14ac:dyDescent="0.2">
      <c r="A1633" s="276" t="s">
        <v>638</v>
      </c>
      <c r="B1633" s="384" t="s">
        <v>5709</v>
      </c>
      <c r="C1633" s="421"/>
      <c r="D1633" s="421"/>
      <c r="E1633" s="474" t="s">
        <v>4440</v>
      </c>
      <c r="F1633" s="474" t="s">
        <v>4441</v>
      </c>
      <c r="G1633" s="474" t="s">
        <v>4442</v>
      </c>
      <c r="H1633" s="474" t="s">
        <v>4443</v>
      </c>
      <c r="I1633" s="474" t="s">
        <v>4444</v>
      </c>
      <c r="J1633" s="474" t="s">
        <v>4445</v>
      </c>
      <c r="K1633" s="474" t="s">
        <v>4446</v>
      </c>
      <c r="L1633" s="474" t="s">
        <v>4526</v>
      </c>
      <c r="M1633" s="421"/>
      <c r="N1633" s="421"/>
      <c r="O1633" s="421"/>
      <c r="P1633" s="421"/>
      <c r="Q1633" s="421"/>
      <c r="R1633" s="16" t="s">
        <v>2971</v>
      </c>
    </row>
    <row r="1634" spans="1:19" x14ac:dyDescent="0.2">
      <c r="A1634" s="276" t="s">
        <v>637</v>
      </c>
      <c r="B1634" s="384" t="s">
        <v>5710</v>
      </c>
      <c r="C1634" s="421"/>
      <c r="D1634" s="421"/>
      <c r="E1634" s="474" t="s">
        <v>4447</v>
      </c>
      <c r="F1634" s="474" t="s">
        <v>4448</v>
      </c>
      <c r="G1634" s="474" t="s">
        <v>4449</v>
      </c>
      <c r="H1634" s="474" t="s">
        <v>4450</v>
      </c>
      <c r="I1634" s="474" t="s">
        <v>4451</v>
      </c>
      <c r="J1634" s="474" t="s">
        <v>4452</v>
      </c>
      <c r="K1634" s="474" t="s">
        <v>4453</v>
      </c>
      <c r="L1634" s="474" t="s">
        <v>4527</v>
      </c>
      <c r="M1634" s="421"/>
      <c r="N1634" s="421"/>
      <c r="O1634" s="421"/>
      <c r="P1634" s="421"/>
      <c r="Q1634" s="421"/>
      <c r="R1634" s="16" t="s">
        <v>2972</v>
      </c>
    </row>
    <row r="1635" spans="1:19" x14ac:dyDescent="0.2">
      <c r="A1635" s="276" t="s">
        <v>636</v>
      </c>
      <c r="B1635" s="384" t="s">
        <v>5711</v>
      </c>
      <c r="C1635" s="421"/>
      <c r="D1635" s="421"/>
      <c r="E1635" s="474" t="s">
        <v>4454</v>
      </c>
      <c r="F1635" s="474" t="s">
        <v>4455</v>
      </c>
      <c r="G1635" s="474" t="s">
        <v>4456</v>
      </c>
      <c r="H1635" s="474" t="s">
        <v>4457</v>
      </c>
      <c r="I1635" s="474" t="s">
        <v>4458</v>
      </c>
      <c r="J1635" s="474" t="s">
        <v>4459</v>
      </c>
      <c r="K1635" s="474" t="s">
        <v>4460</v>
      </c>
      <c r="L1635" s="474" t="s">
        <v>4528</v>
      </c>
      <c r="M1635" s="421"/>
      <c r="N1635" s="421"/>
      <c r="O1635" s="421"/>
      <c r="P1635" s="421"/>
      <c r="Q1635" s="421"/>
      <c r="R1635" s="16" t="s">
        <v>3001</v>
      </c>
    </row>
    <row r="1636" spans="1:19" x14ac:dyDescent="0.2">
      <c r="A1636" s="276" t="s">
        <v>635</v>
      </c>
      <c r="B1636" s="384" t="s">
        <v>5712</v>
      </c>
      <c r="C1636" s="421"/>
      <c r="D1636" s="421"/>
      <c r="E1636" s="474" t="s">
        <v>4461</v>
      </c>
      <c r="F1636" s="474" t="s">
        <v>4462</v>
      </c>
      <c r="G1636" s="474" t="s">
        <v>4463</v>
      </c>
      <c r="H1636" s="474" t="s">
        <v>4464</v>
      </c>
      <c r="I1636" s="474" t="s">
        <v>4465</v>
      </c>
      <c r="J1636" s="474" t="s">
        <v>4466</v>
      </c>
      <c r="K1636" s="474" t="s">
        <v>4467</v>
      </c>
      <c r="L1636" s="474" t="s">
        <v>4529</v>
      </c>
      <c r="M1636" s="421"/>
      <c r="N1636" s="421"/>
      <c r="O1636" s="421"/>
      <c r="P1636" s="421"/>
      <c r="Q1636" s="421"/>
      <c r="R1636" s="16" t="s">
        <v>5096</v>
      </c>
    </row>
    <row r="1637" spans="1:19" x14ac:dyDescent="0.2">
      <c r="A1637" s="276" t="s">
        <v>634</v>
      </c>
      <c r="B1637" s="384" t="s">
        <v>5713</v>
      </c>
      <c r="C1637" s="421"/>
      <c r="D1637" s="421"/>
      <c r="E1637" s="474" t="s">
        <v>4468</v>
      </c>
      <c r="F1637" s="474" t="s">
        <v>4469</v>
      </c>
      <c r="G1637" s="474" t="s">
        <v>4470</v>
      </c>
      <c r="H1637" s="474" t="s">
        <v>4471</v>
      </c>
      <c r="I1637" s="474" t="s">
        <v>4472</v>
      </c>
      <c r="J1637" s="474" t="s">
        <v>4473</v>
      </c>
      <c r="K1637" s="474" t="s">
        <v>4474</v>
      </c>
      <c r="L1637" s="474" t="s">
        <v>4530</v>
      </c>
      <c r="M1637" s="421"/>
      <c r="N1637" s="421"/>
      <c r="O1637" s="421"/>
      <c r="P1637" s="421"/>
      <c r="Q1637" s="421"/>
      <c r="R1637" s="16" t="s">
        <v>3002</v>
      </c>
    </row>
    <row r="1638" spans="1:19" x14ac:dyDescent="0.2">
      <c r="A1638" s="276" t="s">
        <v>633</v>
      </c>
      <c r="B1638" s="384" t="s">
        <v>5714</v>
      </c>
      <c r="C1638" s="421"/>
      <c r="D1638" s="421"/>
      <c r="E1638" s="474" t="s">
        <v>4475</v>
      </c>
      <c r="F1638" s="474" t="s">
        <v>4476</v>
      </c>
      <c r="G1638" s="474" t="s">
        <v>4477</v>
      </c>
      <c r="H1638" s="474" t="s">
        <v>4478</v>
      </c>
      <c r="I1638" s="474" t="s">
        <v>4479</v>
      </c>
      <c r="J1638" s="474" t="s">
        <v>4480</v>
      </c>
      <c r="K1638" s="474" t="s">
        <v>4481</v>
      </c>
      <c r="L1638" s="474" t="s">
        <v>4531</v>
      </c>
      <c r="M1638" s="421"/>
      <c r="N1638" s="421"/>
      <c r="O1638" s="421"/>
      <c r="P1638" s="421"/>
      <c r="Q1638" s="421"/>
      <c r="R1638" s="16" t="s">
        <v>3003</v>
      </c>
    </row>
    <row r="1639" spans="1:19" x14ac:dyDescent="0.2">
      <c r="A1639" s="276" t="s">
        <v>632</v>
      </c>
      <c r="B1639" s="384" t="s">
        <v>5715</v>
      </c>
      <c r="C1639" s="421"/>
      <c r="D1639" s="421"/>
      <c r="E1639" s="474" t="s">
        <v>4482</v>
      </c>
      <c r="F1639" s="474" t="s">
        <v>4483</v>
      </c>
      <c r="G1639" s="474" t="s">
        <v>4484</v>
      </c>
      <c r="H1639" s="474" t="s">
        <v>4485</v>
      </c>
      <c r="I1639" s="474" t="s">
        <v>4486</v>
      </c>
      <c r="J1639" s="474" t="s">
        <v>4487</v>
      </c>
      <c r="K1639" s="474" t="s">
        <v>4488</v>
      </c>
      <c r="L1639" s="474" t="s">
        <v>4532</v>
      </c>
      <c r="M1639" s="421"/>
      <c r="N1639" s="421"/>
      <c r="O1639" s="421"/>
      <c r="P1639" s="421"/>
      <c r="Q1639" s="421"/>
      <c r="R1639" s="16" t="s">
        <v>3012</v>
      </c>
    </row>
    <row r="1640" spans="1:19" x14ac:dyDescent="0.2">
      <c r="A1640" s="276" t="s">
        <v>631</v>
      </c>
      <c r="B1640" s="384" t="s">
        <v>5716</v>
      </c>
      <c r="C1640" s="421"/>
      <c r="D1640" s="421"/>
      <c r="E1640" s="474" t="s">
        <v>4489</v>
      </c>
      <c r="F1640" s="474" t="s">
        <v>4490</v>
      </c>
      <c r="G1640" s="474" t="s">
        <v>4491</v>
      </c>
      <c r="H1640" s="474" t="s">
        <v>4492</v>
      </c>
      <c r="I1640" s="474" t="s">
        <v>4493</v>
      </c>
      <c r="J1640" s="474" t="s">
        <v>4494</v>
      </c>
      <c r="K1640" s="474" t="s">
        <v>4495</v>
      </c>
      <c r="L1640" s="474" t="s">
        <v>4533</v>
      </c>
      <c r="M1640" s="421"/>
      <c r="N1640" s="421"/>
      <c r="O1640" s="421"/>
      <c r="P1640" s="421"/>
      <c r="Q1640" s="421"/>
      <c r="R1640" s="16" t="s">
        <v>2974</v>
      </c>
    </row>
    <row r="1641" spans="1:19" x14ac:dyDescent="0.2">
      <c r="A1641" s="276" t="s">
        <v>630</v>
      </c>
      <c r="B1641" s="384" t="s">
        <v>5717</v>
      </c>
      <c r="C1641" s="421"/>
      <c r="D1641" s="421"/>
      <c r="E1641" s="474" t="s">
        <v>4496</v>
      </c>
      <c r="F1641" s="474" t="s">
        <v>4497</v>
      </c>
      <c r="G1641" s="474" t="s">
        <v>4498</v>
      </c>
      <c r="H1641" s="474" t="s">
        <v>4499</v>
      </c>
      <c r="I1641" s="474" t="s">
        <v>4500</v>
      </c>
      <c r="J1641" s="474" t="s">
        <v>4501</v>
      </c>
      <c r="K1641" s="474" t="s">
        <v>4502</v>
      </c>
      <c r="L1641" s="474" t="s">
        <v>4534</v>
      </c>
      <c r="M1641" s="421"/>
      <c r="N1641" s="421"/>
      <c r="O1641" s="421"/>
      <c r="P1641" s="421"/>
      <c r="Q1641" s="421"/>
      <c r="R1641" s="16" t="s">
        <v>3013</v>
      </c>
    </row>
    <row r="1642" spans="1:19" x14ac:dyDescent="0.2">
      <c r="A1642" s="276" t="s">
        <v>629</v>
      </c>
      <c r="B1642" s="384" t="s">
        <v>5718</v>
      </c>
      <c r="C1642" s="421"/>
      <c r="D1642" s="421"/>
      <c r="E1642" s="474" t="s">
        <v>4503</v>
      </c>
      <c r="F1642" s="474" t="s">
        <v>4504</v>
      </c>
      <c r="G1642" s="474" t="s">
        <v>4505</v>
      </c>
      <c r="H1642" s="474" t="s">
        <v>4506</v>
      </c>
      <c r="I1642" s="474" t="s">
        <v>4507</v>
      </c>
      <c r="J1642" s="474" t="s">
        <v>4508</v>
      </c>
      <c r="K1642" s="474" t="s">
        <v>4509</v>
      </c>
      <c r="L1642" s="474" t="s">
        <v>4535</v>
      </c>
      <c r="M1642" s="421"/>
      <c r="N1642" s="421"/>
      <c r="O1642" s="421"/>
      <c r="P1642" s="421"/>
      <c r="Q1642" s="421"/>
      <c r="R1642" s="16" t="s">
        <v>2975</v>
      </c>
    </row>
    <row r="1643" spans="1:19" x14ac:dyDescent="0.2">
      <c r="A1643" s="276" t="s">
        <v>620</v>
      </c>
      <c r="B1643" s="384" t="s">
        <v>5719</v>
      </c>
      <c r="C1643" s="474" t="s">
        <v>4660</v>
      </c>
      <c r="D1643" s="474" t="s">
        <v>4661</v>
      </c>
      <c r="E1643" s="421"/>
      <c r="F1643" s="421"/>
      <c r="G1643" s="421"/>
      <c r="H1643" s="421"/>
      <c r="I1643" s="421"/>
      <c r="J1643" s="421"/>
      <c r="K1643" s="421"/>
      <c r="L1643" s="421"/>
      <c r="M1643" s="474" t="s">
        <v>5852</v>
      </c>
      <c r="N1643" s="474" t="s">
        <v>4536</v>
      </c>
      <c r="O1643" s="417" t="s">
        <v>4319</v>
      </c>
      <c r="P1643" s="417" t="s">
        <v>4320</v>
      </c>
      <c r="Q1643" s="417" t="s">
        <v>4318</v>
      </c>
      <c r="S1643" s="83"/>
    </row>
    <row r="1644" spans="1:19" x14ac:dyDescent="0.2">
      <c r="F1644" s="12" t="s">
        <v>2810</v>
      </c>
      <c r="G1644" s="12" t="s">
        <v>2826</v>
      </c>
      <c r="H1644" s="12" t="s">
        <v>2810</v>
      </c>
      <c r="I1644" s="12" t="s">
        <v>2826</v>
      </c>
      <c r="J1644" s="12" t="s">
        <v>2810</v>
      </c>
      <c r="K1644" s="12" t="s">
        <v>2826</v>
      </c>
      <c r="L1644" s="12" t="s">
        <v>2853</v>
      </c>
      <c r="M1644" s="12" t="s">
        <v>2853</v>
      </c>
      <c r="N1644" s="12" t="s">
        <v>2853</v>
      </c>
      <c r="O1644" s="12" t="s">
        <v>2853</v>
      </c>
      <c r="P1644" s="12" t="s">
        <v>2853</v>
      </c>
      <c r="Q1644" s="12" t="s">
        <v>2853</v>
      </c>
      <c r="R1644" s="191"/>
      <c r="S1644" s="381"/>
    </row>
    <row r="1645" spans="1:19" x14ac:dyDescent="0.2">
      <c r="C1645" s="12" t="s">
        <v>3167</v>
      </c>
      <c r="D1645" s="12" t="s">
        <v>3167</v>
      </c>
      <c r="E1645" s="12" t="s">
        <v>3168</v>
      </c>
      <c r="F1645" s="12" t="s">
        <v>3169</v>
      </c>
      <c r="G1645" s="12" t="s">
        <v>3169</v>
      </c>
      <c r="H1645" s="12" t="s">
        <v>3170</v>
      </c>
      <c r="I1645" s="12" t="s">
        <v>3170</v>
      </c>
      <c r="J1645" s="12" t="s">
        <v>3171</v>
      </c>
      <c r="K1645" s="12" t="s">
        <v>3171</v>
      </c>
      <c r="L1645" s="12" t="s">
        <v>3168</v>
      </c>
      <c r="M1645" s="12" t="s">
        <v>3167</v>
      </c>
      <c r="N1645" s="12" t="s">
        <v>3112</v>
      </c>
      <c r="O1645" s="12" t="s">
        <v>3112</v>
      </c>
      <c r="P1645" s="12" t="s">
        <v>3112</v>
      </c>
      <c r="Q1645" s="12" t="s">
        <v>3112</v>
      </c>
      <c r="R1645" s="191"/>
      <c r="S1645" s="381"/>
    </row>
    <row r="1646" spans="1:19" x14ac:dyDescent="0.2">
      <c r="C1646" s="9" t="s">
        <v>2061</v>
      </c>
      <c r="D1646" s="9" t="s">
        <v>2058</v>
      </c>
      <c r="E1646" s="9" t="s">
        <v>2061</v>
      </c>
      <c r="F1646" s="9" t="s">
        <v>2058</v>
      </c>
      <c r="G1646" s="9" t="s">
        <v>2061</v>
      </c>
      <c r="H1646" s="9" t="s">
        <v>2058</v>
      </c>
      <c r="I1646" s="9" t="s">
        <v>2061</v>
      </c>
      <c r="J1646" s="9" t="s">
        <v>2058</v>
      </c>
      <c r="K1646" s="9" t="s">
        <v>2061</v>
      </c>
      <c r="L1646" s="9" t="s">
        <v>2058</v>
      </c>
      <c r="M1646" s="9" t="s">
        <v>2058</v>
      </c>
      <c r="N1646" s="9" t="s">
        <v>2058</v>
      </c>
      <c r="O1646" s="9" t="s">
        <v>2058</v>
      </c>
      <c r="P1646" s="9" t="s">
        <v>2058</v>
      </c>
      <c r="Q1646" s="9" t="s">
        <v>2058</v>
      </c>
    </row>
    <row r="1647" spans="1:19" x14ac:dyDescent="0.2">
      <c r="C1647" s="13" t="s">
        <v>4666</v>
      </c>
      <c r="D1647" s="13" t="s">
        <v>4666</v>
      </c>
      <c r="E1647" s="13" t="s">
        <v>4666</v>
      </c>
      <c r="F1647" s="13" t="s">
        <v>4666</v>
      </c>
      <c r="G1647" s="13" t="s">
        <v>4666</v>
      </c>
      <c r="H1647" s="13" t="s">
        <v>4666</v>
      </c>
      <c r="I1647" s="13" t="s">
        <v>4666</v>
      </c>
      <c r="J1647" s="13" t="s">
        <v>4666</v>
      </c>
      <c r="K1647" s="13" t="s">
        <v>4666</v>
      </c>
      <c r="L1647" s="13" t="s">
        <v>4666</v>
      </c>
      <c r="M1647" s="13" t="s">
        <v>4666</v>
      </c>
      <c r="N1647" s="13" t="s">
        <v>4666</v>
      </c>
      <c r="O1647" s="13" t="s">
        <v>4666</v>
      </c>
      <c r="P1647" s="13" t="s">
        <v>4666</v>
      </c>
      <c r="Q1647" s="13" t="s">
        <v>4666</v>
      </c>
    </row>
    <row r="1648" spans="1:19" x14ac:dyDescent="0.2">
      <c r="C1648" s="9" t="s">
        <v>3226</v>
      </c>
      <c r="D1648" s="9" t="s">
        <v>2720</v>
      </c>
      <c r="E1648" s="9" t="s">
        <v>3226</v>
      </c>
      <c r="F1648" s="9" t="s">
        <v>2724</v>
      </c>
      <c r="G1648" s="9" t="s">
        <v>3226</v>
      </c>
      <c r="H1648" s="9" t="s">
        <v>2724</v>
      </c>
      <c r="I1648" s="9" t="s">
        <v>3226</v>
      </c>
      <c r="J1648" s="9" t="s">
        <v>2724</v>
      </c>
      <c r="K1648" s="9" t="s">
        <v>3032</v>
      </c>
      <c r="L1648" s="8" t="s">
        <v>2716</v>
      </c>
      <c r="M1648" s="8" t="s">
        <v>2716</v>
      </c>
      <c r="N1648" s="8" t="s">
        <v>2716</v>
      </c>
      <c r="O1648" s="8" t="s">
        <v>2716</v>
      </c>
      <c r="P1648" s="8" t="s">
        <v>2716</v>
      </c>
      <c r="Q1648" s="8" t="s">
        <v>2716</v>
      </c>
    </row>
    <row r="1649" spans="3:17" x14ac:dyDescent="0.2">
      <c r="C1649" s="9"/>
      <c r="D1649" s="9"/>
      <c r="E1649" s="9"/>
      <c r="F1649" s="9"/>
      <c r="G1649" s="9"/>
      <c r="H1649" s="9"/>
      <c r="I1649" s="9"/>
      <c r="J1649" s="9"/>
      <c r="K1649" s="9"/>
      <c r="M1649" s="8"/>
      <c r="N1649" s="8"/>
      <c r="O1649" s="8" t="s">
        <v>2866</v>
      </c>
      <c r="P1649" s="8" t="s">
        <v>2867</v>
      </c>
      <c r="Q1649" s="8" t="s">
        <v>2864</v>
      </c>
    </row>
    <row r="1650" spans="3:17" x14ac:dyDescent="0.2">
      <c r="C1650" s="44"/>
      <c r="D1650" s="44"/>
      <c r="E1650" s="44"/>
      <c r="F1650" s="44"/>
      <c r="G1650" s="44"/>
      <c r="H1650" s="44"/>
      <c r="I1650" s="44"/>
    </row>
    <row r="1652" spans="3:17" x14ac:dyDescent="0.2">
      <c r="E1652" s="44"/>
      <c r="F1652" s="44"/>
      <c r="G1652" s="44"/>
      <c r="H1652" s="44"/>
      <c r="I1652" s="44"/>
      <c r="J1652" s="44"/>
      <c r="K1652" s="44"/>
    </row>
    <row r="1653" spans="3:17" x14ac:dyDescent="0.2">
      <c r="E1653" s="13"/>
      <c r="F1653" s="44"/>
      <c r="G1653" s="44"/>
      <c r="H1653" s="44"/>
      <c r="I1653" s="44"/>
      <c r="J1653" s="44"/>
      <c r="K1653" s="44"/>
    </row>
    <row r="1654" spans="3:17" x14ac:dyDescent="0.2">
      <c r="E1654" s="44"/>
      <c r="F1654" s="44"/>
      <c r="G1654" s="44"/>
      <c r="H1654" s="44"/>
      <c r="I1654" s="44"/>
      <c r="J1654" s="44"/>
      <c r="K1654" s="44"/>
    </row>
    <row r="1655" spans="3:17" x14ac:dyDescent="0.2">
      <c r="E1655" s="44"/>
      <c r="F1655" s="44"/>
      <c r="G1655" s="44"/>
      <c r="H1655" s="44"/>
      <c r="I1655" s="44"/>
      <c r="J1655" s="44"/>
      <c r="K1655" s="44"/>
    </row>
  </sheetData>
  <mergeCells count="23">
    <mergeCell ref="C1423:D1423"/>
    <mergeCell ref="E1423:F1423"/>
    <mergeCell ref="G1423:H1423"/>
    <mergeCell ref="I1423:J1423"/>
    <mergeCell ref="Q1609:Q1610"/>
    <mergeCell ref="L1609:L1610"/>
    <mergeCell ref="P1423:P1424"/>
    <mergeCell ref="N1423:N1424"/>
    <mergeCell ref="O1423:O1424"/>
    <mergeCell ref="M1423:M1424"/>
    <mergeCell ref="K1423:L1423"/>
    <mergeCell ref="P1609:P1610"/>
    <mergeCell ref="N1609:N1610"/>
    <mergeCell ref="M1609:M1610"/>
    <mergeCell ref="O1609:O1610"/>
    <mergeCell ref="L1516:L1517"/>
    <mergeCell ref="I1516:I1517"/>
    <mergeCell ref="C1609:D1609"/>
    <mergeCell ref="E1609:K1609"/>
    <mergeCell ref="C1516:C1517"/>
    <mergeCell ref="D1516:H1516"/>
    <mergeCell ref="J1516:J1517"/>
    <mergeCell ref="K1516:K1517"/>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61"/>
  <dimension ref="A1:M84"/>
  <sheetViews>
    <sheetView zoomScale="85" zoomScaleNormal="85" workbookViewId="0"/>
  </sheetViews>
  <sheetFormatPr defaultColWidth="9.140625" defaultRowHeight="12.75" x14ac:dyDescent="0.2"/>
  <cols>
    <col min="1" max="1" width="64" style="10" bestFit="1" customWidth="1"/>
    <col min="2" max="2" width="9.140625" style="10"/>
    <col min="3" max="4" width="17.42578125" style="10" customWidth="1"/>
    <col min="5" max="5" width="18.85546875" style="10" customWidth="1"/>
    <col min="6" max="8" width="17.42578125" style="10" customWidth="1"/>
    <col min="9" max="248" width="9.140625" style="10"/>
    <col min="249" max="249" width="54.7109375" style="10" customWidth="1"/>
    <col min="250" max="250" width="28.28515625" style="10" customWidth="1"/>
    <col min="251" max="251" width="9.140625" style="10"/>
    <col min="252" max="252" width="18.5703125" style="10" customWidth="1"/>
    <col min="253" max="253" width="21.5703125" style="10" customWidth="1"/>
    <col min="254" max="504" width="9.140625" style="10"/>
    <col min="505" max="505" width="54.7109375" style="10" customWidth="1"/>
    <col min="506" max="506" width="28.28515625" style="10" customWidth="1"/>
    <col min="507" max="507" width="9.140625" style="10"/>
    <col min="508" max="508" width="18.5703125" style="10" customWidth="1"/>
    <col min="509" max="509" width="21.5703125" style="10" customWidth="1"/>
    <col min="510" max="760" width="9.140625" style="10"/>
    <col min="761" max="761" width="54.7109375" style="10" customWidth="1"/>
    <col min="762" max="762" width="28.28515625" style="10" customWidth="1"/>
    <col min="763" max="763" width="9.140625" style="10"/>
    <col min="764" max="764" width="18.5703125" style="10" customWidth="1"/>
    <col min="765" max="765" width="21.5703125" style="10" customWidth="1"/>
    <col min="766" max="1016" width="9.140625" style="10"/>
    <col min="1017" max="1017" width="54.7109375" style="10" customWidth="1"/>
    <col min="1018" max="1018" width="28.28515625" style="10" customWidth="1"/>
    <col min="1019" max="1019" width="9.140625" style="10"/>
    <col min="1020" max="1020" width="18.5703125" style="10" customWidth="1"/>
    <col min="1021" max="1021" width="21.5703125" style="10" customWidth="1"/>
    <col min="1022" max="1272" width="9.140625" style="10"/>
    <col min="1273" max="1273" width="54.7109375" style="10" customWidth="1"/>
    <col min="1274" max="1274" width="28.28515625" style="10" customWidth="1"/>
    <col min="1275" max="1275" width="9.140625" style="10"/>
    <col min="1276" max="1276" width="18.5703125" style="10" customWidth="1"/>
    <col min="1277" max="1277" width="21.5703125" style="10" customWidth="1"/>
    <col min="1278" max="1528" width="9.140625" style="10"/>
    <col min="1529" max="1529" width="54.7109375" style="10" customWidth="1"/>
    <col min="1530" max="1530" width="28.28515625" style="10" customWidth="1"/>
    <col min="1531" max="1531" width="9.140625" style="10"/>
    <col min="1532" max="1532" width="18.5703125" style="10" customWidth="1"/>
    <col min="1533" max="1533" width="21.5703125" style="10" customWidth="1"/>
    <col min="1534" max="1784" width="9.140625" style="10"/>
    <col min="1785" max="1785" width="54.7109375" style="10" customWidth="1"/>
    <col min="1786" max="1786" width="28.28515625" style="10" customWidth="1"/>
    <col min="1787" max="1787" width="9.140625" style="10"/>
    <col min="1788" max="1788" width="18.5703125" style="10" customWidth="1"/>
    <col min="1789" max="1789" width="21.5703125" style="10" customWidth="1"/>
    <col min="1790" max="2040" width="9.140625" style="10"/>
    <col min="2041" max="2041" width="54.7109375" style="10" customWidth="1"/>
    <col min="2042" max="2042" width="28.28515625" style="10" customWidth="1"/>
    <col min="2043" max="2043" width="9.140625" style="10"/>
    <col min="2044" max="2044" width="18.5703125" style="10" customWidth="1"/>
    <col min="2045" max="2045" width="21.5703125" style="10" customWidth="1"/>
    <col min="2046" max="2296" width="9.140625" style="10"/>
    <col min="2297" max="2297" width="54.7109375" style="10" customWidth="1"/>
    <col min="2298" max="2298" width="28.28515625" style="10" customWidth="1"/>
    <col min="2299" max="2299" width="9.140625" style="10"/>
    <col min="2300" max="2300" width="18.5703125" style="10" customWidth="1"/>
    <col min="2301" max="2301" width="21.5703125" style="10" customWidth="1"/>
    <col min="2302" max="2552" width="9.140625" style="10"/>
    <col min="2553" max="2553" width="54.7109375" style="10" customWidth="1"/>
    <col min="2554" max="2554" width="28.28515625" style="10" customWidth="1"/>
    <col min="2555" max="2555" width="9.140625" style="10"/>
    <col min="2556" max="2556" width="18.5703125" style="10" customWidth="1"/>
    <col min="2557" max="2557" width="21.5703125" style="10" customWidth="1"/>
    <col min="2558" max="2808" width="9.140625" style="10"/>
    <col min="2809" max="2809" width="54.7109375" style="10" customWidth="1"/>
    <col min="2810" max="2810" width="28.28515625" style="10" customWidth="1"/>
    <col min="2811" max="2811" width="9.140625" style="10"/>
    <col min="2812" max="2812" width="18.5703125" style="10" customWidth="1"/>
    <col min="2813" max="2813" width="21.5703125" style="10" customWidth="1"/>
    <col min="2814" max="3064" width="9.140625" style="10"/>
    <col min="3065" max="3065" width="54.7109375" style="10" customWidth="1"/>
    <col min="3066" max="3066" width="28.28515625" style="10" customWidth="1"/>
    <col min="3067" max="3067" width="9.140625" style="10"/>
    <col min="3068" max="3068" width="18.5703125" style="10" customWidth="1"/>
    <col min="3069" max="3069" width="21.5703125" style="10" customWidth="1"/>
    <col min="3070" max="3320" width="9.140625" style="10"/>
    <col min="3321" max="3321" width="54.7109375" style="10" customWidth="1"/>
    <col min="3322" max="3322" width="28.28515625" style="10" customWidth="1"/>
    <col min="3323" max="3323" width="9.140625" style="10"/>
    <col min="3324" max="3324" width="18.5703125" style="10" customWidth="1"/>
    <col min="3325" max="3325" width="21.5703125" style="10" customWidth="1"/>
    <col min="3326" max="3576" width="9.140625" style="10"/>
    <col min="3577" max="3577" width="54.7109375" style="10" customWidth="1"/>
    <col min="3578" max="3578" width="28.28515625" style="10" customWidth="1"/>
    <col min="3579" max="3579" width="9.140625" style="10"/>
    <col min="3580" max="3580" width="18.5703125" style="10" customWidth="1"/>
    <col min="3581" max="3581" width="21.5703125" style="10" customWidth="1"/>
    <col min="3582" max="3832" width="9.140625" style="10"/>
    <col min="3833" max="3833" width="54.7109375" style="10" customWidth="1"/>
    <col min="3834" max="3834" width="28.28515625" style="10" customWidth="1"/>
    <col min="3835" max="3835" width="9.140625" style="10"/>
    <col min="3836" max="3836" width="18.5703125" style="10" customWidth="1"/>
    <col min="3837" max="3837" width="21.5703125" style="10" customWidth="1"/>
    <col min="3838" max="4088" width="9.140625" style="10"/>
    <col min="4089" max="4089" width="54.7109375" style="10" customWidth="1"/>
    <col min="4090" max="4090" width="28.28515625" style="10" customWidth="1"/>
    <col min="4091" max="4091" width="9.140625" style="10"/>
    <col min="4092" max="4092" width="18.5703125" style="10" customWidth="1"/>
    <col min="4093" max="4093" width="21.5703125" style="10" customWidth="1"/>
    <col min="4094" max="4344" width="9.140625" style="10"/>
    <col min="4345" max="4345" width="54.7109375" style="10" customWidth="1"/>
    <col min="4346" max="4346" width="28.28515625" style="10" customWidth="1"/>
    <col min="4347" max="4347" width="9.140625" style="10"/>
    <col min="4348" max="4348" width="18.5703125" style="10" customWidth="1"/>
    <col min="4349" max="4349" width="21.5703125" style="10" customWidth="1"/>
    <col min="4350" max="4600" width="9.140625" style="10"/>
    <col min="4601" max="4601" width="54.7109375" style="10" customWidth="1"/>
    <col min="4602" max="4602" width="28.28515625" style="10" customWidth="1"/>
    <col min="4603" max="4603" width="9.140625" style="10"/>
    <col min="4604" max="4604" width="18.5703125" style="10" customWidth="1"/>
    <col min="4605" max="4605" width="21.5703125" style="10" customWidth="1"/>
    <col min="4606" max="4856" width="9.140625" style="10"/>
    <col min="4857" max="4857" width="54.7109375" style="10" customWidth="1"/>
    <col min="4858" max="4858" width="28.28515625" style="10" customWidth="1"/>
    <col min="4859" max="4859" width="9.140625" style="10"/>
    <col min="4860" max="4860" width="18.5703125" style="10" customWidth="1"/>
    <col min="4861" max="4861" width="21.5703125" style="10" customWidth="1"/>
    <col min="4862" max="5112" width="9.140625" style="10"/>
    <col min="5113" max="5113" width="54.7109375" style="10" customWidth="1"/>
    <col min="5114" max="5114" width="28.28515625" style="10" customWidth="1"/>
    <col min="5115" max="5115" width="9.140625" style="10"/>
    <col min="5116" max="5116" width="18.5703125" style="10" customWidth="1"/>
    <col min="5117" max="5117" width="21.5703125" style="10" customWidth="1"/>
    <col min="5118" max="5368" width="9.140625" style="10"/>
    <col min="5369" max="5369" width="54.7109375" style="10" customWidth="1"/>
    <col min="5370" max="5370" width="28.28515625" style="10" customWidth="1"/>
    <col min="5371" max="5371" width="9.140625" style="10"/>
    <col min="5372" max="5372" width="18.5703125" style="10" customWidth="1"/>
    <col min="5373" max="5373" width="21.5703125" style="10" customWidth="1"/>
    <col min="5374" max="5624" width="9.140625" style="10"/>
    <col min="5625" max="5625" width="54.7109375" style="10" customWidth="1"/>
    <col min="5626" max="5626" width="28.28515625" style="10" customWidth="1"/>
    <col min="5627" max="5627" width="9.140625" style="10"/>
    <col min="5628" max="5628" width="18.5703125" style="10" customWidth="1"/>
    <col min="5629" max="5629" width="21.5703125" style="10" customWidth="1"/>
    <col min="5630" max="5880" width="9.140625" style="10"/>
    <col min="5881" max="5881" width="54.7109375" style="10" customWidth="1"/>
    <col min="5882" max="5882" width="28.28515625" style="10" customWidth="1"/>
    <col min="5883" max="5883" width="9.140625" style="10"/>
    <col min="5884" max="5884" width="18.5703125" style="10" customWidth="1"/>
    <col min="5885" max="5885" width="21.5703125" style="10" customWidth="1"/>
    <col min="5886" max="6136" width="9.140625" style="10"/>
    <col min="6137" max="6137" width="54.7109375" style="10" customWidth="1"/>
    <col min="6138" max="6138" width="28.28515625" style="10" customWidth="1"/>
    <col min="6139" max="6139" width="9.140625" style="10"/>
    <col min="6140" max="6140" width="18.5703125" style="10" customWidth="1"/>
    <col min="6141" max="6141" width="21.5703125" style="10" customWidth="1"/>
    <col min="6142" max="6392" width="9.140625" style="10"/>
    <col min="6393" max="6393" width="54.7109375" style="10" customWidth="1"/>
    <col min="6394" max="6394" width="28.28515625" style="10" customWidth="1"/>
    <col min="6395" max="6395" width="9.140625" style="10"/>
    <col min="6396" max="6396" width="18.5703125" style="10" customWidth="1"/>
    <col min="6397" max="6397" width="21.5703125" style="10" customWidth="1"/>
    <col min="6398" max="6648" width="9.140625" style="10"/>
    <col min="6649" max="6649" width="54.7109375" style="10" customWidth="1"/>
    <col min="6650" max="6650" width="28.28515625" style="10" customWidth="1"/>
    <col min="6651" max="6651" width="9.140625" style="10"/>
    <col min="6652" max="6652" width="18.5703125" style="10" customWidth="1"/>
    <col min="6653" max="6653" width="21.5703125" style="10" customWidth="1"/>
    <col min="6654" max="6904" width="9.140625" style="10"/>
    <col min="6905" max="6905" width="54.7109375" style="10" customWidth="1"/>
    <col min="6906" max="6906" width="28.28515625" style="10" customWidth="1"/>
    <col min="6907" max="6907" width="9.140625" style="10"/>
    <col min="6908" max="6908" width="18.5703125" style="10" customWidth="1"/>
    <col min="6909" max="6909" width="21.5703125" style="10" customWidth="1"/>
    <col min="6910" max="7160" width="9.140625" style="10"/>
    <col min="7161" max="7161" width="54.7109375" style="10" customWidth="1"/>
    <col min="7162" max="7162" width="28.28515625" style="10" customWidth="1"/>
    <col min="7163" max="7163" width="9.140625" style="10"/>
    <col min="7164" max="7164" width="18.5703125" style="10" customWidth="1"/>
    <col min="7165" max="7165" width="21.5703125" style="10" customWidth="1"/>
    <col min="7166" max="7416" width="9.140625" style="10"/>
    <col min="7417" max="7417" width="54.7109375" style="10" customWidth="1"/>
    <col min="7418" max="7418" width="28.28515625" style="10" customWidth="1"/>
    <col min="7419" max="7419" width="9.140625" style="10"/>
    <col min="7420" max="7420" width="18.5703125" style="10" customWidth="1"/>
    <col min="7421" max="7421" width="21.5703125" style="10" customWidth="1"/>
    <col min="7422" max="7672" width="9.140625" style="10"/>
    <col min="7673" max="7673" width="54.7109375" style="10" customWidth="1"/>
    <col min="7674" max="7674" width="28.28515625" style="10" customWidth="1"/>
    <col min="7675" max="7675" width="9.140625" style="10"/>
    <col min="7676" max="7676" width="18.5703125" style="10" customWidth="1"/>
    <col min="7677" max="7677" width="21.5703125" style="10" customWidth="1"/>
    <col min="7678" max="7928" width="9.140625" style="10"/>
    <col min="7929" max="7929" width="54.7109375" style="10" customWidth="1"/>
    <col min="7930" max="7930" width="28.28515625" style="10" customWidth="1"/>
    <col min="7931" max="7931" width="9.140625" style="10"/>
    <col min="7932" max="7932" width="18.5703125" style="10" customWidth="1"/>
    <col min="7933" max="7933" width="21.5703125" style="10" customWidth="1"/>
    <col min="7934" max="8184" width="9.140625" style="10"/>
    <col min="8185" max="8185" width="54.7109375" style="10" customWidth="1"/>
    <col min="8186" max="8186" width="28.28515625" style="10" customWidth="1"/>
    <col min="8187" max="8187" width="9.140625" style="10"/>
    <col min="8188" max="8188" width="18.5703125" style="10" customWidth="1"/>
    <col min="8189" max="8189" width="21.5703125" style="10" customWidth="1"/>
    <col min="8190" max="8440" width="9.140625" style="10"/>
    <col min="8441" max="8441" width="54.7109375" style="10" customWidth="1"/>
    <col min="8442" max="8442" width="28.28515625" style="10" customWidth="1"/>
    <col min="8443" max="8443" width="9.140625" style="10"/>
    <col min="8444" max="8444" width="18.5703125" style="10" customWidth="1"/>
    <col min="8445" max="8445" width="21.5703125" style="10" customWidth="1"/>
    <col min="8446" max="8696" width="9.140625" style="10"/>
    <col min="8697" max="8697" width="54.7109375" style="10" customWidth="1"/>
    <col min="8698" max="8698" width="28.28515625" style="10" customWidth="1"/>
    <col min="8699" max="8699" width="9.140625" style="10"/>
    <col min="8700" max="8700" width="18.5703125" style="10" customWidth="1"/>
    <col min="8701" max="8701" width="21.5703125" style="10" customWidth="1"/>
    <col min="8702" max="8952" width="9.140625" style="10"/>
    <col min="8953" max="8953" width="54.7109375" style="10" customWidth="1"/>
    <col min="8954" max="8954" width="28.28515625" style="10" customWidth="1"/>
    <col min="8955" max="8955" width="9.140625" style="10"/>
    <col min="8956" max="8956" width="18.5703125" style="10" customWidth="1"/>
    <col min="8957" max="8957" width="21.5703125" style="10" customWidth="1"/>
    <col min="8958" max="9208" width="9.140625" style="10"/>
    <col min="9209" max="9209" width="54.7109375" style="10" customWidth="1"/>
    <col min="9210" max="9210" width="28.28515625" style="10" customWidth="1"/>
    <col min="9211" max="9211" width="9.140625" style="10"/>
    <col min="9212" max="9212" width="18.5703125" style="10" customWidth="1"/>
    <col min="9213" max="9213" width="21.5703125" style="10" customWidth="1"/>
    <col min="9214" max="9464" width="9.140625" style="10"/>
    <col min="9465" max="9465" width="54.7109375" style="10" customWidth="1"/>
    <col min="9466" max="9466" width="28.28515625" style="10" customWidth="1"/>
    <col min="9467" max="9467" width="9.140625" style="10"/>
    <col min="9468" max="9468" width="18.5703125" style="10" customWidth="1"/>
    <col min="9469" max="9469" width="21.5703125" style="10" customWidth="1"/>
    <col min="9470" max="9720" width="9.140625" style="10"/>
    <col min="9721" max="9721" width="54.7109375" style="10" customWidth="1"/>
    <col min="9722" max="9722" width="28.28515625" style="10" customWidth="1"/>
    <col min="9723" max="9723" width="9.140625" style="10"/>
    <col min="9724" max="9724" width="18.5703125" style="10" customWidth="1"/>
    <col min="9725" max="9725" width="21.5703125" style="10" customWidth="1"/>
    <col min="9726" max="9976" width="9.140625" style="10"/>
    <col min="9977" max="9977" width="54.7109375" style="10" customWidth="1"/>
    <col min="9978" max="9978" width="28.28515625" style="10" customWidth="1"/>
    <col min="9979" max="9979" width="9.140625" style="10"/>
    <col min="9980" max="9980" width="18.5703125" style="10" customWidth="1"/>
    <col min="9981" max="9981" width="21.5703125" style="10" customWidth="1"/>
    <col min="9982" max="10232" width="9.140625" style="10"/>
    <col min="10233" max="10233" width="54.7109375" style="10" customWidth="1"/>
    <col min="10234" max="10234" width="28.28515625" style="10" customWidth="1"/>
    <col min="10235" max="10235" width="9.140625" style="10"/>
    <col min="10236" max="10236" width="18.5703125" style="10" customWidth="1"/>
    <col min="10237" max="10237" width="21.5703125" style="10" customWidth="1"/>
    <col min="10238" max="10488" width="9.140625" style="10"/>
    <col min="10489" max="10489" width="54.7109375" style="10" customWidth="1"/>
    <col min="10490" max="10490" width="28.28515625" style="10" customWidth="1"/>
    <col min="10491" max="10491" width="9.140625" style="10"/>
    <col min="10492" max="10492" width="18.5703125" style="10" customWidth="1"/>
    <col min="10493" max="10493" width="21.5703125" style="10" customWidth="1"/>
    <col min="10494" max="10744" width="9.140625" style="10"/>
    <col min="10745" max="10745" width="54.7109375" style="10" customWidth="1"/>
    <col min="10746" max="10746" width="28.28515625" style="10" customWidth="1"/>
    <col min="10747" max="10747" width="9.140625" style="10"/>
    <col min="10748" max="10748" width="18.5703125" style="10" customWidth="1"/>
    <col min="10749" max="10749" width="21.5703125" style="10" customWidth="1"/>
    <col min="10750" max="11000" width="9.140625" style="10"/>
    <col min="11001" max="11001" width="54.7109375" style="10" customWidth="1"/>
    <col min="11002" max="11002" width="28.28515625" style="10" customWidth="1"/>
    <col min="11003" max="11003" width="9.140625" style="10"/>
    <col min="11004" max="11004" width="18.5703125" style="10" customWidth="1"/>
    <col min="11005" max="11005" width="21.5703125" style="10" customWidth="1"/>
    <col min="11006" max="11256" width="9.140625" style="10"/>
    <col min="11257" max="11257" width="54.7109375" style="10" customWidth="1"/>
    <col min="11258" max="11258" width="28.28515625" style="10" customWidth="1"/>
    <col min="11259" max="11259" width="9.140625" style="10"/>
    <col min="11260" max="11260" width="18.5703125" style="10" customWidth="1"/>
    <col min="11261" max="11261" width="21.5703125" style="10" customWidth="1"/>
    <col min="11262" max="11512" width="9.140625" style="10"/>
    <col min="11513" max="11513" width="54.7109375" style="10" customWidth="1"/>
    <col min="11514" max="11514" width="28.28515625" style="10" customWidth="1"/>
    <col min="11515" max="11515" width="9.140625" style="10"/>
    <col min="11516" max="11516" width="18.5703125" style="10" customWidth="1"/>
    <col min="11517" max="11517" width="21.5703125" style="10" customWidth="1"/>
    <col min="11518" max="11768" width="9.140625" style="10"/>
    <col min="11769" max="11769" width="54.7109375" style="10" customWidth="1"/>
    <col min="11770" max="11770" width="28.28515625" style="10" customWidth="1"/>
    <col min="11771" max="11771" width="9.140625" style="10"/>
    <col min="11772" max="11772" width="18.5703125" style="10" customWidth="1"/>
    <col min="11773" max="11773" width="21.5703125" style="10" customWidth="1"/>
    <col min="11774" max="12024" width="9.140625" style="10"/>
    <col min="12025" max="12025" width="54.7109375" style="10" customWidth="1"/>
    <col min="12026" max="12026" width="28.28515625" style="10" customWidth="1"/>
    <col min="12027" max="12027" width="9.140625" style="10"/>
    <col min="12028" max="12028" width="18.5703125" style="10" customWidth="1"/>
    <col min="12029" max="12029" width="21.5703125" style="10" customWidth="1"/>
    <col min="12030" max="12280" width="9.140625" style="10"/>
    <col min="12281" max="12281" width="54.7109375" style="10" customWidth="1"/>
    <col min="12282" max="12282" width="28.28515625" style="10" customWidth="1"/>
    <col min="12283" max="12283" width="9.140625" style="10"/>
    <col min="12284" max="12284" width="18.5703125" style="10" customWidth="1"/>
    <col min="12285" max="12285" width="21.5703125" style="10" customWidth="1"/>
    <col min="12286" max="12536" width="9.140625" style="10"/>
    <col min="12537" max="12537" width="54.7109375" style="10" customWidth="1"/>
    <col min="12538" max="12538" width="28.28515625" style="10" customWidth="1"/>
    <col min="12539" max="12539" width="9.140625" style="10"/>
    <col min="12540" max="12540" width="18.5703125" style="10" customWidth="1"/>
    <col min="12541" max="12541" width="21.5703125" style="10" customWidth="1"/>
    <col min="12542" max="12792" width="9.140625" style="10"/>
    <col min="12793" max="12793" width="54.7109375" style="10" customWidth="1"/>
    <col min="12794" max="12794" width="28.28515625" style="10" customWidth="1"/>
    <col min="12795" max="12795" width="9.140625" style="10"/>
    <col min="12796" max="12796" width="18.5703125" style="10" customWidth="1"/>
    <col min="12797" max="12797" width="21.5703125" style="10" customWidth="1"/>
    <col min="12798" max="13048" width="9.140625" style="10"/>
    <col min="13049" max="13049" width="54.7109375" style="10" customWidth="1"/>
    <col min="13050" max="13050" width="28.28515625" style="10" customWidth="1"/>
    <col min="13051" max="13051" width="9.140625" style="10"/>
    <col min="13052" max="13052" width="18.5703125" style="10" customWidth="1"/>
    <col min="13053" max="13053" width="21.5703125" style="10" customWidth="1"/>
    <col min="13054" max="13304" width="9.140625" style="10"/>
    <col min="13305" max="13305" width="54.7109375" style="10" customWidth="1"/>
    <col min="13306" max="13306" width="28.28515625" style="10" customWidth="1"/>
    <col min="13307" max="13307" width="9.140625" style="10"/>
    <col min="13308" max="13308" width="18.5703125" style="10" customWidth="1"/>
    <col min="13309" max="13309" width="21.5703125" style="10" customWidth="1"/>
    <col min="13310" max="13560" width="9.140625" style="10"/>
    <col min="13561" max="13561" width="54.7109375" style="10" customWidth="1"/>
    <col min="13562" max="13562" width="28.28515625" style="10" customWidth="1"/>
    <col min="13563" max="13563" width="9.140625" style="10"/>
    <col min="13564" max="13564" width="18.5703125" style="10" customWidth="1"/>
    <col min="13565" max="13565" width="21.5703125" style="10" customWidth="1"/>
    <col min="13566" max="13816" width="9.140625" style="10"/>
    <col min="13817" max="13817" width="54.7109375" style="10" customWidth="1"/>
    <col min="13818" max="13818" width="28.28515625" style="10" customWidth="1"/>
    <col min="13819" max="13819" width="9.140625" style="10"/>
    <col min="13820" max="13820" width="18.5703125" style="10" customWidth="1"/>
    <col min="13821" max="13821" width="21.5703125" style="10" customWidth="1"/>
    <col min="13822" max="14072" width="9.140625" style="10"/>
    <col min="14073" max="14073" width="54.7109375" style="10" customWidth="1"/>
    <col min="14074" max="14074" width="28.28515625" style="10" customWidth="1"/>
    <col min="14075" max="14075" width="9.140625" style="10"/>
    <col min="14076" max="14076" width="18.5703125" style="10" customWidth="1"/>
    <col min="14077" max="14077" width="21.5703125" style="10" customWidth="1"/>
    <col min="14078" max="14328" width="9.140625" style="10"/>
    <col min="14329" max="14329" width="54.7109375" style="10" customWidth="1"/>
    <col min="14330" max="14330" width="28.28515625" style="10" customWidth="1"/>
    <col min="14331" max="14331" width="9.140625" style="10"/>
    <col min="14332" max="14332" width="18.5703125" style="10" customWidth="1"/>
    <col min="14333" max="14333" width="21.5703125" style="10" customWidth="1"/>
    <col min="14334" max="14584" width="9.140625" style="10"/>
    <col min="14585" max="14585" width="54.7109375" style="10" customWidth="1"/>
    <col min="14586" max="14586" width="28.28515625" style="10" customWidth="1"/>
    <col min="14587" max="14587" width="9.140625" style="10"/>
    <col min="14588" max="14588" width="18.5703125" style="10" customWidth="1"/>
    <col min="14589" max="14589" width="21.5703125" style="10" customWidth="1"/>
    <col min="14590" max="14840" width="9.140625" style="10"/>
    <col min="14841" max="14841" width="54.7109375" style="10" customWidth="1"/>
    <col min="14842" max="14842" width="28.28515625" style="10" customWidth="1"/>
    <col min="14843" max="14843" width="9.140625" style="10"/>
    <col min="14844" max="14844" width="18.5703125" style="10" customWidth="1"/>
    <col min="14845" max="14845" width="21.5703125" style="10" customWidth="1"/>
    <col min="14846" max="15096" width="9.140625" style="10"/>
    <col min="15097" max="15097" width="54.7109375" style="10" customWidth="1"/>
    <col min="15098" max="15098" width="28.28515625" style="10" customWidth="1"/>
    <col min="15099" max="15099" width="9.140625" style="10"/>
    <col min="15100" max="15100" width="18.5703125" style="10" customWidth="1"/>
    <col min="15101" max="15101" width="21.5703125" style="10" customWidth="1"/>
    <col min="15102" max="15352" width="9.140625" style="10"/>
    <col min="15353" max="15353" width="54.7109375" style="10" customWidth="1"/>
    <col min="15354" max="15354" width="28.28515625" style="10" customWidth="1"/>
    <col min="15355" max="15355" width="9.140625" style="10"/>
    <col min="15356" max="15356" width="18.5703125" style="10" customWidth="1"/>
    <col min="15357" max="15357" width="21.5703125" style="10" customWidth="1"/>
    <col min="15358" max="15608" width="9.140625" style="10"/>
    <col min="15609" max="15609" width="54.7109375" style="10" customWidth="1"/>
    <col min="15610" max="15610" width="28.28515625" style="10" customWidth="1"/>
    <col min="15611" max="15611" width="9.140625" style="10"/>
    <col min="15612" max="15612" width="18.5703125" style="10" customWidth="1"/>
    <col min="15613" max="15613" width="21.5703125" style="10" customWidth="1"/>
    <col min="15614" max="15864" width="9.140625" style="10"/>
    <col min="15865" max="15865" width="54.7109375" style="10" customWidth="1"/>
    <col min="15866" max="15866" width="28.28515625" style="10" customWidth="1"/>
    <col min="15867" max="15867" width="9.140625" style="10"/>
    <col min="15868" max="15868" width="18.5703125" style="10" customWidth="1"/>
    <col min="15869" max="15869" width="21.5703125" style="10" customWidth="1"/>
    <col min="15870" max="16120" width="9.140625" style="10"/>
    <col min="16121" max="16121" width="54.7109375" style="10" customWidth="1"/>
    <col min="16122" max="16122" width="28.28515625" style="10" customWidth="1"/>
    <col min="16123" max="16123" width="9.140625" style="10"/>
    <col min="16124" max="16124" width="18.5703125" style="10" customWidth="1"/>
    <col min="16125" max="16125" width="21.5703125" style="10" customWidth="1"/>
    <col min="16126" max="16384" width="9.140625" style="10"/>
  </cols>
  <sheetData>
    <row r="1" spans="1:13" x14ac:dyDescent="0.2">
      <c r="A1" s="17" t="s">
        <v>3343</v>
      </c>
      <c r="B1" s="487" t="str">
        <f>HYPERLINK("#List!$A$1", "Preparatory")</f>
        <v>Preparatory</v>
      </c>
    </row>
    <row r="2" spans="1:13" x14ac:dyDescent="0.2">
      <c r="A2" s="17"/>
    </row>
    <row r="3" spans="1:13" x14ac:dyDescent="0.2">
      <c r="A3" s="16" t="s">
        <v>1239</v>
      </c>
      <c r="C3" s="16"/>
      <c r="D3" s="16"/>
      <c r="E3" s="16"/>
      <c r="F3" s="16"/>
      <c r="G3" s="16"/>
      <c r="H3" s="16"/>
    </row>
    <row r="4" spans="1:13" x14ac:dyDescent="0.2">
      <c r="A4" s="16" t="s">
        <v>2316</v>
      </c>
      <c r="C4" s="16"/>
      <c r="D4" s="80"/>
      <c r="E4" s="3"/>
      <c r="F4" s="3"/>
      <c r="G4" s="3"/>
      <c r="H4" s="3"/>
    </row>
    <row r="6" spans="1:13" x14ac:dyDescent="0.2">
      <c r="A6" s="17" t="s">
        <v>4983</v>
      </c>
    </row>
    <row r="8" spans="1:13" x14ac:dyDescent="0.2">
      <c r="A8" s="18" t="s">
        <v>1238</v>
      </c>
      <c r="C8" s="16"/>
      <c r="F8" s="77"/>
      <c r="K8" s="13"/>
      <c r="L8" s="13"/>
      <c r="M8" s="13"/>
    </row>
    <row r="9" spans="1:13" ht="14.25" x14ac:dyDescent="0.25">
      <c r="A9" s="16"/>
      <c r="B9" s="16"/>
      <c r="C9" s="11" t="s">
        <v>5195</v>
      </c>
      <c r="D9" s="16"/>
      <c r="E9" s="16"/>
      <c r="F9" s="16"/>
    </row>
    <row r="10" spans="1:13" x14ac:dyDescent="0.2">
      <c r="A10" s="16"/>
      <c r="B10" s="61"/>
      <c r="C10" s="384" t="s">
        <v>5276</v>
      </c>
      <c r="D10" s="16"/>
      <c r="E10" s="16"/>
      <c r="F10" s="16"/>
      <c r="G10" s="16"/>
    </row>
    <row r="11" spans="1:13" x14ac:dyDescent="0.2">
      <c r="A11" s="16" t="s">
        <v>1236</v>
      </c>
      <c r="B11" s="384" t="s">
        <v>5272</v>
      </c>
      <c r="C11" s="153" t="s">
        <v>23</v>
      </c>
      <c r="D11" s="16" t="s">
        <v>2954</v>
      </c>
      <c r="E11" s="16" t="s">
        <v>2808</v>
      </c>
      <c r="F11" s="16" t="s">
        <v>2902</v>
      </c>
      <c r="G11" s="16" t="s">
        <v>2831</v>
      </c>
      <c r="H11" s="13" t="s">
        <v>2058</v>
      </c>
      <c r="I11" s="13" t="s">
        <v>2717</v>
      </c>
    </row>
    <row r="12" spans="1:13" x14ac:dyDescent="0.2">
      <c r="C12" s="16"/>
      <c r="E12" s="16"/>
      <c r="F12" s="16"/>
      <c r="G12" s="16"/>
      <c r="H12" s="16"/>
    </row>
    <row r="13" spans="1:13" x14ac:dyDescent="0.2">
      <c r="A13" s="17" t="s">
        <v>4984</v>
      </c>
      <c r="C13" s="16"/>
      <c r="E13" s="16"/>
      <c r="F13" s="16"/>
      <c r="G13" s="16"/>
      <c r="H13" s="16"/>
    </row>
    <row r="14" spans="1:13" x14ac:dyDescent="0.2">
      <c r="A14" s="228" t="s">
        <v>48</v>
      </c>
      <c r="C14" s="16"/>
      <c r="E14" s="16"/>
      <c r="F14" s="16"/>
      <c r="G14" s="16"/>
      <c r="H14" s="16"/>
    </row>
    <row r="15" spans="1:13" x14ac:dyDescent="0.2">
      <c r="A15" s="228" t="s">
        <v>2954</v>
      </c>
      <c r="C15" s="16"/>
      <c r="E15" s="16"/>
      <c r="F15" s="16"/>
      <c r="G15" s="16"/>
      <c r="H15" s="16"/>
    </row>
    <row r="16" spans="1:13" x14ac:dyDescent="0.2">
      <c r="A16" s="228" t="s">
        <v>2808</v>
      </c>
      <c r="C16" s="16"/>
      <c r="E16" s="16"/>
      <c r="F16" s="16"/>
      <c r="G16" s="16"/>
      <c r="H16" s="16"/>
    </row>
    <row r="17" spans="1:10" x14ac:dyDescent="0.2">
      <c r="A17" s="228"/>
      <c r="C17" s="16"/>
      <c r="E17" s="16"/>
      <c r="F17" s="16"/>
      <c r="G17" s="16"/>
      <c r="H17" s="16"/>
    </row>
    <row r="18" spans="1:10" x14ac:dyDescent="0.2">
      <c r="A18" s="77" t="s">
        <v>1237</v>
      </c>
      <c r="B18" s="77"/>
      <c r="C18" s="16"/>
      <c r="D18" s="48"/>
      <c r="E18" s="16"/>
      <c r="F18" s="16"/>
      <c r="G18" s="16"/>
      <c r="H18" s="16"/>
    </row>
    <row r="19" spans="1:10" x14ac:dyDescent="0.2">
      <c r="C19" s="16"/>
      <c r="D19" s="48"/>
      <c r="E19" s="16"/>
      <c r="H19" s="16"/>
    </row>
    <row r="20" spans="1:10" ht="63.75" x14ac:dyDescent="0.2">
      <c r="A20" s="48"/>
      <c r="B20" s="70"/>
      <c r="C20" s="153" t="s">
        <v>5143</v>
      </c>
      <c r="D20" s="153" t="s">
        <v>1235</v>
      </c>
      <c r="E20" s="48"/>
    </row>
    <row r="21" spans="1:10" x14ac:dyDescent="0.2">
      <c r="A21" s="48"/>
      <c r="B21" s="70"/>
      <c r="C21" s="223" t="s">
        <v>5300</v>
      </c>
      <c r="D21" s="223" t="s">
        <v>5301</v>
      </c>
      <c r="E21" s="48"/>
    </row>
    <row r="22" spans="1:10" x14ac:dyDescent="0.2">
      <c r="A22" s="75" t="s">
        <v>1234</v>
      </c>
      <c r="B22" s="390" t="s">
        <v>5273</v>
      </c>
      <c r="C22" s="417" t="s">
        <v>269</v>
      </c>
      <c r="D22" s="417" t="s">
        <v>237</v>
      </c>
      <c r="E22" s="12" t="s">
        <v>2903</v>
      </c>
      <c r="I22" s="12"/>
      <c r="J22" s="16"/>
    </row>
    <row r="23" spans="1:10" x14ac:dyDescent="0.2">
      <c r="A23" s="75" t="s">
        <v>1233</v>
      </c>
      <c r="B23" s="390" t="s">
        <v>5274</v>
      </c>
      <c r="C23" s="417" t="s">
        <v>410</v>
      </c>
      <c r="D23" s="417" t="s">
        <v>236</v>
      </c>
      <c r="E23" s="12" t="s">
        <v>2904</v>
      </c>
      <c r="I23" s="12"/>
      <c r="J23" s="16"/>
    </row>
    <row r="24" spans="1:10" x14ac:dyDescent="0.2">
      <c r="A24" s="75" t="s">
        <v>1232</v>
      </c>
      <c r="B24" s="390" t="s">
        <v>5275</v>
      </c>
      <c r="C24" s="417" t="s">
        <v>539</v>
      </c>
      <c r="D24" s="417" t="s">
        <v>235</v>
      </c>
      <c r="E24" s="12" t="s">
        <v>2905</v>
      </c>
      <c r="I24" s="12"/>
      <c r="J24" s="16"/>
    </row>
    <row r="25" spans="1:10" x14ac:dyDescent="0.2">
      <c r="A25" s="382" t="s">
        <v>1231</v>
      </c>
      <c r="B25" s="390" t="s">
        <v>5317</v>
      </c>
      <c r="C25" s="417" t="s">
        <v>420</v>
      </c>
      <c r="D25" s="417" t="s">
        <v>381</v>
      </c>
      <c r="E25" s="12" t="s">
        <v>2908</v>
      </c>
      <c r="I25" s="12"/>
      <c r="J25" s="16"/>
    </row>
    <row r="26" spans="1:10" x14ac:dyDescent="0.2">
      <c r="A26" s="382" t="s">
        <v>1230</v>
      </c>
      <c r="B26" s="390" t="s">
        <v>5318</v>
      </c>
      <c r="C26" s="417" t="s">
        <v>406</v>
      </c>
      <c r="D26" s="417" t="s">
        <v>380</v>
      </c>
      <c r="E26" s="12" t="s">
        <v>2909</v>
      </c>
      <c r="I26" s="12"/>
      <c r="J26" s="16"/>
    </row>
    <row r="27" spans="1:10" x14ac:dyDescent="0.2">
      <c r="A27" s="382" t="s">
        <v>1229</v>
      </c>
      <c r="B27" s="390" t="s">
        <v>5319</v>
      </c>
      <c r="C27" s="417" t="s">
        <v>478</v>
      </c>
      <c r="D27" s="417" t="s">
        <v>379</v>
      </c>
      <c r="E27" s="12" t="s">
        <v>2910</v>
      </c>
      <c r="I27" s="12"/>
      <c r="J27" s="16"/>
    </row>
    <row r="28" spans="1:10" x14ac:dyDescent="0.2">
      <c r="A28" s="382" t="s">
        <v>1228</v>
      </c>
      <c r="B28" s="390" t="s">
        <v>5355</v>
      </c>
      <c r="C28" s="417" t="s">
        <v>404</v>
      </c>
      <c r="D28" s="417" t="s">
        <v>378</v>
      </c>
      <c r="E28" s="12" t="s">
        <v>2911</v>
      </c>
      <c r="I28" s="12"/>
      <c r="J28" s="16"/>
    </row>
    <row r="29" spans="1:10" x14ac:dyDescent="0.2">
      <c r="A29" s="382" t="s">
        <v>1227</v>
      </c>
      <c r="B29" s="390" t="s">
        <v>5356</v>
      </c>
      <c r="C29" s="417" t="s">
        <v>402</v>
      </c>
      <c r="D29" s="417" t="s">
        <v>377</v>
      </c>
      <c r="E29" s="12" t="s">
        <v>2912</v>
      </c>
      <c r="I29" s="12"/>
      <c r="J29" s="16"/>
    </row>
    <row r="30" spans="1:10" x14ac:dyDescent="0.2">
      <c r="A30" s="382" t="s">
        <v>1226</v>
      </c>
      <c r="B30" s="390" t="s">
        <v>5277</v>
      </c>
      <c r="C30" s="417" t="s">
        <v>474</v>
      </c>
      <c r="D30" s="417" t="s">
        <v>376</v>
      </c>
      <c r="E30" s="12" t="s">
        <v>2913</v>
      </c>
      <c r="I30" s="12"/>
      <c r="J30" s="16"/>
    </row>
    <row r="31" spans="1:10" x14ac:dyDescent="0.2">
      <c r="A31" s="382" t="s">
        <v>1225</v>
      </c>
      <c r="B31" s="390" t="s">
        <v>5278</v>
      </c>
      <c r="C31" s="417" t="s">
        <v>429</v>
      </c>
      <c r="D31" s="417" t="s">
        <v>527</v>
      </c>
      <c r="E31" s="12" t="s">
        <v>2914</v>
      </c>
      <c r="I31" s="12"/>
      <c r="J31" s="16"/>
    </row>
    <row r="32" spans="1:10" x14ac:dyDescent="0.2">
      <c r="A32" s="382" t="s">
        <v>1224</v>
      </c>
      <c r="B32" s="390" t="s">
        <v>5279</v>
      </c>
      <c r="C32" s="417" t="s">
        <v>470</v>
      </c>
      <c r="D32" s="417" t="s">
        <v>570</v>
      </c>
      <c r="E32" s="12" t="s">
        <v>2915</v>
      </c>
      <c r="I32" s="12"/>
      <c r="J32" s="16"/>
    </row>
    <row r="33" spans="1:10" x14ac:dyDescent="0.2">
      <c r="A33" s="382" t="s">
        <v>1223</v>
      </c>
      <c r="B33" s="390" t="s">
        <v>5307</v>
      </c>
      <c r="C33" s="417" t="s">
        <v>268</v>
      </c>
      <c r="D33" s="417" t="s">
        <v>336</v>
      </c>
      <c r="E33" s="12" t="s">
        <v>2916</v>
      </c>
      <c r="I33" s="12"/>
      <c r="J33" s="16"/>
    </row>
    <row r="34" spans="1:10" x14ac:dyDescent="0.2">
      <c r="A34" s="382" t="s">
        <v>1222</v>
      </c>
      <c r="B34" s="390" t="s">
        <v>5308</v>
      </c>
      <c r="C34" s="417" t="s">
        <v>211</v>
      </c>
      <c r="D34" s="417" t="s">
        <v>334</v>
      </c>
      <c r="E34" s="12" t="s">
        <v>2918</v>
      </c>
      <c r="I34" s="12"/>
      <c r="J34" s="16"/>
    </row>
    <row r="35" spans="1:10" x14ac:dyDescent="0.2">
      <c r="A35" s="382" t="s">
        <v>1221</v>
      </c>
      <c r="B35" s="390" t="s">
        <v>5309</v>
      </c>
      <c r="C35" s="417" t="s">
        <v>267</v>
      </c>
      <c r="D35" s="417" t="s">
        <v>332</v>
      </c>
      <c r="E35" s="12" t="s">
        <v>2919</v>
      </c>
      <c r="I35" s="12"/>
      <c r="J35" s="16"/>
    </row>
    <row r="36" spans="1:10" x14ac:dyDescent="0.2">
      <c r="A36" s="382" t="s">
        <v>1203</v>
      </c>
      <c r="B36" s="390" t="s">
        <v>5310</v>
      </c>
      <c r="C36" s="417" t="s">
        <v>266</v>
      </c>
      <c r="D36" s="417" t="s">
        <v>1220</v>
      </c>
      <c r="E36" s="12" t="s">
        <v>2917</v>
      </c>
      <c r="I36" s="12"/>
      <c r="J36" s="16"/>
    </row>
    <row r="37" spans="1:10" x14ac:dyDescent="0.2">
      <c r="A37" s="382" t="s">
        <v>562</v>
      </c>
      <c r="B37" s="390" t="s">
        <v>5311</v>
      </c>
      <c r="C37" s="417" t="s">
        <v>209</v>
      </c>
      <c r="D37" s="417" t="s">
        <v>1186</v>
      </c>
      <c r="E37" s="12" t="s">
        <v>2906</v>
      </c>
      <c r="I37" s="12"/>
      <c r="J37" s="16"/>
    </row>
    <row r="38" spans="1:10" x14ac:dyDescent="0.2">
      <c r="A38" s="16"/>
      <c r="B38" s="16"/>
      <c r="C38" s="12"/>
      <c r="D38" s="12" t="s">
        <v>5013</v>
      </c>
      <c r="E38" s="16"/>
    </row>
    <row r="39" spans="1:10" x14ac:dyDescent="0.2">
      <c r="A39" s="44"/>
      <c r="B39" s="16"/>
      <c r="C39" s="16"/>
      <c r="D39" s="12" t="s">
        <v>3051</v>
      </c>
      <c r="E39" s="16"/>
    </row>
    <row r="40" spans="1:10" x14ac:dyDescent="0.2">
      <c r="A40" s="44"/>
      <c r="B40" s="16"/>
      <c r="C40" s="12" t="s">
        <v>2860</v>
      </c>
      <c r="D40" s="14" t="s">
        <v>3053</v>
      </c>
      <c r="E40" s="16"/>
    </row>
    <row r="41" spans="1:10" x14ac:dyDescent="0.2">
      <c r="A41" s="44"/>
      <c r="B41" s="16"/>
      <c r="C41" s="387" t="s">
        <v>2058</v>
      </c>
      <c r="D41" s="387" t="s">
        <v>2058</v>
      </c>
      <c r="E41" s="16"/>
    </row>
    <row r="42" spans="1:10" x14ac:dyDescent="0.2">
      <c r="A42" s="44"/>
      <c r="B42" s="16"/>
      <c r="C42" s="9" t="s">
        <v>2709</v>
      </c>
      <c r="D42" s="9" t="s">
        <v>2713</v>
      </c>
      <c r="E42" s="16"/>
    </row>
    <row r="43" spans="1:10" x14ac:dyDescent="0.2">
      <c r="A43" s="44"/>
      <c r="B43" s="16"/>
      <c r="C43" s="9" t="s">
        <v>2752</v>
      </c>
      <c r="D43" s="9" t="s">
        <v>2869</v>
      </c>
      <c r="E43" s="16"/>
    </row>
    <row r="44" spans="1:10" x14ac:dyDescent="0.2">
      <c r="A44" s="44"/>
      <c r="B44" s="16"/>
      <c r="C44" s="9" t="s">
        <v>2863</v>
      </c>
      <c r="D44" s="9"/>
      <c r="E44" s="16"/>
    </row>
    <row r="45" spans="1:10" x14ac:dyDescent="0.2">
      <c r="C45" s="16"/>
      <c r="D45" s="44"/>
      <c r="E45" s="16"/>
      <c r="F45" s="212"/>
      <c r="H45" s="16"/>
    </row>
    <row r="46" spans="1:10" x14ac:dyDescent="0.2">
      <c r="A46" s="17" t="s">
        <v>4985</v>
      </c>
      <c r="C46" s="16"/>
      <c r="D46" s="44"/>
      <c r="E46" s="16"/>
    </row>
    <row r="47" spans="1:10" x14ac:dyDescent="0.2">
      <c r="C47" s="16"/>
      <c r="D47" s="44"/>
      <c r="E47" s="16"/>
      <c r="H47" s="16"/>
    </row>
    <row r="48" spans="1:10" ht="14.25" x14ac:dyDescent="0.25">
      <c r="A48" s="16"/>
      <c r="C48" s="11" t="s">
        <v>5196</v>
      </c>
      <c r="D48" s="44"/>
      <c r="E48" s="16"/>
      <c r="G48" s="16"/>
      <c r="H48" s="16"/>
    </row>
    <row r="49" spans="1:11" x14ac:dyDescent="0.2">
      <c r="B49" s="36"/>
      <c r="C49" s="223" t="s">
        <v>5302</v>
      </c>
      <c r="D49" s="44"/>
      <c r="E49" s="16"/>
      <c r="F49" s="16"/>
      <c r="G49" s="16"/>
      <c r="H49" s="16"/>
    </row>
    <row r="50" spans="1:11" x14ac:dyDescent="0.2">
      <c r="A50" s="75" t="s">
        <v>1219</v>
      </c>
      <c r="B50" s="391" t="s">
        <v>5280</v>
      </c>
      <c r="C50" s="418" t="s">
        <v>39</v>
      </c>
      <c r="D50" s="16" t="s">
        <v>2831</v>
      </c>
      <c r="E50" s="16" t="s">
        <v>2808</v>
      </c>
      <c r="F50" s="16" t="s">
        <v>2954</v>
      </c>
      <c r="G50" s="16" t="s">
        <v>2901</v>
      </c>
      <c r="H50" s="13" t="s">
        <v>2058</v>
      </c>
      <c r="I50" s="13" t="s">
        <v>2717</v>
      </c>
    </row>
    <row r="51" spans="1:11" x14ac:dyDescent="0.2">
      <c r="K51" s="13"/>
    </row>
    <row r="52" spans="1:11" x14ac:dyDescent="0.2">
      <c r="A52" s="17" t="s">
        <v>4986</v>
      </c>
      <c r="K52" s="13"/>
    </row>
    <row r="53" spans="1:11" x14ac:dyDescent="0.2">
      <c r="A53" s="10" t="s">
        <v>48</v>
      </c>
      <c r="K53" s="13"/>
    </row>
    <row r="54" spans="1:11" x14ac:dyDescent="0.2">
      <c r="A54" s="10" t="s">
        <v>2954</v>
      </c>
      <c r="K54" s="13"/>
    </row>
    <row r="55" spans="1:11" x14ac:dyDescent="0.2">
      <c r="A55" s="10" t="s">
        <v>2808</v>
      </c>
      <c r="K55" s="13"/>
    </row>
    <row r="56" spans="1:11" x14ac:dyDescent="0.2">
      <c r="K56" s="13"/>
    </row>
    <row r="57" spans="1:11" ht="63.75" x14ac:dyDescent="0.2">
      <c r="A57" s="373"/>
      <c r="B57" s="61"/>
      <c r="C57" s="153" t="s">
        <v>5143</v>
      </c>
      <c r="D57" s="153" t="s">
        <v>2354</v>
      </c>
      <c r="E57" s="16"/>
    </row>
    <row r="58" spans="1:11" x14ac:dyDescent="0.2">
      <c r="A58" s="373"/>
      <c r="B58" s="61"/>
      <c r="C58" s="223" t="s">
        <v>5303</v>
      </c>
      <c r="D58" s="223" t="s">
        <v>5304</v>
      </c>
      <c r="E58" s="16"/>
    </row>
    <row r="59" spans="1:11" x14ac:dyDescent="0.2">
      <c r="A59" s="75" t="s">
        <v>1218</v>
      </c>
      <c r="B59" s="390" t="s">
        <v>5281</v>
      </c>
      <c r="C59" s="417" t="s">
        <v>213</v>
      </c>
      <c r="D59" s="421"/>
      <c r="E59" s="16" t="s">
        <v>2923</v>
      </c>
      <c r="F59" s="16"/>
    </row>
    <row r="60" spans="1:11" x14ac:dyDescent="0.2">
      <c r="A60" s="75" t="s">
        <v>1217</v>
      </c>
      <c r="B60" s="390" t="s">
        <v>5282</v>
      </c>
      <c r="C60" s="417" t="s">
        <v>1216</v>
      </c>
      <c r="D60" s="421"/>
      <c r="E60" s="16" t="s">
        <v>2924</v>
      </c>
      <c r="F60" s="16"/>
    </row>
    <row r="61" spans="1:11" x14ac:dyDescent="0.2">
      <c r="A61" s="75" t="s">
        <v>2317</v>
      </c>
      <c r="B61" s="390" t="s">
        <v>5283</v>
      </c>
      <c r="C61" s="417" t="s">
        <v>445</v>
      </c>
      <c r="D61" s="421"/>
      <c r="E61" s="16" t="s">
        <v>2922</v>
      </c>
      <c r="F61" s="16"/>
    </row>
    <row r="62" spans="1:11" x14ac:dyDescent="0.2">
      <c r="A62" s="75" t="s">
        <v>2318</v>
      </c>
      <c r="B62" s="390" t="s">
        <v>5284</v>
      </c>
      <c r="C62" s="417" t="s">
        <v>1215</v>
      </c>
      <c r="D62" s="421"/>
      <c r="E62" s="16" t="s">
        <v>2925</v>
      </c>
      <c r="F62" s="16"/>
    </row>
    <row r="63" spans="1:11" x14ac:dyDescent="0.2">
      <c r="A63" s="75" t="s">
        <v>1214</v>
      </c>
      <c r="B63" s="390" t="s">
        <v>5285</v>
      </c>
      <c r="C63" s="421"/>
      <c r="D63" s="417" t="s">
        <v>439</v>
      </c>
      <c r="E63" s="16"/>
      <c r="F63" s="16"/>
    </row>
    <row r="64" spans="1:11" x14ac:dyDescent="0.2">
      <c r="A64" s="44"/>
      <c r="B64" s="16"/>
      <c r="C64" s="12" t="s">
        <v>2860</v>
      </c>
      <c r="D64" s="16"/>
      <c r="E64" s="16"/>
    </row>
    <row r="65" spans="1:9" x14ac:dyDescent="0.2">
      <c r="A65" s="16"/>
      <c r="B65" s="16"/>
      <c r="C65" s="13" t="s">
        <v>2058</v>
      </c>
      <c r="D65" s="13" t="s">
        <v>2058</v>
      </c>
      <c r="E65" s="16"/>
    </row>
    <row r="66" spans="1:9" x14ac:dyDescent="0.2">
      <c r="C66" s="9" t="s">
        <v>2709</v>
      </c>
      <c r="D66" s="9" t="s">
        <v>2720</v>
      </c>
      <c r="E66" s="16"/>
    </row>
    <row r="67" spans="1:9" x14ac:dyDescent="0.2">
      <c r="C67" s="9" t="s">
        <v>2752</v>
      </c>
      <c r="D67" s="9"/>
      <c r="E67" s="269"/>
    </row>
    <row r="68" spans="1:9" x14ac:dyDescent="0.2">
      <c r="C68" s="9" t="s">
        <v>2863</v>
      </c>
      <c r="D68" s="9" t="s">
        <v>2863</v>
      </c>
      <c r="E68" s="16"/>
    </row>
    <row r="69" spans="1:9" x14ac:dyDescent="0.2">
      <c r="C69" s="16"/>
    </row>
    <row r="70" spans="1:9" x14ac:dyDescent="0.2">
      <c r="A70" s="17" t="s">
        <v>4987</v>
      </c>
    </row>
    <row r="71" spans="1:9" x14ac:dyDescent="0.2">
      <c r="A71" s="10" t="s">
        <v>48</v>
      </c>
    </row>
    <row r="72" spans="1:9" x14ac:dyDescent="0.2">
      <c r="A72" s="10" t="s">
        <v>2954</v>
      </c>
    </row>
    <row r="73" spans="1:9" x14ac:dyDescent="0.2">
      <c r="A73" s="10" t="s">
        <v>2808</v>
      </c>
      <c r="H73" s="16"/>
    </row>
    <row r="74" spans="1:9" x14ac:dyDescent="0.2">
      <c r="H74" s="16"/>
    </row>
    <row r="75" spans="1:9" x14ac:dyDescent="0.2">
      <c r="A75" s="81" t="s">
        <v>1213</v>
      </c>
    </row>
    <row r="76" spans="1:9" x14ac:dyDescent="0.2">
      <c r="F76" s="16"/>
      <c r="G76" s="16"/>
      <c r="H76" s="16"/>
    </row>
    <row r="77" spans="1:9" x14ac:dyDescent="0.2">
      <c r="B77" s="74"/>
      <c r="C77" s="389" t="s">
        <v>5305</v>
      </c>
      <c r="D77" s="16"/>
      <c r="E77" s="16"/>
      <c r="F77" s="16"/>
    </row>
    <row r="78" spans="1:9" x14ac:dyDescent="0.2">
      <c r="A78" s="382" t="s">
        <v>1212</v>
      </c>
      <c r="B78" s="390" t="s">
        <v>5289</v>
      </c>
      <c r="C78" s="477" t="s">
        <v>43</v>
      </c>
      <c r="D78" s="12" t="s">
        <v>2831</v>
      </c>
      <c r="E78" s="13" t="s">
        <v>2058</v>
      </c>
      <c r="F78" s="9" t="s">
        <v>2717</v>
      </c>
      <c r="G78" s="13"/>
      <c r="I78" s="13"/>
    </row>
    <row r="79" spans="1:9" x14ac:dyDescent="0.2">
      <c r="A79" s="382" t="s">
        <v>293</v>
      </c>
      <c r="B79" s="390" t="s">
        <v>5314</v>
      </c>
      <c r="C79" s="417" t="s">
        <v>44</v>
      </c>
      <c r="D79" s="12"/>
      <c r="E79" s="13" t="s">
        <v>2058</v>
      </c>
      <c r="F79" s="8" t="s">
        <v>2716</v>
      </c>
      <c r="G79" s="13"/>
      <c r="I79" s="13"/>
    </row>
    <row r="80" spans="1:9" x14ac:dyDescent="0.2">
      <c r="A80" s="382" t="s">
        <v>1211</v>
      </c>
      <c r="B80" s="390" t="s">
        <v>5315</v>
      </c>
      <c r="C80" s="417" t="s">
        <v>90</v>
      </c>
      <c r="D80" s="14" t="s">
        <v>2832</v>
      </c>
      <c r="E80" s="13" t="s">
        <v>2058</v>
      </c>
      <c r="F80" s="9" t="s">
        <v>2717</v>
      </c>
      <c r="G80" s="13"/>
      <c r="I80" s="13"/>
    </row>
    <row r="81" spans="1:9" x14ac:dyDescent="0.2">
      <c r="A81" s="382" t="s">
        <v>1210</v>
      </c>
      <c r="B81" s="390" t="s">
        <v>5316</v>
      </c>
      <c r="C81" s="417" t="s">
        <v>57</v>
      </c>
      <c r="D81" s="14" t="s">
        <v>2817</v>
      </c>
      <c r="E81" s="13" t="s">
        <v>2058</v>
      </c>
      <c r="F81" s="9" t="s">
        <v>2717</v>
      </c>
      <c r="G81" s="13"/>
      <c r="I81" s="13"/>
    </row>
    <row r="82" spans="1:9" x14ac:dyDescent="0.2">
      <c r="A82" s="382" t="s">
        <v>1209</v>
      </c>
      <c r="B82" s="390" t="s">
        <v>5354</v>
      </c>
      <c r="C82" s="418" t="s">
        <v>45</v>
      </c>
      <c r="D82" s="14" t="s">
        <v>2833</v>
      </c>
      <c r="E82" s="13" t="s">
        <v>2058</v>
      </c>
      <c r="F82" s="9" t="s">
        <v>2717</v>
      </c>
      <c r="G82" s="13"/>
      <c r="I82" s="13"/>
    </row>
    <row r="83" spans="1:9" x14ac:dyDescent="0.2">
      <c r="A83" s="382" t="s">
        <v>1208</v>
      </c>
      <c r="B83" s="390" t="s">
        <v>5732</v>
      </c>
      <c r="C83" s="417" t="s">
        <v>108</v>
      </c>
      <c r="D83" s="14" t="s">
        <v>2834</v>
      </c>
      <c r="E83" s="13" t="s">
        <v>2058</v>
      </c>
      <c r="F83" s="9" t="s">
        <v>2717</v>
      </c>
      <c r="G83" s="13"/>
      <c r="I83" s="13"/>
    </row>
    <row r="84" spans="1:9" x14ac:dyDescent="0.2">
      <c r="A84" s="75" t="s">
        <v>1207</v>
      </c>
      <c r="B84" s="390" t="s">
        <v>5290</v>
      </c>
      <c r="C84" s="477" t="s">
        <v>46</v>
      </c>
      <c r="D84" s="16"/>
      <c r="E84" s="13" t="s">
        <v>2058</v>
      </c>
      <c r="F84" s="9" t="s">
        <v>2717</v>
      </c>
      <c r="G84" s="13"/>
      <c r="I84" s="13"/>
    </row>
  </sheetData>
  <pageMargins left="0.78740157499999996" right="0.78740157499999996" top="0.984251969" bottom="0.984251969" header="0.5" footer="0.5"/>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62"/>
  <dimension ref="A1:P108"/>
  <sheetViews>
    <sheetView zoomScale="85" zoomScaleNormal="85" workbookViewId="0"/>
  </sheetViews>
  <sheetFormatPr defaultColWidth="9.140625" defaultRowHeight="12.75" x14ac:dyDescent="0.2"/>
  <cols>
    <col min="1" max="1" width="62.28515625" style="10" customWidth="1"/>
    <col min="2" max="2" width="9.140625" style="10"/>
    <col min="3" max="6" width="25" style="10" customWidth="1"/>
    <col min="7" max="7" width="11.28515625" style="10" customWidth="1"/>
    <col min="8" max="8" width="17.85546875" style="10" customWidth="1"/>
    <col min="9" max="9" width="19.85546875" style="10" customWidth="1"/>
    <col min="10" max="10" width="18.42578125" style="10" customWidth="1"/>
    <col min="11" max="11" width="16" style="10" customWidth="1"/>
    <col min="12" max="244" width="9.140625" style="10"/>
    <col min="245" max="245" width="49" style="10" customWidth="1"/>
    <col min="246" max="246" width="25.85546875" style="10" customWidth="1"/>
    <col min="247" max="247" width="20" style="10" customWidth="1"/>
    <col min="248" max="248" width="21" style="10" customWidth="1"/>
    <col min="249" max="249" width="9.140625" style="10"/>
    <col min="250" max="250" width="16.42578125" style="10" customWidth="1"/>
    <col min="251" max="251" width="14" style="10" customWidth="1"/>
    <col min="252" max="252" width="9.140625" style="10"/>
    <col min="253" max="253" width="14.42578125" style="10" customWidth="1"/>
    <col min="254" max="254" width="16" style="10" customWidth="1"/>
    <col min="255" max="500" width="9.140625" style="10"/>
    <col min="501" max="501" width="49" style="10" customWidth="1"/>
    <col min="502" max="502" width="25.85546875" style="10" customWidth="1"/>
    <col min="503" max="503" width="20" style="10" customWidth="1"/>
    <col min="504" max="504" width="21" style="10" customWidth="1"/>
    <col min="505" max="505" width="9.140625" style="10"/>
    <col min="506" max="506" width="16.42578125" style="10" customWidth="1"/>
    <col min="507" max="507" width="14" style="10" customWidth="1"/>
    <col min="508" max="508" width="9.140625" style="10"/>
    <col min="509" max="509" width="14.42578125" style="10" customWidth="1"/>
    <col min="510" max="510" width="16" style="10" customWidth="1"/>
    <col min="511" max="756" width="9.140625" style="10"/>
    <col min="757" max="757" width="49" style="10" customWidth="1"/>
    <col min="758" max="758" width="25.85546875" style="10" customWidth="1"/>
    <col min="759" max="759" width="20" style="10" customWidth="1"/>
    <col min="760" max="760" width="21" style="10" customWidth="1"/>
    <col min="761" max="761" width="9.140625" style="10"/>
    <col min="762" max="762" width="16.42578125" style="10" customWidth="1"/>
    <col min="763" max="763" width="14" style="10" customWidth="1"/>
    <col min="764" max="764" width="9.140625" style="10"/>
    <col min="765" max="765" width="14.42578125" style="10" customWidth="1"/>
    <col min="766" max="766" width="16" style="10" customWidth="1"/>
    <col min="767" max="1012" width="9.140625" style="10"/>
    <col min="1013" max="1013" width="49" style="10" customWidth="1"/>
    <col min="1014" max="1014" width="25.85546875" style="10" customWidth="1"/>
    <col min="1015" max="1015" width="20" style="10" customWidth="1"/>
    <col min="1016" max="1016" width="21" style="10" customWidth="1"/>
    <col min="1017" max="1017" width="9.140625" style="10"/>
    <col min="1018" max="1018" width="16.42578125" style="10" customWidth="1"/>
    <col min="1019" max="1019" width="14" style="10" customWidth="1"/>
    <col min="1020" max="1020" width="9.140625" style="10"/>
    <col min="1021" max="1021" width="14.42578125" style="10" customWidth="1"/>
    <col min="1022" max="1022" width="16" style="10" customWidth="1"/>
    <col min="1023" max="1268" width="9.140625" style="10"/>
    <col min="1269" max="1269" width="49" style="10" customWidth="1"/>
    <col min="1270" max="1270" width="25.85546875" style="10" customWidth="1"/>
    <col min="1271" max="1271" width="20" style="10" customWidth="1"/>
    <col min="1272" max="1272" width="21" style="10" customWidth="1"/>
    <col min="1273" max="1273" width="9.140625" style="10"/>
    <col min="1274" max="1274" width="16.42578125" style="10" customWidth="1"/>
    <col min="1275" max="1275" width="14" style="10" customWidth="1"/>
    <col min="1276" max="1276" width="9.140625" style="10"/>
    <col min="1277" max="1277" width="14.42578125" style="10" customWidth="1"/>
    <col min="1278" max="1278" width="16" style="10" customWidth="1"/>
    <col min="1279" max="1524" width="9.140625" style="10"/>
    <col min="1525" max="1525" width="49" style="10" customWidth="1"/>
    <col min="1526" max="1526" width="25.85546875" style="10" customWidth="1"/>
    <col min="1527" max="1527" width="20" style="10" customWidth="1"/>
    <col min="1528" max="1528" width="21" style="10" customWidth="1"/>
    <col min="1529" max="1529" width="9.140625" style="10"/>
    <col min="1530" max="1530" width="16.42578125" style="10" customWidth="1"/>
    <col min="1531" max="1531" width="14" style="10" customWidth="1"/>
    <col min="1532" max="1532" width="9.140625" style="10"/>
    <col min="1533" max="1533" width="14.42578125" style="10" customWidth="1"/>
    <col min="1534" max="1534" width="16" style="10" customWidth="1"/>
    <col min="1535" max="1780" width="9.140625" style="10"/>
    <col min="1781" max="1781" width="49" style="10" customWidth="1"/>
    <col min="1782" max="1782" width="25.85546875" style="10" customWidth="1"/>
    <col min="1783" max="1783" width="20" style="10" customWidth="1"/>
    <col min="1784" max="1784" width="21" style="10" customWidth="1"/>
    <col min="1785" max="1785" width="9.140625" style="10"/>
    <col min="1786" max="1786" width="16.42578125" style="10" customWidth="1"/>
    <col min="1787" max="1787" width="14" style="10" customWidth="1"/>
    <col min="1788" max="1788" width="9.140625" style="10"/>
    <col min="1789" max="1789" width="14.42578125" style="10" customWidth="1"/>
    <col min="1790" max="1790" width="16" style="10" customWidth="1"/>
    <col min="1791" max="2036" width="9.140625" style="10"/>
    <col min="2037" max="2037" width="49" style="10" customWidth="1"/>
    <col min="2038" max="2038" width="25.85546875" style="10" customWidth="1"/>
    <col min="2039" max="2039" width="20" style="10" customWidth="1"/>
    <col min="2040" max="2040" width="21" style="10" customWidth="1"/>
    <col min="2041" max="2041" width="9.140625" style="10"/>
    <col min="2042" max="2042" width="16.42578125" style="10" customWidth="1"/>
    <col min="2043" max="2043" width="14" style="10" customWidth="1"/>
    <col min="2044" max="2044" width="9.140625" style="10"/>
    <col min="2045" max="2045" width="14.42578125" style="10" customWidth="1"/>
    <col min="2046" max="2046" width="16" style="10" customWidth="1"/>
    <col min="2047" max="2292" width="9.140625" style="10"/>
    <col min="2293" max="2293" width="49" style="10" customWidth="1"/>
    <col min="2294" max="2294" width="25.85546875" style="10" customWidth="1"/>
    <col min="2295" max="2295" width="20" style="10" customWidth="1"/>
    <col min="2296" max="2296" width="21" style="10" customWidth="1"/>
    <col min="2297" max="2297" width="9.140625" style="10"/>
    <col min="2298" max="2298" width="16.42578125" style="10" customWidth="1"/>
    <col min="2299" max="2299" width="14" style="10" customWidth="1"/>
    <col min="2300" max="2300" width="9.140625" style="10"/>
    <col min="2301" max="2301" width="14.42578125" style="10" customWidth="1"/>
    <col min="2302" max="2302" width="16" style="10" customWidth="1"/>
    <col min="2303" max="2548" width="9.140625" style="10"/>
    <col min="2549" max="2549" width="49" style="10" customWidth="1"/>
    <col min="2550" max="2550" width="25.85546875" style="10" customWidth="1"/>
    <col min="2551" max="2551" width="20" style="10" customWidth="1"/>
    <col min="2552" max="2552" width="21" style="10" customWidth="1"/>
    <col min="2553" max="2553" width="9.140625" style="10"/>
    <col min="2554" max="2554" width="16.42578125" style="10" customWidth="1"/>
    <col min="2555" max="2555" width="14" style="10" customWidth="1"/>
    <col min="2556" max="2556" width="9.140625" style="10"/>
    <col min="2557" max="2557" width="14.42578125" style="10" customWidth="1"/>
    <col min="2558" max="2558" width="16" style="10" customWidth="1"/>
    <col min="2559" max="2804" width="9.140625" style="10"/>
    <col min="2805" max="2805" width="49" style="10" customWidth="1"/>
    <col min="2806" max="2806" width="25.85546875" style="10" customWidth="1"/>
    <col min="2807" max="2807" width="20" style="10" customWidth="1"/>
    <col min="2808" max="2808" width="21" style="10" customWidth="1"/>
    <col min="2809" max="2809" width="9.140625" style="10"/>
    <col min="2810" max="2810" width="16.42578125" style="10" customWidth="1"/>
    <col min="2811" max="2811" width="14" style="10" customWidth="1"/>
    <col min="2812" max="2812" width="9.140625" style="10"/>
    <col min="2813" max="2813" width="14.42578125" style="10" customWidth="1"/>
    <col min="2814" max="2814" width="16" style="10" customWidth="1"/>
    <col min="2815" max="3060" width="9.140625" style="10"/>
    <col min="3061" max="3061" width="49" style="10" customWidth="1"/>
    <col min="3062" max="3062" width="25.85546875" style="10" customWidth="1"/>
    <col min="3063" max="3063" width="20" style="10" customWidth="1"/>
    <col min="3064" max="3064" width="21" style="10" customWidth="1"/>
    <col min="3065" max="3065" width="9.140625" style="10"/>
    <col min="3066" max="3066" width="16.42578125" style="10" customWidth="1"/>
    <col min="3067" max="3067" width="14" style="10" customWidth="1"/>
    <col min="3068" max="3068" width="9.140625" style="10"/>
    <col min="3069" max="3069" width="14.42578125" style="10" customWidth="1"/>
    <col min="3070" max="3070" width="16" style="10" customWidth="1"/>
    <col min="3071" max="3316" width="9.140625" style="10"/>
    <col min="3317" max="3317" width="49" style="10" customWidth="1"/>
    <col min="3318" max="3318" width="25.85546875" style="10" customWidth="1"/>
    <col min="3319" max="3319" width="20" style="10" customWidth="1"/>
    <col min="3320" max="3320" width="21" style="10" customWidth="1"/>
    <col min="3321" max="3321" width="9.140625" style="10"/>
    <col min="3322" max="3322" width="16.42578125" style="10" customWidth="1"/>
    <col min="3323" max="3323" width="14" style="10" customWidth="1"/>
    <col min="3324" max="3324" width="9.140625" style="10"/>
    <col min="3325" max="3325" width="14.42578125" style="10" customWidth="1"/>
    <col min="3326" max="3326" width="16" style="10" customWidth="1"/>
    <col min="3327" max="3572" width="9.140625" style="10"/>
    <col min="3573" max="3573" width="49" style="10" customWidth="1"/>
    <col min="3574" max="3574" width="25.85546875" style="10" customWidth="1"/>
    <col min="3575" max="3575" width="20" style="10" customWidth="1"/>
    <col min="3576" max="3576" width="21" style="10" customWidth="1"/>
    <col min="3577" max="3577" width="9.140625" style="10"/>
    <col min="3578" max="3578" width="16.42578125" style="10" customWidth="1"/>
    <col min="3579" max="3579" width="14" style="10" customWidth="1"/>
    <col min="3580" max="3580" width="9.140625" style="10"/>
    <col min="3581" max="3581" width="14.42578125" style="10" customWidth="1"/>
    <col min="3582" max="3582" width="16" style="10" customWidth="1"/>
    <col min="3583" max="3828" width="9.140625" style="10"/>
    <col min="3829" max="3829" width="49" style="10" customWidth="1"/>
    <col min="3830" max="3830" width="25.85546875" style="10" customWidth="1"/>
    <col min="3831" max="3831" width="20" style="10" customWidth="1"/>
    <col min="3832" max="3832" width="21" style="10" customWidth="1"/>
    <col min="3833" max="3833" width="9.140625" style="10"/>
    <col min="3834" max="3834" width="16.42578125" style="10" customWidth="1"/>
    <col min="3835" max="3835" width="14" style="10" customWidth="1"/>
    <col min="3836" max="3836" width="9.140625" style="10"/>
    <col min="3837" max="3837" width="14.42578125" style="10" customWidth="1"/>
    <col min="3838" max="3838" width="16" style="10" customWidth="1"/>
    <col min="3839" max="4084" width="9.140625" style="10"/>
    <col min="4085" max="4085" width="49" style="10" customWidth="1"/>
    <col min="4086" max="4086" width="25.85546875" style="10" customWidth="1"/>
    <col min="4087" max="4087" width="20" style="10" customWidth="1"/>
    <col min="4088" max="4088" width="21" style="10" customWidth="1"/>
    <col min="4089" max="4089" width="9.140625" style="10"/>
    <col min="4090" max="4090" width="16.42578125" style="10" customWidth="1"/>
    <col min="4091" max="4091" width="14" style="10" customWidth="1"/>
    <col min="4092" max="4092" width="9.140625" style="10"/>
    <col min="4093" max="4093" width="14.42578125" style="10" customWidth="1"/>
    <col min="4094" max="4094" width="16" style="10" customWidth="1"/>
    <col min="4095" max="4340" width="9.140625" style="10"/>
    <col min="4341" max="4341" width="49" style="10" customWidth="1"/>
    <col min="4342" max="4342" width="25.85546875" style="10" customWidth="1"/>
    <col min="4343" max="4343" width="20" style="10" customWidth="1"/>
    <col min="4344" max="4344" width="21" style="10" customWidth="1"/>
    <col min="4345" max="4345" width="9.140625" style="10"/>
    <col min="4346" max="4346" width="16.42578125" style="10" customWidth="1"/>
    <col min="4347" max="4347" width="14" style="10" customWidth="1"/>
    <col min="4348" max="4348" width="9.140625" style="10"/>
    <col min="4349" max="4349" width="14.42578125" style="10" customWidth="1"/>
    <col min="4350" max="4350" width="16" style="10" customWidth="1"/>
    <col min="4351" max="4596" width="9.140625" style="10"/>
    <col min="4597" max="4597" width="49" style="10" customWidth="1"/>
    <col min="4598" max="4598" width="25.85546875" style="10" customWidth="1"/>
    <col min="4599" max="4599" width="20" style="10" customWidth="1"/>
    <col min="4600" max="4600" width="21" style="10" customWidth="1"/>
    <col min="4601" max="4601" width="9.140625" style="10"/>
    <col min="4602" max="4602" width="16.42578125" style="10" customWidth="1"/>
    <col min="4603" max="4603" width="14" style="10" customWidth="1"/>
    <col min="4604" max="4604" width="9.140625" style="10"/>
    <col min="4605" max="4605" width="14.42578125" style="10" customWidth="1"/>
    <col min="4606" max="4606" width="16" style="10" customWidth="1"/>
    <col min="4607" max="4852" width="9.140625" style="10"/>
    <col min="4853" max="4853" width="49" style="10" customWidth="1"/>
    <col min="4854" max="4854" width="25.85546875" style="10" customWidth="1"/>
    <col min="4855" max="4855" width="20" style="10" customWidth="1"/>
    <col min="4856" max="4856" width="21" style="10" customWidth="1"/>
    <col min="4857" max="4857" width="9.140625" style="10"/>
    <col min="4858" max="4858" width="16.42578125" style="10" customWidth="1"/>
    <col min="4859" max="4859" width="14" style="10" customWidth="1"/>
    <col min="4860" max="4860" width="9.140625" style="10"/>
    <col min="4861" max="4861" width="14.42578125" style="10" customWidth="1"/>
    <col min="4862" max="4862" width="16" style="10" customWidth="1"/>
    <col min="4863" max="5108" width="9.140625" style="10"/>
    <col min="5109" max="5109" width="49" style="10" customWidth="1"/>
    <col min="5110" max="5110" width="25.85546875" style="10" customWidth="1"/>
    <col min="5111" max="5111" width="20" style="10" customWidth="1"/>
    <col min="5112" max="5112" width="21" style="10" customWidth="1"/>
    <col min="5113" max="5113" width="9.140625" style="10"/>
    <col min="5114" max="5114" width="16.42578125" style="10" customWidth="1"/>
    <col min="5115" max="5115" width="14" style="10" customWidth="1"/>
    <col min="5116" max="5116" width="9.140625" style="10"/>
    <col min="5117" max="5117" width="14.42578125" style="10" customWidth="1"/>
    <col min="5118" max="5118" width="16" style="10" customWidth="1"/>
    <col min="5119" max="5364" width="9.140625" style="10"/>
    <col min="5365" max="5365" width="49" style="10" customWidth="1"/>
    <col min="5366" max="5366" width="25.85546875" style="10" customWidth="1"/>
    <col min="5367" max="5367" width="20" style="10" customWidth="1"/>
    <col min="5368" max="5368" width="21" style="10" customWidth="1"/>
    <col min="5369" max="5369" width="9.140625" style="10"/>
    <col min="5370" max="5370" width="16.42578125" style="10" customWidth="1"/>
    <col min="5371" max="5371" width="14" style="10" customWidth="1"/>
    <col min="5372" max="5372" width="9.140625" style="10"/>
    <col min="5373" max="5373" width="14.42578125" style="10" customWidth="1"/>
    <col min="5374" max="5374" width="16" style="10" customWidth="1"/>
    <col min="5375" max="5620" width="9.140625" style="10"/>
    <col min="5621" max="5621" width="49" style="10" customWidth="1"/>
    <col min="5622" max="5622" width="25.85546875" style="10" customWidth="1"/>
    <col min="5623" max="5623" width="20" style="10" customWidth="1"/>
    <col min="5624" max="5624" width="21" style="10" customWidth="1"/>
    <col min="5625" max="5625" width="9.140625" style="10"/>
    <col min="5626" max="5626" width="16.42578125" style="10" customWidth="1"/>
    <col min="5627" max="5627" width="14" style="10" customWidth="1"/>
    <col min="5628" max="5628" width="9.140625" style="10"/>
    <col min="5629" max="5629" width="14.42578125" style="10" customWidth="1"/>
    <col min="5630" max="5630" width="16" style="10" customWidth="1"/>
    <col min="5631" max="5876" width="9.140625" style="10"/>
    <col min="5877" max="5877" width="49" style="10" customWidth="1"/>
    <col min="5878" max="5878" width="25.85546875" style="10" customWidth="1"/>
    <col min="5879" max="5879" width="20" style="10" customWidth="1"/>
    <col min="5880" max="5880" width="21" style="10" customWidth="1"/>
    <col min="5881" max="5881" width="9.140625" style="10"/>
    <col min="5882" max="5882" width="16.42578125" style="10" customWidth="1"/>
    <col min="5883" max="5883" width="14" style="10" customWidth="1"/>
    <col min="5884" max="5884" width="9.140625" style="10"/>
    <col min="5885" max="5885" width="14.42578125" style="10" customWidth="1"/>
    <col min="5886" max="5886" width="16" style="10" customWidth="1"/>
    <col min="5887" max="6132" width="9.140625" style="10"/>
    <col min="6133" max="6133" width="49" style="10" customWidth="1"/>
    <col min="6134" max="6134" width="25.85546875" style="10" customWidth="1"/>
    <col min="6135" max="6135" width="20" style="10" customWidth="1"/>
    <col min="6136" max="6136" width="21" style="10" customWidth="1"/>
    <col min="6137" max="6137" width="9.140625" style="10"/>
    <col min="6138" max="6138" width="16.42578125" style="10" customWidth="1"/>
    <col min="6139" max="6139" width="14" style="10" customWidth="1"/>
    <col min="6140" max="6140" width="9.140625" style="10"/>
    <col min="6141" max="6141" width="14.42578125" style="10" customWidth="1"/>
    <col min="6142" max="6142" width="16" style="10" customWidth="1"/>
    <col min="6143" max="6388" width="9.140625" style="10"/>
    <col min="6389" max="6389" width="49" style="10" customWidth="1"/>
    <col min="6390" max="6390" width="25.85546875" style="10" customWidth="1"/>
    <col min="6391" max="6391" width="20" style="10" customWidth="1"/>
    <col min="6392" max="6392" width="21" style="10" customWidth="1"/>
    <col min="6393" max="6393" width="9.140625" style="10"/>
    <col min="6394" max="6394" width="16.42578125" style="10" customWidth="1"/>
    <col min="6395" max="6395" width="14" style="10" customWidth="1"/>
    <col min="6396" max="6396" width="9.140625" style="10"/>
    <col min="6397" max="6397" width="14.42578125" style="10" customWidth="1"/>
    <col min="6398" max="6398" width="16" style="10" customWidth="1"/>
    <col min="6399" max="6644" width="9.140625" style="10"/>
    <col min="6645" max="6645" width="49" style="10" customWidth="1"/>
    <col min="6646" max="6646" width="25.85546875" style="10" customWidth="1"/>
    <col min="6647" max="6647" width="20" style="10" customWidth="1"/>
    <col min="6648" max="6648" width="21" style="10" customWidth="1"/>
    <col min="6649" max="6649" width="9.140625" style="10"/>
    <col min="6650" max="6650" width="16.42578125" style="10" customWidth="1"/>
    <col min="6651" max="6651" width="14" style="10" customWidth="1"/>
    <col min="6652" max="6652" width="9.140625" style="10"/>
    <col min="6653" max="6653" width="14.42578125" style="10" customWidth="1"/>
    <col min="6654" max="6654" width="16" style="10" customWidth="1"/>
    <col min="6655" max="6900" width="9.140625" style="10"/>
    <col min="6901" max="6901" width="49" style="10" customWidth="1"/>
    <col min="6902" max="6902" width="25.85546875" style="10" customWidth="1"/>
    <col min="6903" max="6903" width="20" style="10" customWidth="1"/>
    <col min="6904" max="6904" width="21" style="10" customWidth="1"/>
    <col min="6905" max="6905" width="9.140625" style="10"/>
    <col min="6906" max="6906" width="16.42578125" style="10" customWidth="1"/>
    <col min="6907" max="6907" width="14" style="10" customWidth="1"/>
    <col min="6908" max="6908" width="9.140625" style="10"/>
    <col min="6909" max="6909" width="14.42578125" style="10" customWidth="1"/>
    <col min="6910" max="6910" width="16" style="10" customWidth="1"/>
    <col min="6911" max="7156" width="9.140625" style="10"/>
    <col min="7157" max="7157" width="49" style="10" customWidth="1"/>
    <col min="7158" max="7158" width="25.85546875" style="10" customWidth="1"/>
    <col min="7159" max="7159" width="20" style="10" customWidth="1"/>
    <col min="7160" max="7160" width="21" style="10" customWidth="1"/>
    <col min="7161" max="7161" width="9.140625" style="10"/>
    <col min="7162" max="7162" width="16.42578125" style="10" customWidth="1"/>
    <col min="7163" max="7163" width="14" style="10" customWidth="1"/>
    <col min="7164" max="7164" width="9.140625" style="10"/>
    <col min="7165" max="7165" width="14.42578125" style="10" customWidth="1"/>
    <col min="7166" max="7166" width="16" style="10" customWidth="1"/>
    <col min="7167" max="7412" width="9.140625" style="10"/>
    <col min="7413" max="7413" width="49" style="10" customWidth="1"/>
    <col min="7414" max="7414" width="25.85546875" style="10" customWidth="1"/>
    <col min="7415" max="7415" width="20" style="10" customWidth="1"/>
    <col min="7416" max="7416" width="21" style="10" customWidth="1"/>
    <col min="7417" max="7417" width="9.140625" style="10"/>
    <col min="7418" max="7418" width="16.42578125" style="10" customWidth="1"/>
    <col min="7419" max="7419" width="14" style="10" customWidth="1"/>
    <col min="7420" max="7420" width="9.140625" style="10"/>
    <col min="7421" max="7421" width="14.42578125" style="10" customWidth="1"/>
    <col min="7422" max="7422" width="16" style="10" customWidth="1"/>
    <col min="7423" max="7668" width="9.140625" style="10"/>
    <col min="7669" max="7669" width="49" style="10" customWidth="1"/>
    <col min="7670" max="7670" width="25.85546875" style="10" customWidth="1"/>
    <col min="7671" max="7671" width="20" style="10" customWidth="1"/>
    <col min="7672" max="7672" width="21" style="10" customWidth="1"/>
    <col min="7673" max="7673" width="9.140625" style="10"/>
    <col min="7674" max="7674" width="16.42578125" style="10" customWidth="1"/>
    <col min="7675" max="7675" width="14" style="10" customWidth="1"/>
    <col min="7676" max="7676" width="9.140625" style="10"/>
    <col min="7677" max="7677" width="14.42578125" style="10" customWidth="1"/>
    <col min="7678" max="7678" width="16" style="10" customWidth="1"/>
    <col min="7679" max="7924" width="9.140625" style="10"/>
    <col min="7925" max="7925" width="49" style="10" customWidth="1"/>
    <col min="7926" max="7926" width="25.85546875" style="10" customWidth="1"/>
    <col min="7927" max="7927" width="20" style="10" customWidth="1"/>
    <col min="7928" max="7928" width="21" style="10" customWidth="1"/>
    <col min="7929" max="7929" width="9.140625" style="10"/>
    <col min="7930" max="7930" width="16.42578125" style="10" customWidth="1"/>
    <col min="7931" max="7931" width="14" style="10" customWidth="1"/>
    <col min="7932" max="7932" width="9.140625" style="10"/>
    <col min="7933" max="7933" width="14.42578125" style="10" customWidth="1"/>
    <col min="7934" max="7934" width="16" style="10" customWidth="1"/>
    <col min="7935" max="8180" width="9.140625" style="10"/>
    <col min="8181" max="8181" width="49" style="10" customWidth="1"/>
    <col min="8182" max="8182" width="25.85546875" style="10" customWidth="1"/>
    <col min="8183" max="8183" width="20" style="10" customWidth="1"/>
    <col min="8184" max="8184" width="21" style="10" customWidth="1"/>
    <col min="8185" max="8185" width="9.140625" style="10"/>
    <col min="8186" max="8186" width="16.42578125" style="10" customWidth="1"/>
    <col min="8187" max="8187" width="14" style="10" customWidth="1"/>
    <col min="8188" max="8188" width="9.140625" style="10"/>
    <col min="8189" max="8189" width="14.42578125" style="10" customWidth="1"/>
    <col min="8190" max="8190" width="16" style="10" customWidth="1"/>
    <col min="8191" max="8436" width="9.140625" style="10"/>
    <col min="8437" max="8437" width="49" style="10" customWidth="1"/>
    <col min="8438" max="8438" width="25.85546875" style="10" customWidth="1"/>
    <col min="8439" max="8439" width="20" style="10" customWidth="1"/>
    <col min="8440" max="8440" width="21" style="10" customWidth="1"/>
    <col min="8441" max="8441" width="9.140625" style="10"/>
    <col min="8442" max="8442" width="16.42578125" style="10" customWidth="1"/>
    <col min="8443" max="8443" width="14" style="10" customWidth="1"/>
    <col min="8444" max="8444" width="9.140625" style="10"/>
    <col min="8445" max="8445" width="14.42578125" style="10" customWidth="1"/>
    <col min="8446" max="8446" width="16" style="10" customWidth="1"/>
    <col min="8447" max="8692" width="9.140625" style="10"/>
    <col min="8693" max="8693" width="49" style="10" customWidth="1"/>
    <col min="8694" max="8694" width="25.85546875" style="10" customWidth="1"/>
    <col min="8695" max="8695" width="20" style="10" customWidth="1"/>
    <col min="8696" max="8696" width="21" style="10" customWidth="1"/>
    <col min="8697" max="8697" width="9.140625" style="10"/>
    <col min="8698" max="8698" width="16.42578125" style="10" customWidth="1"/>
    <col min="8699" max="8699" width="14" style="10" customWidth="1"/>
    <col min="8700" max="8700" width="9.140625" style="10"/>
    <col min="8701" max="8701" width="14.42578125" style="10" customWidth="1"/>
    <col min="8702" max="8702" width="16" style="10" customWidth="1"/>
    <col min="8703" max="8948" width="9.140625" style="10"/>
    <col min="8949" max="8949" width="49" style="10" customWidth="1"/>
    <col min="8950" max="8950" width="25.85546875" style="10" customWidth="1"/>
    <col min="8951" max="8951" width="20" style="10" customWidth="1"/>
    <col min="8952" max="8952" width="21" style="10" customWidth="1"/>
    <col min="8953" max="8953" width="9.140625" style="10"/>
    <col min="8954" max="8954" width="16.42578125" style="10" customWidth="1"/>
    <col min="8955" max="8955" width="14" style="10" customWidth="1"/>
    <col min="8956" max="8956" width="9.140625" style="10"/>
    <col min="8957" max="8957" width="14.42578125" style="10" customWidth="1"/>
    <col min="8958" max="8958" width="16" style="10" customWidth="1"/>
    <col min="8959" max="9204" width="9.140625" style="10"/>
    <col min="9205" max="9205" width="49" style="10" customWidth="1"/>
    <col min="9206" max="9206" width="25.85546875" style="10" customWidth="1"/>
    <col min="9207" max="9207" width="20" style="10" customWidth="1"/>
    <col min="9208" max="9208" width="21" style="10" customWidth="1"/>
    <col min="9209" max="9209" width="9.140625" style="10"/>
    <col min="9210" max="9210" width="16.42578125" style="10" customWidth="1"/>
    <col min="9211" max="9211" width="14" style="10" customWidth="1"/>
    <col min="9212" max="9212" width="9.140625" style="10"/>
    <col min="9213" max="9213" width="14.42578125" style="10" customWidth="1"/>
    <col min="9214" max="9214" width="16" style="10" customWidth="1"/>
    <col min="9215" max="9460" width="9.140625" style="10"/>
    <col min="9461" max="9461" width="49" style="10" customWidth="1"/>
    <col min="9462" max="9462" width="25.85546875" style="10" customWidth="1"/>
    <col min="9463" max="9463" width="20" style="10" customWidth="1"/>
    <col min="9464" max="9464" width="21" style="10" customWidth="1"/>
    <col min="9465" max="9465" width="9.140625" style="10"/>
    <col min="9466" max="9466" width="16.42578125" style="10" customWidth="1"/>
    <col min="9467" max="9467" width="14" style="10" customWidth="1"/>
    <col min="9468" max="9468" width="9.140625" style="10"/>
    <col min="9469" max="9469" width="14.42578125" style="10" customWidth="1"/>
    <col min="9470" max="9470" width="16" style="10" customWidth="1"/>
    <col min="9471" max="9716" width="9.140625" style="10"/>
    <col min="9717" max="9717" width="49" style="10" customWidth="1"/>
    <col min="9718" max="9718" width="25.85546875" style="10" customWidth="1"/>
    <col min="9719" max="9719" width="20" style="10" customWidth="1"/>
    <col min="9720" max="9720" width="21" style="10" customWidth="1"/>
    <col min="9721" max="9721" width="9.140625" style="10"/>
    <col min="9722" max="9722" width="16.42578125" style="10" customWidth="1"/>
    <col min="9723" max="9723" width="14" style="10" customWidth="1"/>
    <col min="9724" max="9724" width="9.140625" style="10"/>
    <col min="9725" max="9725" width="14.42578125" style="10" customWidth="1"/>
    <col min="9726" max="9726" width="16" style="10" customWidth="1"/>
    <col min="9727" max="9972" width="9.140625" style="10"/>
    <col min="9973" max="9973" width="49" style="10" customWidth="1"/>
    <col min="9974" max="9974" width="25.85546875" style="10" customWidth="1"/>
    <col min="9975" max="9975" width="20" style="10" customWidth="1"/>
    <col min="9976" max="9976" width="21" style="10" customWidth="1"/>
    <col min="9977" max="9977" width="9.140625" style="10"/>
    <col min="9978" max="9978" width="16.42578125" style="10" customWidth="1"/>
    <col min="9979" max="9979" width="14" style="10" customWidth="1"/>
    <col min="9980" max="9980" width="9.140625" style="10"/>
    <col min="9981" max="9981" width="14.42578125" style="10" customWidth="1"/>
    <col min="9982" max="9982" width="16" style="10" customWidth="1"/>
    <col min="9983" max="10228" width="9.140625" style="10"/>
    <col min="10229" max="10229" width="49" style="10" customWidth="1"/>
    <col min="10230" max="10230" width="25.85546875" style="10" customWidth="1"/>
    <col min="10231" max="10231" width="20" style="10" customWidth="1"/>
    <col min="10232" max="10232" width="21" style="10" customWidth="1"/>
    <col min="10233" max="10233" width="9.140625" style="10"/>
    <col min="10234" max="10234" width="16.42578125" style="10" customWidth="1"/>
    <col min="10235" max="10235" width="14" style="10" customWidth="1"/>
    <col min="10236" max="10236" width="9.140625" style="10"/>
    <col min="10237" max="10237" width="14.42578125" style="10" customWidth="1"/>
    <col min="10238" max="10238" width="16" style="10" customWidth="1"/>
    <col min="10239" max="10484" width="9.140625" style="10"/>
    <col min="10485" max="10485" width="49" style="10" customWidth="1"/>
    <col min="10486" max="10486" width="25.85546875" style="10" customWidth="1"/>
    <col min="10487" max="10487" width="20" style="10" customWidth="1"/>
    <col min="10488" max="10488" width="21" style="10" customWidth="1"/>
    <col min="10489" max="10489" width="9.140625" style="10"/>
    <col min="10490" max="10490" width="16.42578125" style="10" customWidth="1"/>
    <col min="10491" max="10491" width="14" style="10" customWidth="1"/>
    <col min="10492" max="10492" width="9.140625" style="10"/>
    <col min="10493" max="10493" width="14.42578125" style="10" customWidth="1"/>
    <col min="10494" max="10494" width="16" style="10" customWidth="1"/>
    <col min="10495" max="10740" width="9.140625" style="10"/>
    <col min="10741" max="10741" width="49" style="10" customWidth="1"/>
    <col min="10742" max="10742" width="25.85546875" style="10" customWidth="1"/>
    <col min="10743" max="10743" width="20" style="10" customWidth="1"/>
    <col min="10744" max="10744" width="21" style="10" customWidth="1"/>
    <col min="10745" max="10745" width="9.140625" style="10"/>
    <col min="10746" max="10746" width="16.42578125" style="10" customWidth="1"/>
    <col min="10747" max="10747" width="14" style="10" customWidth="1"/>
    <col min="10748" max="10748" width="9.140625" style="10"/>
    <col min="10749" max="10749" width="14.42578125" style="10" customWidth="1"/>
    <col min="10750" max="10750" width="16" style="10" customWidth="1"/>
    <col min="10751" max="10996" width="9.140625" style="10"/>
    <col min="10997" max="10997" width="49" style="10" customWidth="1"/>
    <col min="10998" max="10998" width="25.85546875" style="10" customWidth="1"/>
    <col min="10999" max="10999" width="20" style="10" customWidth="1"/>
    <col min="11000" max="11000" width="21" style="10" customWidth="1"/>
    <col min="11001" max="11001" width="9.140625" style="10"/>
    <col min="11002" max="11002" width="16.42578125" style="10" customWidth="1"/>
    <col min="11003" max="11003" width="14" style="10" customWidth="1"/>
    <col min="11004" max="11004" width="9.140625" style="10"/>
    <col min="11005" max="11005" width="14.42578125" style="10" customWidth="1"/>
    <col min="11006" max="11006" width="16" style="10" customWidth="1"/>
    <col min="11007" max="11252" width="9.140625" style="10"/>
    <col min="11253" max="11253" width="49" style="10" customWidth="1"/>
    <col min="11254" max="11254" width="25.85546875" style="10" customWidth="1"/>
    <col min="11255" max="11255" width="20" style="10" customWidth="1"/>
    <col min="11256" max="11256" width="21" style="10" customWidth="1"/>
    <col min="11257" max="11257" width="9.140625" style="10"/>
    <col min="11258" max="11258" width="16.42578125" style="10" customWidth="1"/>
    <col min="11259" max="11259" width="14" style="10" customWidth="1"/>
    <col min="11260" max="11260" width="9.140625" style="10"/>
    <col min="11261" max="11261" width="14.42578125" style="10" customWidth="1"/>
    <col min="11262" max="11262" width="16" style="10" customWidth="1"/>
    <col min="11263" max="11508" width="9.140625" style="10"/>
    <col min="11509" max="11509" width="49" style="10" customWidth="1"/>
    <col min="11510" max="11510" width="25.85546875" style="10" customWidth="1"/>
    <col min="11511" max="11511" width="20" style="10" customWidth="1"/>
    <col min="11512" max="11512" width="21" style="10" customWidth="1"/>
    <col min="11513" max="11513" width="9.140625" style="10"/>
    <col min="11514" max="11514" width="16.42578125" style="10" customWidth="1"/>
    <col min="11515" max="11515" width="14" style="10" customWidth="1"/>
    <col min="11516" max="11516" width="9.140625" style="10"/>
    <col min="11517" max="11517" width="14.42578125" style="10" customWidth="1"/>
    <col min="11518" max="11518" width="16" style="10" customWidth="1"/>
    <col min="11519" max="11764" width="9.140625" style="10"/>
    <col min="11765" max="11765" width="49" style="10" customWidth="1"/>
    <col min="11766" max="11766" width="25.85546875" style="10" customWidth="1"/>
    <col min="11767" max="11767" width="20" style="10" customWidth="1"/>
    <col min="11768" max="11768" width="21" style="10" customWidth="1"/>
    <col min="11769" max="11769" width="9.140625" style="10"/>
    <col min="11770" max="11770" width="16.42578125" style="10" customWidth="1"/>
    <col min="11771" max="11771" width="14" style="10" customWidth="1"/>
    <col min="11772" max="11772" width="9.140625" style="10"/>
    <col min="11773" max="11773" width="14.42578125" style="10" customWidth="1"/>
    <col min="11774" max="11774" width="16" style="10" customWidth="1"/>
    <col min="11775" max="12020" width="9.140625" style="10"/>
    <col min="12021" max="12021" width="49" style="10" customWidth="1"/>
    <col min="12022" max="12022" width="25.85546875" style="10" customWidth="1"/>
    <col min="12023" max="12023" width="20" style="10" customWidth="1"/>
    <col min="12024" max="12024" width="21" style="10" customWidth="1"/>
    <col min="12025" max="12025" width="9.140625" style="10"/>
    <col min="12026" max="12026" width="16.42578125" style="10" customWidth="1"/>
    <col min="12027" max="12027" width="14" style="10" customWidth="1"/>
    <col min="12028" max="12028" width="9.140625" style="10"/>
    <col min="12029" max="12029" width="14.42578125" style="10" customWidth="1"/>
    <col min="12030" max="12030" width="16" style="10" customWidth="1"/>
    <col min="12031" max="12276" width="9.140625" style="10"/>
    <col min="12277" max="12277" width="49" style="10" customWidth="1"/>
    <col min="12278" max="12278" width="25.85546875" style="10" customWidth="1"/>
    <col min="12279" max="12279" width="20" style="10" customWidth="1"/>
    <col min="12280" max="12280" width="21" style="10" customWidth="1"/>
    <col min="12281" max="12281" width="9.140625" style="10"/>
    <col min="12282" max="12282" width="16.42578125" style="10" customWidth="1"/>
    <col min="12283" max="12283" width="14" style="10" customWidth="1"/>
    <col min="12284" max="12284" width="9.140625" style="10"/>
    <col min="12285" max="12285" width="14.42578125" style="10" customWidth="1"/>
    <col min="12286" max="12286" width="16" style="10" customWidth="1"/>
    <col min="12287" max="12532" width="9.140625" style="10"/>
    <col min="12533" max="12533" width="49" style="10" customWidth="1"/>
    <col min="12534" max="12534" width="25.85546875" style="10" customWidth="1"/>
    <col min="12535" max="12535" width="20" style="10" customWidth="1"/>
    <col min="12536" max="12536" width="21" style="10" customWidth="1"/>
    <col min="12537" max="12537" width="9.140625" style="10"/>
    <col min="12538" max="12538" width="16.42578125" style="10" customWidth="1"/>
    <col min="12539" max="12539" width="14" style="10" customWidth="1"/>
    <col min="12540" max="12540" width="9.140625" style="10"/>
    <col min="12541" max="12541" width="14.42578125" style="10" customWidth="1"/>
    <col min="12542" max="12542" width="16" style="10" customWidth="1"/>
    <col min="12543" max="12788" width="9.140625" style="10"/>
    <col min="12789" max="12789" width="49" style="10" customWidth="1"/>
    <col min="12790" max="12790" width="25.85546875" style="10" customWidth="1"/>
    <col min="12791" max="12791" width="20" style="10" customWidth="1"/>
    <col min="12792" max="12792" width="21" style="10" customWidth="1"/>
    <col min="12793" max="12793" width="9.140625" style="10"/>
    <col min="12794" max="12794" width="16.42578125" style="10" customWidth="1"/>
    <col min="12795" max="12795" width="14" style="10" customWidth="1"/>
    <col min="12796" max="12796" width="9.140625" style="10"/>
    <col min="12797" max="12797" width="14.42578125" style="10" customWidth="1"/>
    <col min="12798" max="12798" width="16" style="10" customWidth="1"/>
    <col min="12799" max="13044" width="9.140625" style="10"/>
    <col min="13045" max="13045" width="49" style="10" customWidth="1"/>
    <col min="13046" max="13046" width="25.85546875" style="10" customWidth="1"/>
    <col min="13047" max="13047" width="20" style="10" customWidth="1"/>
    <col min="13048" max="13048" width="21" style="10" customWidth="1"/>
    <col min="13049" max="13049" width="9.140625" style="10"/>
    <col min="13050" max="13050" width="16.42578125" style="10" customWidth="1"/>
    <col min="13051" max="13051" width="14" style="10" customWidth="1"/>
    <col min="13052" max="13052" width="9.140625" style="10"/>
    <col min="13053" max="13053" width="14.42578125" style="10" customWidth="1"/>
    <col min="13054" max="13054" width="16" style="10" customWidth="1"/>
    <col min="13055" max="13300" width="9.140625" style="10"/>
    <col min="13301" max="13301" width="49" style="10" customWidth="1"/>
    <col min="13302" max="13302" width="25.85546875" style="10" customWidth="1"/>
    <col min="13303" max="13303" width="20" style="10" customWidth="1"/>
    <col min="13304" max="13304" width="21" style="10" customWidth="1"/>
    <col min="13305" max="13305" width="9.140625" style="10"/>
    <col min="13306" max="13306" width="16.42578125" style="10" customWidth="1"/>
    <col min="13307" max="13307" width="14" style="10" customWidth="1"/>
    <col min="13308" max="13308" width="9.140625" style="10"/>
    <col min="13309" max="13309" width="14.42578125" style="10" customWidth="1"/>
    <col min="13310" max="13310" width="16" style="10" customWidth="1"/>
    <col min="13311" max="13556" width="9.140625" style="10"/>
    <col min="13557" max="13557" width="49" style="10" customWidth="1"/>
    <col min="13558" max="13558" width="25.85546875" style="10" customWidth="1"/>
    <col min="13559" max="13559" width="20" style="10" customWidth="1"/>
    <col min="13560" max="13560" width="21" style="10" customWidth="1"/>
    <col min="13561" max="13561" width="9.140625" style="10"/>
    <col min="13562" max="13562" width="16.42578125" style="10" customWidth="1"/>
    <col min="13563" max="13563" width="14" style="10" customWidth="1"/>
    <col min="13564" max="13564" width="9.140625" style="10"/>
    <col min="13565" max="13565" width="14.42578125" style="10" customWidth="1"/>
    <col min="13566" max="13566" width="16" style="10" customWidth="1"/>
    <col min="13567" max="13812" width="9.140625" style="10"/>
    <col min="13813" max="13813" width="49" style="10" customWidth="1"/>
    <col min="13814" max="13814" width="25.85546875" style="10" customWidth="1"/>
    <col min="13815" max="13815" width="20" style="10" customWidth="1"/>
    <col min="13816" max="13816" width="21" style="10" customWidth="1"/>
    <col min="13817" max="13817" width="9.140625" style="10"/>
    <col min="13818" max="13818" width="16.42578125" style="10" customWidth="1"/>
    <col min="13819" max="13819" width="14" style="10" customWidth="1"/>
    <col min="13820" max="13820" width="9.140625" style="10"/>
    <col min="13821" max="13821" width="14.42578125" style="10" customWidth="1"/>
    <col min="13822" max="13822" width="16" style="10" customWidth="1"/>
    <col min="13823" max="14068" width="9.140625" style="10"/>
    <col min="14069" max="14069" width="49" style="10" customWidth="1"/>
    <col min="14070" max="14070" width="25.85546875" style="10" customWidth="1"/>
    <col min="14071" max="14071" width="20" style="10" customWidth="1"/>
    <col min="14072" max="14072" width="21" style="10" customWidth="1"/>
    <col min="14073" max="14073" width="9.140625" style="10"/>
    <col min="14074" max="14074" width="16.42578125" style="10" customWidth="1"/>
    <col min="14075" max="14075" width="14" style="10" customWidth="1"/>
    <col min="14076" max="14076" width="9.140625" style="10"/>
    <col min="14077" max="14077" width="14.42578125" style="10" customWidth="1"/>
    <col min="14078" max="14078" width="16" style="10" customWidth="1"/>
    <col min="14079" max="14324" width="9.140625" style="10"/>
    <col min="14325" max="14325" width="49" style="10" customWidth="1"/>
    <col min="14326" max="14326" width="25.85546875" style="10" customWidth="1"/>
    <col min="14327" max="14327" width="20" style="10" customWidth="1"/>
    <col min="14328" max="14328" width="21" style="10" customWidth="1"/>
    <col min="14329" max="14329" width="9.140625" style="10"/>
    <col min="14330" max="14330" width="16.42578125" style="10" customWidth="1"/>
    <col min="14331" max="14331" width="14" style="10" customWidth="1"/>
    <col min="14332" max="14332" width="9.140625" style="10"/>
    <col min="14333" max="14333" width="14.42578125" style="10" customWidth="1"/>
    <col min="14334" max="14334" width="16" style="10" customWidth="1"/>
    <col min="14335" max="14580" width="9.140625" style="10"/>
    <col min="14581" max="14581" width="49" style="10" customWidth="1"/>
    <col min="14582" max="14582" width="25.85546875" style="10" customWidth="1"/>
    <col min="14583" max="14583" width="20" style="10" customWidth="1"/>
    <col min="14584" max="14584" width="21" style="10" customWidth="1"/>
    <col min="14585" max="14585" width="9.140625" style="10"/>
    <col min="14586" max="14586" width="16.42578125" style="10" customWidth="1"/>
    <col min="14587" max="14587" width="14" style="10" customWidth="1"/>
    <col min="14588" max="14588" width="9.140625" style="10"/>
    <col min="14589" max="14589" width="14.42578125" style="10" customWidth="1"/>
    <col min="14590" max="14590" width="16" style="10" customWidth="1"/>
    <col min="14591" max="14836" width="9.140625" style="10"/>
    <col min="14837" max="14837" width="49" style="10" customWidth="1"/>
    <col min="14838" max="14838" width="25.85546875" style="10" customWidth="1"/>
    <col min="14839" max="14839" width="20" style="10" customWidth="1"/>
    <col min="14840" max="14840" width="21" style="10" customWidth="1"/>
    <col min="14841" max="14841" width="9.140625" style="10"/>
    <col min="14842" max="14842" width="16.42578125" style="10" customWidth="1"/>
    <col min="14843" max="14843" width="14" style="10" customWidth="1"/>
    <col min="14844" max="14844" width="9.140625" style="10"/>
    <col min="14845" max="14845" width="14.42578125" style="10" customWidth="1"/>
    <col min="14846" max="14846" width="16" style="10" customWidth="1"/>
    <col min="14847" max="15092" width="9.140625" style="10"/>
    <col min="15093" max="15093" width="49" style="10" customWidth="1"/>
    <col min="15094" max="15094" width="25.85546875" style="10" customWidth="1"/>
    <col min="15095" max="15095" width="20" style="10" customWidth="1"/>
    <col min="15096" max="15096" width="21" style="10" customWidth="1"/>
    <col min="15097" max="15097" width="9.140625" style="10"/>
    <col min="15098" max="15098" width="16.42578125" style="10" customWidth="1"/>
    <col min="15099" max="15099" width="14" style="10" customWidth="1"/>
    <col min="15100" max="15100" width="9.140625" style="10"/>
    <col min="15101" max="15101" width="14.42578125" style="10" customWidth="1"/>
    <col min="15102" max="15102" width="16" style="10" customWidth="1"/>
    <col min="15103" max="15348" width="9.140625" style="10"/>
    <col min="15349" max="15349" width="49" style="10" customWidth="1"/>
    <col min="15350" max="15350" width="25.85546875" style="10" customWidth="1"/>
    <col min="15351" max="15351" width="20" style="10" customWidth="1"/>
    <col min="15352" max="15352" width="21" style="10" customWidth="1"/>
    <col min="15353" max="15353" width="9.140625" style="10"/>
    <col min="15354" max="15354" width="16.42578125" style="10" customWidth="1"/>
    <col min="15355" max="15355" width="14" style="10" customWidth="1"/>
    <col min="15356" max="15356" width="9.140625" style="10"/>
    <col min="15357" max="15357" width="14.42578125" style="10" customWidth="1"/>
    <col min="15358" max="15358" width="16" style="10" customWidth="1"/>
    <col min="15359" max="15604" width="9.140625" style="10"/>
    <col min="15605" max="15605" width="49" style="10" customWidth="1"/>
    <col min="15606" max="15606" width="25.85546875" style="10" customWidth="1"/>
    <col min="15607" max="15607" width="20" style="10" customWidth="1"/>
    <col min="15608" max="15608" width="21" style="10" customWidth="1"/>
    <col min="15609" max="15609" width="9.140625" style="10"/>
    <col min="15610" max="15610" width="16.42578125" style="10" customWidth="1"/>
    <col min="15611" max="15611" width="14" style="10" customWidth="1"/>
    <col min="15612" max="15612" width="9.140625" style="10"/>
    <col min="15613" max="15613" width="14.42578125" style="10" customWidth="1"/>
    <col min="15614" max="15614" width="16" style="10" customWidth="1"/>
    <col min="15615" max="15860" width="9.140625" style="10"/>
    <col min="15861" max="15861" width="49" style="10" customWidth="1"/>
    <col min="15862" max="15862" width="25.85546875" style="10" customWidth="1"/>
    <col min="15863" max="15863" width="20" style="10" customWidth="1"/>
    <col min="15864" max="15864" width="21" style="10" customWidth="1"/>
    <col min="15865" max="15865" width="9.140625" style="10"/>
    <col min="15866" max="15866" width="16.42578125" style="10" customWidth="1"/>
    <col min="15867" max="15867" width="14" style="10" customWidth="1"/>
    <col min="15868" max="15868" width="9.140625" style="10"/>
    <col min="15869" max="15869" width="14.42578125" style="10" customWidth="1"/>
    <col min="15870" max="15870" width="16" style="10" customWidth="1"/>
    <col min="15871" max="16116" width="9.140625" style="10"/>
    <col min="16117" max="16117" width="49" style="10" customWidth="1"/>
    <col min="16118" max="16118" width="25.85546875" style="10" customWidth="1"/>
    <col min="16119" max="16119" width="20" style="10" customWidth="1"/>
    <col min="16120" max="16120" width="21" style="10" customWidth="1"/>
    <col min="16121" max="16121" width="9.140625" style="10"/>
    <col min="16122" max="16122" width="16.42578125" style="10" customWidth="1"/>
    <col min="16123" max="16123" width="14" style="10" customWidth="1"/>
    <col min="16124" max="16124" width="9.140625" style="10"/>
    <col min="16125" max="16125" width="14.42578125" style="10" customWidth="1"/>
    <col min="16126" max="16126" width="16" style="10" customWidth="1"/>
    <col min="16127" max="16384" width="9.140625" style="10"/>
  </cols>
  <sheetData>
    <row r="1" spans="1:14" x14ac:dyDescent="0.2">
      <c r="A1" s="17" t="s">
        <v>3344</v>
      </c>
      <c r="B1" s="487" t="str">
        <f>HYPERLINK("#List!$A$1", "Preparatory")</f>
        <v>Preparatory</v>
      </c>
    </row>
    <row r="2" spans="1:14" x14ac:dyDescent="0.2">
      <c r="A2" s="17"/>
    </row>
    <row r="3" spans="1:14" x14ac:dyDescent="0.2">
      <c r="A3" s="16" t="s">
        <v>1302</v>
      </c>
      <c r="C3" s="16"/>
      <c r="D3" s="16"/>
      <c r="E3" s="16"/>
      <c r="F3" s="16"/>
      <c r="G3" s="16"/>
      <c r="H3" s="16"/>
    </row>
    <row r="4" spans="1:14" x14ac:dyDescent="0.2">
      <c r="A4" s="16" t="s">
        <v>1301</v>
      </c>
      <c r="C4" s="16"/>
      <c r="D4" s="16"/>
      <c r="E4" s="3"/>
      <c r="F4" s="3"/>
      <c r="G4" s="3"/>
      <c r="H4" s="3"/>
    </row>
    <row r="5" spans="1:14" x14ac:dyDescent="0.2">
      <c r="A5" s="16"/>
      <c r="C5" s="16"/>
      <c r="D5" s="16"/>
      <c r="E5" s="3"/>
      <c r="F5" s="3"/>
      <c r="G5" s="3"/>
      <c r="H5" s="3"/>
    </row>
    <row r="6" spans="1:14" x14ac:dyDescent="0.2">
      <c r="A6" s="17" t="s">
        <v>4988</v>
      </c>
      <c r="C6" s="16"/>
      <c r="D6" s="16"/>
      <c r="E6" s="3"/>
      <c r="F6" s="3"/>
      <c r="G6" s="3"/>
      <c r="H6" s="3"/>
    </row>
    <row r="7" spans="1:14" x14ac:dyDescent="0.2">
      <c r="A7" s="16"/>
      <c r="C7" s="16"/>
      <c r="D7" s="16"/>
      <c r="E7" s="3"/>
      <c r="F7" s="3"/>
      <c r="G7" s="3"/>
      <c r="H7" s="3"/>
    </row>
    <row r="8" spans="1:14" x14ac:dyDescent="0.2">
      <c r="A8" s="77" t="s">
        <v>1238</v>
      </c>
      <c r="B8" s="77"/>
    </row>
    <row r="10" spans="1:14" x14ac:dyDescent="0.2">
      <c r="A10" s="16"/>
      <c r="B10" s="61"/>
      <c r="C10" s="19" t="s">
        <v>1249</v>
      </c>
      <c r="D10" s="19" t="s">
        <v>1248</v>
      </c>
      <c r="E10" s="16"/>
    </row>
    <row r="11" spans="1:14" ht="14.25" x14ac:dyDescent="0.2">
      <c r="A11" s="16"/>
      <c r="B11" s="61"/>
      <c r="C11" s="19" t="s">
        <v>5197</v>
      </c>
      <c r="D11" s="19" t="s">
        <v>5198</v>
      </c>
      <c r="E11" s="16"/>
      <c r="L11" s="16"/>
    </row>
    <row r="12" spans="1:14" x14ac:dyDescent="0.2">
      <c r="A12" s="16"/>
      <c r="B12" s="61"/>
      <c r="C12" s="390" t="s">
        <v>5276</v>
      </c>
      <c r="D12" s="390" t="s">
        <v>5300</v>
      </c>
      <c r="E12" s="16"/>
      <c r="F12" s="16"/>
      <c r="G12" s="16"/>
      <c r="H12" s="16"/>
      <c r="I12" s="16"/>
      <c r="L12" s="13"/>
      <c r="N12" s="181"/>
    </row>
    <row r="13" spans="1:14" x14ac:dyDescent="0.2">
      <c r="A13" s="75" t="s">
        <v>1300</v>
      </c>
      <c r="B13" s="384" t="s">
        <v>5272</v>
      </c>
      <c r="C13" s="417" t="s">
        <v>225</v>
      </c>
      <c r="D13" s="417" t="s">
        <v>207</v>
      </c>
      <c r="E13" s="16" t="s">
        <v>2831</v>
      </c>
      <c r="F13" s="16" t="s">
        <v>2902</v>
      </c>
      <c r="G13" s="16" t="s">
        <v>2808</v>
      </c>
      <c r="H13" s="13" t="s">
        <v>2058</v>
      </c>
      <c r="I13" s="13" t="s">
        <v>2717</v>
      </c>
      <c r="L13" s="16"/>
    </row>
    <row r="14" spans="1:14" x14ac:dyDescent="0.2">
      <c r="A14" s="16"/>
      <c r="B14" s="16"/>
      <c r="C14" s="12" t="s">
        <v>2958</v>
      </c>
      <c r="D14" s="12" t="s">
        <v>2959</v>
      </c>
      <c r="E14" s="16"/>
      <c r="F14" s="16"/>
      <c r="G14" s="16"/>
      <c r="H14" s="16"/>
      <c r="I14" s="16"/>
      <c r="J14" s="16"/>
      <c r="K14" s="16"/>
      <c r="L14" s="16"/>
    </row>
    <row r="15" spans="1:14" x14ac:dyDescent="0.2">
      <c r="A15" s="16"/>
      <c r="B15" s="16"/>
      <c r="C15" s="12"/>
      <c r="D15" s="12"/>
      <c r="E15" s="16"/>
      <c r="F15" s="16"/>
      <c r="G15" s="16"/>
      <c r="H15" s="16"/>
      <c r="I15" s="16"/>
      <c r="J15" s="16"/>
      <c r="K15" s="16"/>
      <c r="L15" s="16"/>
    </row>
    <row r="16" spans="1:14" x14ac:dyDescent="0.2">
      <c r="A16" s="17" t="s">
        <v>4989</v>
      </c>
      <c r="B16" s="16"/>
      <c r="C16" s="12"/>
      <c r="D16" s="12"/>
      <c r="E16" s="16"/>
      <c r="F16" s="16"/>
      <c r="G16" s="16"/>
      <c r="H16" s="16"/>
      <c r="I16" s="16"/>
      <c r="J16" s="16"/>
      <c r="K16" s="16"/>
      <c r="L16" s="16"/>
    </row>
    <row r="17" spans="1:12" x14ac:dyDescent="0.2">
      <c r="A17" s="15" t="s">
        <v>48</v>
      </c>
      <c r="B17" s="16"/>
      <c r="C17" s="12"/>
      <c r="D17" s="12"/>
      <c r="E17" s="16"/>
      <c r="F17" s="16"/>
      <c r="G17" s="16"/>
      <c r="H17" s="16"/>
      <c r="I17" s="16"/>
      <c r="J17" s="16"/>
      <c r="K17" s="16"/>
      <c r="L17" s="16"/>
    </row>
    <row r="18" spans="1:12" x14ac:dyDescent="0.2">
      <c r="A18" s="15" t="s">
        <v>2808</v>
      </c>
      <c r="B18" s="16"/>
      <c r="C18" s="12"/>
      <c r="D18" s="12"/>
      <c r="E18" s="16"/>
      <c r="F18" s="16"/>
      <c r="G18" s="16"/>
      <c r="H18" s="16"/>
      <c r="I18" s="16"/>
      <c r="J18" s="16"/>
      <c r="K18" s="16"/>
      <c r="L18" s="16"/>
    </row>
    <row r="19" spans="1:12" x14ac:dyDescent="0.2">
      <c r="A19" s="16"/>
      <c r="B19" s="16"/>
      <c r="C19" s="12"/>
      <c r="D19" s="12"/>
      <c r="E19" s="16"/>
      <c r="F19" s="16"/>
      <c r="G19" s="16"/>
      <c r="H19" s="16"/>
      <c r="I19" s="16"/>
      <c r="J19" s="16"/>
      <c r="K19" s="16"/>
      <c r="L19" s="16"/>
    </row>
    <row r="20" spans="1:12" x14ac:dyDescent="0.2">
      <c r="A20" s="10" t="s">
        <v>1237</v>
      </c>
      <c r="C20" s="16"/>
      <c r="D20" s="16"/>
      <c r="E20" s="48"/>
      <c r="F20" s="48"/>
      <c r="G20" s="16"/>
      <c r="L20" s="16"/>
    </row>
    <row r="21" spans="1:12" x14ac:dyDescent="0.2">
      <c r="C21" s="16"/>
      <c r="D21" s="16"/>
      <c r="E21" s="48"/>
      <c r="F21" s="48"/>
      <c r="G21" s="16"/>
      <c r="L21" s="77"/>
    </row>
    <row r="22" spans="1:12" x14ac:dyDescent="0.2">
      <c r="A22" s="48"/>
      <c r="B22" s="61"/>
      <c r="C22" s="584" t="s">
        <v>1249</v>
      </c>
      <c r="D22" s="584"/>
      <c r="E22" s="584" t="s">
        <v>1248</v>
      </c>
      <c r="F22" s="584"/>
    </row>
    <row r="23" spans="1:12" ht="38.25" x14ac:dyDescent="0.2">
      <c r="B23" s="70"/>
      <c r="C23" s="153" t="s">
        <v>5143</v>
      </c>
      <c r="D23" s="153" t="s">
        <v>1235</v>
      </c>
      <c r="E23" s="153" t="s">
        <v>5143</v>
      </c>
      <c r="F23" s="153" t="s">
        <v>1235</v>
      </c>
    </row>
    <row r="24" spans="1:12" x14ac:dyDescent="0.2">
      <c r="A24" s="48"/>
      <c r="B24" s="70"/>
      <c r="C24" s="223" t="s">
        <v>5301</v>
      </c>
      <c r="D24" s="223" t="s">
        <v>5302</v>
      </c>
      <c r="E24" s="223" t="s">
        <v>5303</v>
      </c>
      <c r="F24" s="223" t="s">
        <v>5304</v>
      </c>
    </row>
    <row r="25" spans="1:12" x14ac:dyDescent="0.2">
      <c r="A25" s="75" t="s">
        <v>1299</v>
      </c>
      <c r="B25" s="390" t="s">
        <v>5273</v>
      </c>
      <c r="C25" s="417" t="s">
        <v>375</v>
      </c>
      <c r="D25" s="417" t="s">
        <v>234</v>
      </c>
      <c r="E25" s="417" t="s">
        <v>1298</v>
      </c>
      <c r="F25" s="417" t="s">
        <v>1297</v>
      </c>
      <c r="G25" s="12" t="s">
        <v>2903</v>
      </c>
      <c r="H25" s="12"/>
      <c r="I25" s="16"/>
      <c r="J25" s="16"/>
    </row>
    <row r="26" spans="1:12" x14ac:dyDescent="0.2">
      <c r="A26" s="75" t="s">
        <v>567</v>
      </c>
      <c r="B26" s="390" t="s">
        <v>5274</v>
      </c>
      <c r="C26" s="417" t="s">
        <v>115</v>
      </c>
      <c r="D26" s="417" t="s">
        <v>233</v>
      </c>
      <c r="E26" s="417" t="s">
        <v>1296</v>
      </c>
      <c r="F26" s="417" t="s">
        <v>1295</v>
      </c>
      <c r="G26" s="12" t="s">
        <v>2904</v>
      </c>
      <c r="H26" s="12"/>
      <c r="I26" s="16"/>
      <c r="J26" s="16"/>
    </row>
    <row r="27" spans="1:12" x14ac:dyDescent="0.2">
      <c r="A27" s="75" t="s">
        <v>1294</v>
      </c>
      <c r="B27" s="390" t="s">
        <v>5275</v>
      </c>
      <c r="C27" s="417" t="s">
        <v>116</v>
      </c>
      <c r="D27" s="417" t="s">
        <v>232</v>
      </c>
      <c r="E27" s="417" t="s">
        <v>1293</v>
      </c>
      <c r="F27" s="417" t="s">
        <v>1292</v>
      </c>
      <c r="G27" s="12" t="s">
        <v>2905</v>
      </c>
      <c r="H27" s="12"/>
      <c r="I27" s="16"/>
      <c r="J27" s="16"/>
    </row>
    <row r="28" spans="1:12" x14ac:dyDescent="0.2">
      <c r="A28" s="382" t="s">
        <v>1231</v>
      </c>
      <c r="B28" s="390" t="s">
        <v>5317</v>
      </c>
      <c r="C28" s="417" t="s">
        <v>117</v>
      </c>
      <c r="D28" s="417" t="s">
        <v>610</v>
      </c>
      <c r="E28" s="417" t="s">
        <v>1291</v>
      </c>
      <c r="F28" s="417" t="s">
        <v>1290</v>
      </c>
      <c r="G28" s="12" t="s">
        <v>2908</v>
      </c>
      <c r="H28" s="12"/>
      <c r="I28" s="16"/>
      <c r="J28" s="16"/>
    </row>
    <row r="29" spans="1:12" x14ac:dyDescent="0.2">
      <c r="A29" s="382" t="s">
        <v>1230</v>
      </c>
      <c r="B29" s="390" t="s">
        <v>5318</v>
      </c>
      <c r="C29" s="417" t="s">
        <v>608</v>
      </c>
      <c r="D29" s="417" t="s">
        <v>607</v>
      </c>
      <c r="E29" s="417" t="s">
        <v>1289</v>
      </c>
      <c r="F29" s="417" t="s">
        <v>1288</v>
      </c>
      <c r="G29" s="12" t="s">
        <v>2909</v>
      </c>
      <c r="H29" s="12"/>
      <c r="I29" s="16"/>
      <c r="J29" s="16"/>
    </row>
    <row r="30" spans="1:12" x14ac:dyDescent="0.2">
      <c r="A30" s="382" t="s">
        <v>1229</v>
      </c>
      <c r="B30" s="390" t="s">
        <v>5319</v>
      </c>
      <c r="C30" s="417" t="s">
        <v>605</v>
      </c>
      <c r="D30" s="417" t="s">
        <v>604</v>
      </c>
      <c r="E30" s="417" t="s">
        <v>1287</v>
      </c>
      <c r="F30" s="417" t="s">
        <v>1286</v>
      </c>
      <c r="G30" s="12" t="s">
        <v>2910</v>
      </c>
      <c r="H30" s="12"/>
      <c r="I30" s="16"/>
      <c r="J30" s="16"/>
    </row>
    <row r="31" spans="1:12" x14ac:dyDescent="0.2">
      <c r="A31" s="382" t="s">
        <v>1228</v>
      </c>
      <c r="B31" s="390" t="s">
        <v>5355</v>
      </c>
      <c r="C31" s="417" t="s">
        <v>602</v>
      </c>
      <c r="D31" s="417" t="s">
        <v>601</v>
      </c>
      <c r="E31" s="417" t="s">
        <v>1285</v>
      </c>
      <c r="F31" s="417" t="s">
        <v>1284</v>
      </c>
      <c r="G31" s="12" t="s">
        <v>2911</v>
      </c>
      <c r="H31" s="12"/>
      <c r="I31" s="16"/>
      <c r="J31" s="16"/>
    </row>
    <row r="32" spans="1:12" x14ac:dyDescent="0.2">
      <c r="A32" s="382" t="s">
        <v>1227</v>
      </c>
      <c r="B32" s="390" t="s">
        <v>5356</v>
      </c>
      <c r="C32" s="417" t="s">
        <v>599</v>
      </c>
      <c r="D32" s="417" t="s">
        <v>598</v>
      </c>
      <c r="E32" s="417" t="s">
        <v>1283</v>
      </c>
      <c r="F32" s="417" t="s">
        <v>1282</v>
      </c>
      <c r="G32" s="12" t="s">
        <v>2912</v>
      </c>
      <c r="H32" s="12"/>
      <c r="I32" s="16"/>
      <c r="J32" s="16"/>
    </row>
    <row r="33" spans="1:10" x14ac:dyDescent="0.2">
      <c r="A33" s="382" t="s">
        <v>1226</v>
      </c>
      <c r="B33" s="390" t="s">
        <v>5277</v>
      </c>
      <c r="C33" s="417" t="s">
        <v>578</v>
      </c>
      <c r="D33" s="417" t="s">
        <v>596</v>
      </c>
      <c r="E33" s="417" t="s">
        <v>1281</v>
      </c>
      <c r="F33" s="417" t="s">
        <v>1280</v>
      </c>
      <c r="G33" s="12" t="s">
        <v>2913</v>
      </c>
      <c r="H33" s="12"/>
      <c r="I33" s="16"/>
      <c r="J33" s="16"/>
    </row>
    <row r="34" spans="1:10" x14ac:dyDescent="0.2">
      <c r="A34" s="382" t="s">
        <v>1225</v>
      </c>
      <c r="B34" s="390" t="s">
        <v>5278</v>
      </c>
      <c r="C34" s="417" t="s">
        <v>526</v>
      </c>
      <c r="D34" s="417" t="s">
        <v>594</v>
      </c>
      <c r="E34" s="417" t="s">
        <v>1279</v>
      </c>
      <c r="F34" s="417" t="s">
        <v>1278</v>
      </c>
      <c r="G34" s="12" t="s">
        <v>2914</v>
      </c>
      <c r="H34" s="12"/>
      <c r="I34" s="16"/>
      <c r="J34" s="16"/>
    </row>
    <row r="35" spans="1:10" x14ac:dyDescent="0.2">
      <c r="A35" s="382" t="s">
        <v>1224</v>
      </c>
      <c r="B35" s="390" t="s">
        <v>5279</v>
      </c>
      <c r="C35" s="417" t="s">
        <v>569</v>
      </c>
      <c r="D35" s="417" t="s">
        <v>568</v>
      </c>
      <c r="E35" s="417" t="s">
        <v>1277</v>
      </c>
      <c r="F35" s="417" t="s">
        <v>1276</v>
      </c>
      <c r="G35" s="12" t="s">
        <v>2915</v>
      </c>
      <c r="H35" s="12"/>
      <c r="I35" s="16"/>
      <c r="J35" s="16"/>
    </row>
    <row r="36" spans="1:10" x14ac:dyDescent="0.2">
      <c r="A36" s="382" t="s">
        <v>1223</v>
      </c>
      <c r="B36" s="390" t="s">
        <v>5307</v>
      </c>
      <c r="C36" s="417" t="s">
        <v>335</v>
      </c>
      <c r="D36" s="417" t="s">
        <v>565</v>
      </c>
      <c r="E36" s="417" t="s">
        <v>1275</v>
      </c>
      <c r="F36" s="417" t="s">
        <v>1274</v>
      </c>
      <c r="G36" s="12" t="s">
        <v>2916</v>
      </c>
      <c r="H36" s="12"/>
      <c r="I36" s="16"/>
      <c r="J36" s="16"/>
    </row>
    <row r="37" spans="1:10" x14ac:dyDescent="0.2">
      <c r="A37" s="382" t="s">
        <v>1222</v>
      </c>
      <c r="B37" s="390" t="s">
        <v>5308</v>
      </c>
      <c r="C37" s="417" t="s">
        <v>333</v>
      </c>
      <c r="D37" s="417" t="s">
        <v>563</v>
      </c>
      <c r="E37" s="417" t="s">
        <v>1273</v>
      </c>
      <c r="F37" s="417" t="s">
        <v>1272</v>
      </c>
      <c r="G37" s="12" t="s">
        <v>2918</v>
      </c>
      <c r="H37" s="12"/>
      <c r="I37" s="16"/>
      <c r="J37" s="16"/>
    </row>
    <row r="38" spans="1:10" x14ac:dyDescent="0.2">
      <c r="A38" s="382" t="s">
        <v>1203</v>
      </c>
      <c r="B38" s="390" t="s">
        <v>5309</v>
      </c>
      <c r="C38" s="417" t="s">
        <v>331</v>
      </c>
      <c r="D38" s="417" t="s">
        <v>561</v>
      </c>
      <c r="E38" s="417" t="s">
        <v>1271</v>
      </c>
      <c r="F38" s="417" t="s">
        <v>1270</v>
      </c>
      <c r="G38" s="12" t="s">
        <v>2917</v>
      </c>
      <c r="H38" s="12"/>
      <c r="I38" s="16"/>
      <c r="J38" s="16"/>
    </row>
    <row r="39" spans="1:10" x14ac:dyDescent="0.2">
      <c r="A39" s="382" t="s">
        <v>1221</v>
      </c>
      <c r="B39" s="390" t="s">
        <v>5310</v>
      </c>
      <c r="C39" s="417" t="s">
        <v>1269</v>
      </c>
      <c r="D39" s="417" t="s">
        <v>1268</v>
      </c>
      <c r="E39" s="417" t="s">
        <v>1267</v>
      </c>
      <c r="F39" s="417" t="s">
        <v>1266</v>
      </c>
      <c r="G39" s="12" t="s">
        <v>2919</v>
      </c>
      <c r="H39" s="12"/>
      <c r="I39" s="16"/>
      <c r="J39" s="16"/>
    </row>
    <row r="40" spans="1:10" x14ac:dyDescent="0.2">
      <c r="A40" s="382" t="s">
        <v>562</v>
      </c>
      <c r="B40" s="390" t="s">
        <v>5311</v>
      </c>
      <c r="C40" s="417" t="s">
        <v>1265</v>
      </c>
      <c r="D40" s="417" t="s">
        <v>1264</v>
      </c>
      <c r="E40" s="417" t="s">
        <v>1263</v>
      </c>
      <c r="F40" s="417" t="s">
        <v>1262</v>
      </c>
      <c r="G40" s="12" t="s">
        <v>2906</v>
      </c>
      <c r="H40" s="12"/>
      <c r="I40" s="16"/>
      <c r="J40" s="16"/>
    </row>
    <row r="41" spans="1:10" x14ac:dyDescent="0.2">
      <c r="A41" s="16"/>
      <c r="B41" s="16"/>
      <c r="C41" s="12" t="s">
        <v>2958</v>
      </c>
      <c r="D41" s="12" t="s">
        <v>2958</v>
      </c>
      <c r="E41" s="12" t="s">
        <v>2959</v>
      </c>
      <c r="F41" s="12" t="s">
        <v>2959</v>
      </c>
    </row>
    <row r="42" spans="1:10" x14ac:dyDescent="0.2">
      <c r="C42" s="12" t="s">
        <v>2860</v>
      </c>
      <c r="D42" s="12" t="s">
        <v>3053</v>
      </c>
      <c r="E42" s="12" t="s">
        <v>2860</v>
      </c>
      <c r="F42" s="12" t="s">
        <v>3053</v>
      </c>
    </row>
    <row r="43" spans="1:10" x14ac:dyDescent="0.2">
      <c r="C43" s="12"/>
      <c r="D43" s="12" t="s">
        <v>5013</v>
      </c>
      <c r="E43" s="12"/>
      <c r="F43" s="12" t="s">
        <v>5013</v>
      </c>
    </row>
    <row r="44" spans="1:10" x14ac:dyDescent="0.2">
      <c r="C44" s="16"/>
      <c r="D44" s="12" t="s">
        <v>3051</v>
      </c>
      <c r="E44" s="16"/>
      <c r="F44" s="12" t="s">
        <v>3051</v>
      </c>
    </row>
    <row r="45" spans="1:10" x14ac:dyDescent="0.2">
      <c r="C45" s="9" t="s">
        <v>2058</v>
      </c>
      <c r="D45" s="9" t="s">
        <v>2058</v>
      </c>
      <c r="E45" s="9" t="s">
        <v>2058</v>
      </c>
      <c r="F45" s="9" t="s">
        <v>2058</v>
      </c>
    </row>
    <row r="46" spans="1:10" x14ac:dyDescent="0.2">
      <c r="C46" s="9" t="s">
        <v>2709</v>
      </c>
      <c r="D46" s="8" t="s">
        <v>2713</v>
      </c>
      <c r="E46" s="9" t="s">
        <v>2709</v>
      </c>
      <c r="F46" s="8" t="s">
        <v>2713</v>
      </c>
    </row>
    <row r="47" spans="1:10" x14ac:dyDescent="0.2">
      <c r="C47" s="9" t="s">
        <v>2752</v>
      </c>
      <c r="D47" s="13"/>
      <c r="E47" s="9" t="s">
        <v>2752</v>
      </c>
      <c r="F47" s="13"/>
    </row>
    <row r="48" spans="1:10" x14ac:dyDescent="0.2">
      <c r="A48" s="16"/>
      <c r="B48" s="16"/>
      <c r="C48" s="9" t="s">
        <v>2869</v>
      </c>
      <c r="D48" s="9" t="s">
        <v>2869</v>
      </c>
      <c r="E48" s="9" t="s">
        <v>2869</v>
      </c>
      <c r="F48" s="9" t="s">
        <v>2869</v>
      </c>
    </row>
    <row r="49" spans="1:16" x14ac:dyDescent="0.2">
      <c r="A49" s="16"/>
      <c r="B49" s="16"/>
      <c r="C49" s="9" t="s">
        <v>2863</v>
      </c>
      <c r="D49" s="13"/>
      <c r="E49" s="9" t="s">
        <v>2863</v>
      </c>
      <c r="F49" s="13"/>
      <c r="G49" s="16"/>
    </row>
    <row r="50" spans="1:16" x14ac:dyDescent="0.2">
      <c r="C50" s="16"/>
      <c r="D50" s="16"/>
      <c r="E50" s="16"/>
      <c r="F50" s="16"/>
      <c r="G50" s="16"/>
      <c r="L50" s="16"/>
    </row>
    <row r="51" spans="1:16" x14ac:dyDescent="0.2">
      <c r="A51" s="17" t="s">
        <v>4991</v>
      </c>
      <c r="C51" s="16"/>
      <c r="D51" s="16"/>
      <c r="E51" s="16"/>
      <c r="F51" s="16"/>
      <c r="G51" s="16"/>
      <c r="L51" s="16"/>
    </row>
    <row r="52" spans="1:16" x14ac:dyDescent="0.2">
      <c r="B52" s="74"/>
      <c r="C52" s="61"/>
      <c r="D52" s="61"/>
      <c r="E52" s="16"/>
      <c r="F52" s="16"/>
      <c r="G52" s="16"/>
      <c r="L52" s="16"/>
    </row>
    <row r="53" spans="1:16" x14ac:dyDescent="0.2">
      <c r="A53" s="16"/>
      <c r="B53" s="61"/>
      <c r="C53" s="19" t="s">
        <v>1249</v>
      </c>
      <c r="D53" s="19" t="s">
        <v>1248</v>
      </c>
      <c r="E53" s="16"/>
      <c r="L53" s="16"/>
    </row>
    <row r="54" spans="1:16" ht="14.25" x14ac:dyDescent="0.2">
      <c r="A54" s="16"/>
      <c r="B54" s="61"/>
      <c r="C54" s="19" t="s">
        <v>5199</v>
      </c>
      <c r="D54" s="19" t="s">
        <v>5200</v>
      </c>
      <c r="E54" s="16"/>
      <c r="F54" s="16"/>
      <c r="G54" s="16"/>
      <c r="H54" s="16"/>
      <c r="I54" s="16"/>
      <c r="L54" s="16"/>
    </row>
    <row r="55" spans="1:16" x14ac:dyDescent="0.2">
      <c r="A55" s="16"/>
      <c r="B55" s="61"/>
      <c r="C55" s="384" t="s">
        <v>5305</v>
      </c>
      <c r="D55" s="384" t="s">
        <v>5306</v>
      </c>
      <c r="E55" s="16"/>
      <c r="F55" s="16"/>
      <c r="G55" s="16"/>
      <c r="H55" s="16"/>
      <c r="I55" s="16"/>
      <c r="L55" s="16"/>
    </row>
    <row r="56" spans="1:16" x14ac:dyDescent="0.2">
      <c r="A56" s="75" t="s">
        <v>1261</v>
      </c>
      <c r="B56" s="384" t="s">
        <v>5280</v>
      </c>
      <c r="C56" s="418" t="s">
        <v>456</v>
      </c>
      <c r="D56" s="418" t="s">
        <v>1260</v>
      </c>
      <c r="E56" s="16" t="s">
        <v>2808</v>
      </c>
      <c r="F56" s="16" t="s">
        <v>2901</v>
      </c>
      <c r="G56" s="16" t="s">
        <v>2831</v>
      </c>
      <c r="H56" s="13" t="s">
        <v>2058</v>
      </c>
      <c r="I56" s="13" t="s">
        <v>2717</v>
      </c>
    </row>
    <row r="57" spans="1:16" x14ac:dyDescent="0.2">
      <c r="A57" s="16"/>
      <c r="B57" s="16"/>
      <c r="C57" s="12" t="s">
        <v>2958</v>
      </c>
      <c r="D57" s="12" t="s">
        <v>2959</v>
      </c>
      <c r="E57" s="16"/>
      <c r="F57" s="16"/>
      <c r="G57" s="16"/>
      <c r="H57" s="16"/>
      <c r="I57" s="16"/>
    </row>
    <row r="58" spans="1:16" x14ac:dyDescent="0.2">
      <c r="A58" s="17" t="s">
        <v>4990</v>
      </c>
      <c r="L58" s="16"/>
    </row>
    <row r="59" spans="1:16" x14ac:dyDescent="0.2">
      <c r="A59" s="10" t="s">
        <v>48</v>
      </c>
      <c r="L59" s="13"/>
      <c r="M59" s="13"/>
      <c r="P59" s="392"/>
    </row>
    <row r="60" spans="1:16" x14ac:dyDescent="0.2">
      <c r="A60" s="10" t="s">
        <v>2808</v>
      </c>
    </row>
    <row r="61" spans="1:16" x14ac:dyDescent="0.2">
      <c r="C61" s="16"/>
      <c r="D61" s="16"/>
      <c r="E61" s="16"/>
      <c r="F61" s="7"/>
      <c r="G61" s="16"/>
      <c r="H61" s="16"/>
      <c r="I61" s="16"/>
      <c r="J61" s="16"/>
      <c r="K61" s="16"/>
    </row>
    <row r="62" spans="1:16" x14ac:dyDescent="0.2">
      <c r="A62" s="7"/>
      <c r="B62" s="61"/>
      <c r="C62" s="584" t="s">
        <v>1249</v>
      </c>
      <c r="D62" s="584"/>
      <c r="E62" s="584" t="s">
        <v>1248</v>
      </c>
      <c r="F62" s="584"/>
    </row>
    <row r="63" spans="1:16" ht="38.25" x14ac:dyDescent="0.2">
      <c r="A63" s="7"/>
      <c r="B63" s="3"/>
      <c r="C63" s="371" t="s">
        <v>5143</v>
      </c>
      <c r="D63" s="371" t="s">
        <v>1259</v>
      </c>
      <c r="E63" s="371" t="s">
        <v>5143</v>
      </c>
      <c r="F63" s="371" t="s">
        <v>1259</v>
      </c>
    </row>
    <row r="64" spans="1:16" x14ac:dyDescent="0.2">
      <c r="A64" s="7"/>
      <c r="B64" s="3"/>
      <c r="C64" s="478" t="s">
        <v>5321</v>
      </c>
      <c r="D64" s="478" t="s">
        <v>5328</v>
      </c>
      <c r="E64" s="478" t="s">
        <v>5329</v>
      </c>
      <c r="F64" s="478" t="s">
        <v>5330</v>
      </c>
    </row>
    <row r="65" spans="1:12" x14ac:dyDescent="0.2">
      <c r="A65" s="75" t="s">
        <v>1218</v>
      </c>
      <c r="B65" s="390" t="s">
        <v>5281</v>
      </c>
      <c r="C65" s="417" t="s">
        <v>452</v>
      </c>
      <c r="D65" s="421"/>
      <c r="E65" s="417" t="s">
        <v>1258</v>
      </c>
      <c r="F65" s="421"/>
      <c r="G65" s="16" t="s">
        <v>2923</v>
      </c>
      <c r="H65" s="16"/>
    </row>
    <row r="66" spans="1:12" x14ac:dyDescent="0.2">
      <c r="A66" s="75" t="s">
        <v>1217</v>
      </c>
      <c r="B66" s="390" t="s">
        <v>5282</v>
      </c>
      <c r="C66" s="417" t="s">
        <v>448</v>
      </c>
      <c r="D66" s="421"/>
      <c r="E66" s="417" t="s">
        <v>1257</v>
      </c>
      <c r="F66" s="421"/>
      <c r="G66" s="16" t="s">
        <v>2924</v>
      </c>
      <c r="H66" s="16"/>
    </row>
    <row r="67" spans="1:12" x14ac:dyDescent="0.2">
      <c r="A67" s="75" t="s">
        <v>1256</v>
      </c>
      <c r="B67" s="390" t="s">
        <v>5283</v>
      </c>
      <c r="C67" s="417" t="s">
        <v>1255</v>
      </c>
      <c r="D67" s="421"/>
      <c r="E67" s="417" t="s">
        <v>1254</v>
      </c>
      <c r="F67" s="421"/>
      <c r="G67" s="16" t="s">
        <v>2922</v>
      </c>
      <c r="H67" s="16"/>
    </row>
    <row r="68" spans="1:12" x14ac:dyDescent="0.2">
      <c r="A68" s="75" t="s">
        <v>1253</v>
      </c>
      <c r="B68" s="390" t="s">
        <v>5284</v>
      </c>
      <c r="C68" s="417" t="s">
        <v>441</v>
      </c>
      <c r="D68" s="421"/>
      <c r="E68" s="417" t="s">
        <v>1252</v>
      </c>
      <c r="F68" s="421"/>
      <c r="G68" s="16" t="s">
        <v>2925</v>
      </c>
      <c r="H68" s="16"/>
    </row>
    <row r="69" spans="1:12" x14ac:dyDescent="0.2">
      <c r="A69" s="75" t="s">
        <v>1214</v>
      </c>
      <c r="B69" s="390" t="s">
        <v>5285</v>
      </c>
      <c r="C69" s="421"/>
      <c r="D69" s="417" t="s">
        <v>1251</v>
      </c>
      <c r="E69" s="421"/>
      <c r="F69" s="417" t="s">
        <v>1250</v>
      </c>
      <c r="G69" s="16"/>
      <c r="H69" s="16"/>
    </row>
    <row r="70" spans="1:12" x14ac:dyDescent="0.2">
      <c r="C70" s="12" t="s">
        <v>2958</v>
      </c>
      <c r="D70" s="12" t="s">
        <v>2958</v>
      </c>
      <c r="E70" s="12" t="s">
        <v>2959</v>
      </c>
      <c r="F70" s="12" t="s">
        <v>2959</v>
      </c>
    </row>
    <row r="71" spans="1:12" x14ac:dyDescent="0.2">
      <c r="C71" s="12" t="s">
        <v>2860</v>
      </c>
      <c r="D71" s="16"/>
      <c r="E71" s="12" t="s">
        <v>2860</v>
      </c>
      <c r="F71" s="16"/>
    </row>
    <row r="72" spans="1:12" x14ac:dyDescent="0.2">
      <c r="C72" s="13" t="s">
        <v>2058</v>
      </c>
      <c r="D72" s="13" t="s">
        <v>2058</v>
      </c>
      <c r="E72" s="13" t="s">
        <v>2058</v>
      </c>
      <c r="F72" s="13" t="s">
        <v>2058</v>
      </c>
    </row>
    <row r="73" spans="1:12" x14ac:dyDescent="0.2">
      <c r="C73" s="9" t="s">
        <v>2709</v>
      </c>
      <c r="D73" s="9" t="s">
        <v>2720</v>
      </c>
      <c r="E73" s="9" t="s">
        <v>2709</v>
      </c>
      <c r="F73" s="9" t="s">
        <v>2720</v>
      </c>
      <c r="G73" s="357"/>
    </row>
    <row r="74" spans="1:12" x14ac:dyDescent="0.2">
      <c r="C74" s="9" t="s">
        <v>2752</v>
      </c>
      <c r="D74" s="9"/>
      <c r="E74" s="9" t="s">
        <v>2752</v>
      </c>
      <c r="F74" s="9"/>
    </row>
    <row r="75" spans="1:12" x14ac:dyDescent="0.2">
      <c r="C75" s="13" t="s">
        <v>2863</v>
      </c>
      <c r="D75" s="13" t="s">
        <v>2863</v>
      </c>
      <c r="E75" s="13" t="s">
        <v>2863</v>
      </c>
      <c r="F75" s="13" t="s">
        <v>2863</v>
      </c>
    </row>
    <row r="77" spans="1:12" x14ac:dyDescent="0.2">
      <c r="A77" s="17" t="s">
        <v>4992</v>
      </c>
      <c r="C77" s="16"/>
      <c r="D77" s="16"/>
      <c r="E77" s="16"/>
      <c r="F77" s="16"/>
      <c r="G77" s="16"/>
    </row>
    <row r="78" spans="1:12" x14ac:dyDescent="0.2">
      <c r="A78" s="10" t="s">
        <v>48</v>
      </c>
      <c r="C78" s="16"/>
      <c r="D78" s="16"/>
      <c r="E78" s="16"/>
      <c r="F78" s="16"/>
      <c r="G78" s="16"/>
    </row>
    <row r="79" spans="1:12" x14ac:dyDescent="0.2">
      <c r="A79" s="10" t="s">
        <v>2954</v>
      </c>
      <c r="C79" s="16"/>
      <c r="D79" s="16"/>
      <c r="E79" s="16"/>
      <c r="F79" s="16"/>
      <c r="G79" s="16"/>
      <c r="H79" s="16"/>
      <c r="I79" s="16"/>
      <c r="J79" s="16"/>
      <c r="K79" s="16"/>
    </row>
    <row r="80" spans="1:12" x14ac:dyDescent="0.2">
      <c r="A80" s="10" t="s">
        <v>2808</v>
      </c>
      <c r="C80" s="16"/>
      <c r="D80" s="16"/>
      <c r="E80" s="16"/>
      <c r="F80" s="16"/>
      <c r="G80" s="16"/>
      <c r="H80" s="16"/>
      <c r="I80" s="16"/>
      <c r="J80" s="16"/>
      <c r="K80" s="16"/>
      <c r="L80" s="16"/>
    </row>
    <row r="81" spans="1:12" x14ac:dyDescent="0.2">
      <c r="C81" s="16"/>
      <c r="D81" s="16"/>
      <c r="E81" s="16"/>
      <c r="F81" s="16"/>
      <c r="G81" s="16"/>
      <c r="H81" s="16"/>
      <c r="I81" s="16"/>
      <c r="J81" s="16"/>
      <c r="K81" s="16"/>
      <c r="L81" s="16"/>
    </row>
    <row r="82" spans="1:12" x14ac:dyDescent="0.2">
      <c r="A82" s="81" t="s">
        <v>1213</v>
      </c>
      <c r="C82" s="16"/>
      <c r="D82" s="16"/>
      <c r="E82" s="16"/>
      <c r="F82" s="16"/>
      <c r="G82" s="16"/>
      <c r="H82" s="16"/>
      <c r="I82" s="16"/>
      <c r="J82" s="16"/>
      <c r="K82" s="16"/>
      <c r="L82" s="16"/>
    </row>
    <row r="83" spans="1:12" x14ac:dyDescent="0.2">
      <c r="I83" s="16"/>
      <c r="J83" s="16"/>
      <c r="K83" s="16"/>
      <c r="L83" s="16"/>
    </row>
    <row r="84" spans="1:12" x14ac:dyDescent="0.2">
      <c r="B84" s="74"/>
      <c r="C84" s="389" t="s">
        <v>5331</v>
      </c>
      <c r="D84" s="388"/>
      <c r="E84" s="16"/>
      <c r="F84" s="16"/>
      <c r="G84" s="16"/>
      <c r="I84" s="16"/>
      <c r="J84" s="16"/>
      <c r="L84" s="16"/>
    </row>
    <row r="85" spans="1:12" x14ac:dyDescent="0.2">
      <c r="A85" s="382" t="s">
        <v>1212</v>
      </c>
      <c r="B85" s="390" t="s">
        <v>5289</v>
      </c>
      <c r="C85" s="418" t="s">
        <v>43</v>
      </c>
      <c r="D85" s="12" t="s">
        <v>2831</v>
      </c>
      <c r="E85" s="232" t="s">
        <v>2058</v>
      </c>
      <c r="F85" s="9" t="s">
        <v>2717</v>
      </c>
      <c r="G85" s="13"/>
      <c r="I85" s="16"/>
      <c r="J85" s="16"/>
      <c r="L85" s="16"/>
    </row>
    <row r="86" spans="1:12" x14ac:dyDescent="0.2">
      <c r="A86" s="382" t="s">
        <v>293</v>
      </c>
      <c r="B86" s="390" t="s">
        <v>5314</v>
      </c>
      <c r="C86" s="417" t="s">
        <v>44</v>
      </c>
      <c r="D86" s="12"/>
      <c r="E86" s="232" t="s">
        <v>2058</v>
      </c>
      <c r="F86" s="8" t="s">
        <v>2716</v>
      </c>
      <c r="G86" s="13"/>
      <c r="I86" s="16"/>
      <c r="J86" s="16"/>
      <c r="L86" s="16"/>
    </row>
    <row r="87" spans="1:12" x14ac:dyDescent="0.2">
      <c r="A87" s="382" t="s">
        <v>1211</v>
      </c>
      <c r="B87" s="390" t="s">
        <v>5315</v>
      </c>
      <c r="C87" s="417" t="s">
        <v>90</v>
      </c>
      <c r="D87" s="14" t="s">
        <v>2832</v>
      </c>
      <c r="E87" s="232" t="s">
        <v>2058</v>
      </c>
      <c r="F87" s="9" t="s">
        <v>2717</v>
      </c>
      <c r="G87" s="13"/>
      <c r="I87" s="16"/>
      <c r="J87" s="16"/>
      <c r="L87" s="16"/>
    </row>
    <row r="88" spans="1:12" x14ac:dyDescent="0.2">
      <c r="A88" s="382" t="s">
        <v>1210</v>
      </c>
      <c r="B88" s="390" t="s">
        <v>5316</v>
      </c>
      <c r="C88" s="417" t="s">
        <v>57</v>
      </c>
      <c r="D88" s="14" t="s">
        <v>2817</v>
      </c>
      <c r="E88" s="232" t="s">
        <v>2058</v>
      </c>
      <c r="F88" s="9" t="s">
        <v>2717</v>
      </c>
      <c r="G88" s="13"/>
      <c r="I88" s="16"/>
      <c r="J88" s="16"/>
      <c r="L88" s="16"/>
    </row>
    <row r="89" spans="1:12" x14ac:dyDescent="0.2">
      <c r="A89" s="382" t="s">
        <v>1209</v>
      </c>
      <c r="B89" s="390" t="s">
        <v>5354</v>
      </c>
      <c r="C89" s="418" t="s">
        <v>45</v>
      </c>
      <c r="D89" s="14" t="s">
        <v>2833</v>
      </c>
      <c r="E89" s="232" t="s">
        <v>2058</v>
      </c>
      <c r="F89" s="9" t="s">
        <v>2717</v>
      </c>
      <c r="G89" s="13"/>
      <c r="I89" s="16"/>
      <c r="J89" s="16"/>
      <c r="L89" s="16"/>
    </row>
    <row r="90" spans="1:12" x14ac:dyDescent="0.2">
      <c r="A90" s="382" t="s">
        <v>1208</v>
      </c>
      <c r="B90" s="390" t="s">
        <v>5732</v>
      </c>
      <c r="C90" s="417" t="s">
        <v>108</v>
      </c>
      <c r="D90" s="14" t="s">
        <v>2834</v>
      </c>
      <c r="E90" s="232" t="s">
        <v>2058</v>
      </c>
      <c r="F90" s="9" t="s">
        <v>2717</v>
      </c>
      <c r="G90" s="13"/>
      <c r="I90" s="16"/>
      <c r="J90" s="16"/>
      <c r="L90" s="16"/>
    </row>
    <row r="91" spans="1:12" x14ac:dyDescent="0.2">
      <c r="A91" s="75" t="s">
        <v>291</v>
      </c>
      <c r="B91" s="390" t="s">
        <v>5290</v>
      </c>
      <c r="C91" s="477" t="s">
        <v>46</v>
      </c>
      <c r="D91" s="16"/>
      <c r="E91" s="232" t="s">
        <v>2058</v>
      </c>
      <c r="F91" s="9" t="s">
        <v>2717</v>
      </c>
      <c r="G91" s="13"/>
      <c r="H91" s="16"/>
      <c r="I91" s="16"/>
      <c r="J91" s="16"/>
      <c r="K91" s="16"/>
      <c r="L91" s="16"/>
    </row>
    <row r="92" spans="1:12" x14ac:dyDescent="0.2">
      <c r="C92" s="16"/>
      <c r="D92" s="373"/>
      <c r="E92" s="373"/>
      <c r="F92" s="16"/>
      <c r="G92" s="16"/>
      <c r="H92" s="16"/>
      <c r="I92" s="16"/>
      <c r="J92" s="16"/>
      <c r="K92" s="16"/>
      <c r="L92" s="16"/>
    </row>
    <row r="93" spans="1:12" x14ac:dyDescent="0.2">
      <c r="A93" s="17" t="s">
        <v>4993</v>
      </c>
      <c r="C93" s="16"/>
      <c r="D93" s="373"/>
      <c r="E93" s="373"/>
      <c r="F93" s="16"/>
      <c r="G93" s="16"/>
      <c r="H93" s="16"/>
      <c r="I93" s="16"/>
      <c r="J93" s="16"/>
      <c r="K93" s="16"/>
      <c r="L93" s="16"/>
    </row>
    <row r="94" spans="1:12" x14ac:dyDescent="0.2">
      <c r="A94" s="10" t="s">
        <v>48</v>
      </c>
      <c r="C94" s="16"/>
      <c r="D94" s="373"/>
      <c r="E94" s="373"/>
      <c r="F94" s="16"/>
      <c r="G94" s="16"/>
      <c r="H94" s="16"/>
      <c r="I94" s="16"/>
      <c r="J94" s="16"/>
      <c r="K94" s="16"/>
      <c r="L94" s="16"/>
    </row>
    <row r="95" spans="1:12" x14ac:dyDescent="0.2">
      <c r="A95" s="10" t="s">
        <v>2808</v>
      </c>
      <c r="C95" s="16"/>
      <c r="D95" s="373"/>
      <c r="E95" s="373"/>
      <c r="F95" s="16"/>
      <c r="G95" s="16"/>
      <c r="H95" s="16"/>
      <c r="I95" s="16"/>
      <c r="J95" s="16"/>
      <c r="K95" s="16"/>
      <c r="L95" s="16"/>
    </row>
    <row r="96" spans="1:12" x14ac:dyDescent="0.2">
      <c r="C96" s="16"/>
      <c r="D96" s="373"/>
      <c r="E96" s="373"/>
      <c r="F96" s="16"/>
      <c r="G96" s="16"/>
      <c r="H96" s="16"/>
      <c r="I96" s="16"/>
      <c r="J96" s="16"/>
      <c r="K96" s="16"/>
      <c r="L96" s="393"/>
    </row>
    <row r="97" spans="1:12" x14ac:dyDescent="0.2">
      <c r="A97" s="81" t="s">
        <v>3214</v>
      </c>
      <c r="C97" s="16"/>
      <c r="D97" s="373"/>
      <c r="E97" s="373"/>
      <c r="F97" s="16"/>
      <c r="G97" s="16"/>
      <c r="H97" s="16"/>
      <c r="I97" s="16"/>
      <c r="J97" s="16"/>
      <c r="K97" s="16"/>
      <c r="L97" s="393"/>
    </row>
    <row r="98" spans="1:12" x14ac:dyDescent="0.2">
      <c r="C98" s="16"/>
      <c r="D98" s="373"/>
      <c r="E98" s="373"/>
      <c r="F98" s="16"/>
      <c r="G98" s="16"/>
      <c r="H98" s="16"/>
      <c r="I98" s="16"/>
      <c r="J98" s="16"/>
      <c r="K98" s="16"/>
      <c r="L98" s="393"/>
    </row>
    <row r="99" spans="1:12" x14ac:dyDescent="0.2">
      <c r="B99" s="61"/>
      <c r="C99" s="19" t="s">
        <v>1249</v>
      </c>
      <c r="D99" s="19" t="s">
        <v>1248</v>
      </c>
      <c r="J99" s="16"/>
      <c r="K99" s="393"/>
    </row>
    <row r="100" spans="1:12" x14ac:dyDescent="0.2">
      <c r="B100" s="56"/>
      <c r="C100" s="390" t="s">
        <v>5332</v>
      </c>
      <c r="D100" s="390" t="s">
        <v>5333</v>
      </c>
      <c r="E100" s="16"/>
      <c r="F100" s="16"/>
      <c r="G100" s="16"/>
      <c r="J100" s="393"/>
    </row>
    <row r="101" spans="1:12" x14ac:dyDescent="0.2">
      <c r="A101" s="382" t="s">
        <v>3215</v>
      </c>
      <c r="B101" s="384" t="s">
        <v>5296</v>
      </c>
      <c r="C101" s="514" t="s">
        <v>1247</v>
      </c>
      <c r="D101" s="514" t="s">
        <v>1246</v>
      </c>
      <c r="E101" s="16" t="s">
        <v>2831</v>
      </c>
      <c r="F101" s="232" t="s">
        <v>2058</v>
      </c>
      <c r="G101" s="232" t="s">
        <v>2717</v>
      </c>
    </row>
    <row r="102" spans="1:12" x14ac:dyDescent="0.2">
      <c r="A102" s="394" t="s">
        <v>3216</v>
      </c>
      <c r="B102" s="390" t="s">
        <v>5361</v>
      </c>
      <c r="C102" s="514" t="s">
        <v>1245</v>
      </c>
      <c r="D102" s="514" t="s">
        <v>320</v>
      </c>
      <c r="F102" s="232" t="s">
        <v>2058</v>
      </c>
      <c r="G102" s="232" t="s">
        <v>2716</v>
      </c>
    </row>
    <row r="103" spans="1:12" x14ac:dyDescent="0.2">
      <c r="A103" s="394" t="s">
        <v>3217</v>
      </c>
      <c r="B103" s="384" t="s">
        <v>5362</v>
      </c>
      <c r="C103" s="514" t="s">
        <v>1244</v>
      </c>
      <c r="D103" s="514" t="s">
        <v>318</v>
      </c>
      <c r="E103" s="10" t="s">
        <v>2832</v>
      </c>
      <c r="F103" s="232" t="s">
        <v>2058</v>
      </c>
      <c r="G103" s="232" t="s">
        <v>2717</v>
      </c>
    </row>
    <row r="104" spans="1:12" x14ac:dyDescent="0.2">
      <c r="A104" s="394" t="s">
        <v>3218</v>
      </c>
      <c r="B104" s="390" t="s">
        <v>5363</v>
      </c>
      <c r="C104" s="514" t="s">
        <v>1243</v>
      </c>
      <c r="D104" s="514" t="s">
        <v>316</v>
      </c>
      <c r="E104" s="10" t="s">
        <v>2817</v>
      </c>
      <c r="F104" s="232" t="s">
        <v>2058</v>
      </c>
      <c r="G104" s="232" t="s">
        <v>2717</v>
      </c>
    </row>
    <row r="105" spans="1:12" x14ac:dyDescent="0.2">
      <c r="A105" s="394" t="s">
        <v>3219</v>
      </c>
      <c r="B105" s="384" t="s">
        <v>5364</v>
      </c>
      <c r="C105" s="514" t="s">
        <v>1242</v>
      </c>
      <c r="D105" s="514" t="s">
        <v>313</v>
      </c>
      <c r="E105" s="10" t="s">
        <v>2833</v>
      </c>
      <c r="F105" s="232" t="s">
        <v>2058</v>
      </c>
      <c r="G105" s="232" t="s">
        <v>2717</v>
      </c>
    </row>
    <row r="106" spans="1:12" x14ac:dyDescent="0.2">
      <c r="A106" s="394" t="s">
        <v>3220</v>
      </c>
      <c r="B106" s="390" t="s">
        <v>5365</v>
      </c>
      <c r="C106" s="514" t="s">
        <v>1241</v>
      </c>
      <c r="D106" s="514" t="s">
        <v>310</v>
      </c>
      <c r="E106" s="10" t="s">
        <v>2834</v>
      </c>
      <c r="F106" s="232" t="s">
        <v>2058</v>
      </c>
      <c r="G106" s="232" t="s">
        <v>2717</v>
      </c>
    </row>
    <row r="107" spans="1:12" x14ac:dyDescent="0.2">
      <c r="A107" s="394" t="s">
        <v>3221</v>
      </c>
      <c r="B107" s="384" t="s">
        <v>5366</v>
      </c>
      <c r="C107" s="514" t="s">
        <v>1240</v>
      </c>
      <c r="D107" s="514" t="s">
        <v>308</v>
      </c>
      <c r="F107" s="232" t="s">
        <v>2058</v>
      </c>
      <c r="G107" s="232" t="s">
        <v>2717</v>
      </c>
    </row>
    <row r="108" spans="1:12" x14ac:dyDescent="0.2">
      <c r="C108" s="10" t="s">
        <v>2958</v>
      </c>
      <c r="D108" s="10" t="s">
        <v>2959</v>
      </c>
    </row>
  </sheetData>
  <mergeCells count="4">
    <mergeCell ref="C22:D22"/>
    <mergeCell ref="E22:F22"/>
    <mergeCell ref="C62:D62"/>
    <mergeCell ref="E62:F62"/>
  </mergeCells>
  <pageMargins left="0.78740157499999996" right="0.78740157499999996" top="0.984251969" bottom="0.984251969"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85" zoomScaleNormal="85" workbookViewId="0"/>
  </sheetViews>
  <sheetFormatPr defaultRowHeight="12.75" x14ac:dyDescent="0.2"/>
  <cols>
    <col min="1" max="1" width="49.28515625" style="10" bestFit="1" customWidth="1"/>
    <col min="2" max="2" width="12" style="10" customWidth="1"/>
    <col min="3" max="3" width="7.140625" style="10" customWidth="1"/>
    <col min="4" max="4" width="54.140625" style="10" bestFit="1" customWidth="1"/>
    <col min="5" max="5" width="29.42578125" style="10" customWidth="1"/>
    <col min="6" max="6" width="15.85546875" style="10" customWidth="1"/>
    <col min="7" max="7" width="23.42578125" style="10" customWidth="1"/>
    <col min="8" max="16384" width="9.140625" style="10"/>
  </cols>
  <sheetData>
    <row r="1" spans="1:7" x14ac:dyDescent="0.2">
      <c r="A1" s="288" t="s">
        <v>4546</v>
      </c>
      <c r="B1" s="487" t="str">
        <f>HYPERLINK("#List!$A$1", "Preparatory")</f>
        <v>Preparatory</v>
      </c>
    </row>
    <row r="2" spans="1:7" x14ac:dyDescent="0.2">
      <c r="A2" s="17"/>
      <c r="B2" s="17"/>
    </row>
    <row r="3" spans="1:7" x14ac:dyDescent="0.2">
      <c r="A3" s="83" t="s">
        <v>4538</v>
      </c>
      <c r="B3" s="17"/>
    </row>
    <row r="4" spans="1:7" ht="15" customHeight="1" x14ac:dyDescent="0.2">
      <c r="A4" s="91" t="s">
        <v>5149</v>
      </c>
      <c r="B4" s="91"/>
      <c r="C4" s="91"/>
      <c r="D4" s="86"/>
      <c r="E4" s="86"/>
      <c r="F4" s="86"/>
    </row>
    <row r="5" spans="1:7" x14ac:dyDescent="0.2">
      <c r="A5" s="12" t="s">
        <v>4537</v>
      </c>
      <c r="B5" s="12"/>
      <c r="C5" s="86"/>
      <c r="D5" s="86"/>
      <c r="E5" s="86"/>
      <c r="F5" s="86"/>
    </row>
    <row r="6" spans="1:7" x14ac:dyDescent="0.2">
      <c r="C6" s="86"/>
      <c r="D6" s="86"/>
      <c r="E6" s="86"/>
      <c r="F6" s="86"/>
    </row>
    <row r="7" spans="1:7" x14ac:dyDescent="0.2">
      <c r="A7" s="289" t="s">
        <v>4730</v>
      </c>
      <c r="B7" s="17"/>
      <c r="C7" s="86"/>
      <c r="D7" s="86"/>
      <c r="E7" s="86"/>
      <c r="F7" s="86"/>
    </row>
    <row r="8" spans="1:7" x14ac:dyDescent="0.2">
      <c r="A8" s="291" t="s">
        <v>48</v>
      </c>
      <c r="B8" s="86"/>
      <c r="C8" s="86"/>
      <c r="D8" s="86"/>
      <c r="E8" s="86"/>
      <c r="F8" s="86"/>
    </row>
    <row r="9" spans="1:7" x14ac:dyDescent="0.2">
      <c r="A9" s="290" t="s">
        <v>2954</v>
      </c>
      <c r="B9" s="86"/>
      <c r="C9" s="86"/>
      <c r="D9" s="86"/>
      <c r="E9" s="86"/>
      <c r="F9" s="86"/>
    </row>
    <row r="10" spans="1:7" x14ac:dyDescent="0.2">
      <c r="C10" s="86"/>
      <c r="D10" s="86"/>
      <c r="E10" s="86"/>
      <c r="F10" s="86"/>
    </row>
    <row r="11" spans="1:7" x14ac:dyDescent="0.2">
      <c r="A11" s="17"/>
      <c r="B11" s="17"/>
      <c r="C11" s="285" t="s">
        <v>5276</v>
      </c>
      <c r="D11" s="86"/>
      <c r="E11" s="86"/>
      <c r="F11" s="86"/>
    </row>
    <row r="12" spans="1:7" x14ac:dyDescent="0.2">
      <c r="A12" s="283" t="s">
        <v>4539</v>
      </c>
      <c r="B12" s="59"/>
      <c r="C12" s="287"/>
      <c r="D12" s="86"/>
      <c r="F12" s="86"/>
    </row>
    <row r="13" spans="1:7" x14ac:dyDescent="0.2">
      <c r="A13" s="284" t="s">
        <v>5875</v>
      </c>
      <c r="B13" s="87" t="s">
        <v>5272</v>
      </c>
      <c r="C13" s="286" t="s">
        <v>23</v>
      </c>
      <c r="D13" s="282" t="s">
        <v>5066</v>
      </c>
      <c r="F13" s="9"/>
      <c r="G13" s="9"/>
    </row>
    <row r="14" spans="1:7" x14ac:dyDescent="0.2">
      <c r="A14" s="284" t="s">
        <v>5876</v>
      </c>
      <c r="B14" s="59" t="s">
        <v>5274</v>
      </c>
      <c r="C14" s="286" t="s">
        <v>24</v>
      </c>
      <c r="D14" s="282" t="s">
        <v>5067</v>
      </c>
      <c r="F14" s="9"/>
      <c r="G14" s="9"/>
    </row>
    <row r="15" spans="1:7" x14ac:dyDescent="0.2">
      <c r="A15" s="284" t="s">
        <v>5877</v>
      </c>
      <c r="B15" s="87" t="s">
        <v>5275</v>
      </c>
      <c r="C15" s="286" t="s">
        <v>25</v>
      </c>
      <c r="D15" s="282" t="s">
        <v>5068</v>
      </c>
      <c r="F15" s="9"/>
      <c r="G15" s="9"/>
    </row>
    <row r="16" spans="1:7" x14ac:dyDescent="0.2">
      <c r="A16" s="284" t="s">
        <v>5878</v>
      </c>
      <c r="B16" s="59" t="s">
        <v>5307</v>
      </c>
      <c r="C16" s="286" t="s">
        <v>26</v>
      </c>
      <c r="D16" s="282" t="s">
        <v>5069</v>
      </c>
      <c r="F16" s="9"/>
      <c r="G16" s="9"/>
    </row>
    <row r="17" spans="1:7" x14ac:dyDescent="0.2">
      <c r="A17" s="284" t="s">
        <v>5879</v>
      </c>
      <c r="B17" s="87" t="s">
        <v>5310</v>
      </c>
      <c r="C17" s="286" t="s">
        <v>27</v>
      </c>
      <c r="D17" s="282" t="s">
        <v>5070</v>
      </c>
      <c r="F17" s="9"/>
      <c r="G17" s="9"/>
    </row>
    <row r="18" spans="1:7" x14ac:dyDescent="0.2">
      <c r="A18" s="284" t="s">
        <v>5880</v>
      </c>
      <c r="B18" s="59" t="s">
        <v>5281</v>
      </c>
      <c r="C18" s="286" t="s">
        <v>28</v>
      </c>
      <c r="D18" s="282" t="s">
        <v>5071</v>
      </c>
      <c r="F18" s="9"/>
      <c r="G18" s="9"/>
    </row>
    <row r="19" spans="1:7" x14ac:dyDescent="0.2">
      <c r="A19" s="284" t="s">
        <v>5881</v>
      </c>
      <c r="B19" s="87" t="s">
        <v>5733</v>
      </c>
      <c r="C19" s="286" t="s">
        <v>29</v>
      </c>
      <c r="D19" s="282" t="s">
        <v>5072</v>
      </c>
      <c r="F19" s="9"/>
      <c r="G19" s="9"/>
    </row>
    <row r="20" spans="1:7" x14ac:dyDescent="0.2">
      <c r="A20" s="284" t="s">
        <v>5882</v>
      </c>
      <c r="B20" s="59" t="s">
        <v>5293</v>
      </c>
      <c r="C20" s="286" t="s">
        <v>30</v>
      </c>
      <c r="D20" s="282" t="s">
        <v>5073</v>
      </c>
      <c r="F20" s="9"/>
      <c r="G20" s="9"/>
    </row>
    <row r="21" spans="1:7" x14ac:dyDescent="0.2">
      <c r="A21" s="284" t="s">
        <v>5883</v>
      </c>
      <c r="B21" s="87" t="s">
        <v>5359</v>
      </c>
      <c r="C21" s="286" t="s">
        <v>31</v>
      </c>
      <c r="D21" s="282" t="s">
        <v>5074</v>
      </c>
      <c r="F21" s="9"/>
      <c r="G21" s="9"/>
    </row>
    <row r="22" spans="1:7" x14ac:dyDescent="0.2">
      <c r="A22" s="284" t="s">
        <v>5884</v>
      </c>
      <c r="B22" s="59" t="s">
        <v>5360</v>
      </c>
      <c r="C22" s="286" t="s">
        <v>32</v>
      </c>
      <c r="D22" s="282" t="s">
        <v>5075</v>
      </c>
      <c r="F22" s="9"/>
      <c r="G22" s="9"/>
    </row>
    <row r="23" spans="1:7" x14ac:dyDescent="0.2">
      <c r="A23" s="284" t="s">
        <v>5885</v>
      </c>
      <c r="B23" s="87" t="s">
        <v>5296</v>
      </c>
      <c r="C23" s="286" t="s">
        <v>33</v>
      </c>
      <c r="D23" s="282" t="s">
        <v>5076</v>
      </c>
      <c r="F23" s="9"/>
      <c r="G23" s="9"/>
    </row>
    <row r="24" spans="1:7" x14ac:dyDescent="0.2">
      <c r="A24" s="284" t="s">
        <v>5886</v>
      </c>
      <c r="B24" s="59" t="s">
        <v>5361</v>
      </c>
      <c r="C24" s="286" t="s">
        <v>34</v>
      </c>
      <c r="D24" s="282" t="s">
        <v>5077</v>
      </c>
      <c r="F24" s="9"/>
      <c r="G24" s="9"/>
    </row>
    <row r="25" spans="1:7" x14ac:dyDescent="0.2">
      <c r="A25" s="284" t="s">
        <v>5887</v>
      </c>
      <c r="B25" s="87" t="s">
        <v>5362</v>
      </c>
      <c r="C25" s="286" t="s">
        <v>35</v>
      </c>
      <c r="D25" s="282" t="s">
        <v>5078</v>
      </c>
      <c r="F25" s="9"/>
      <c r="G25" s="9"/>
    </row>
    <row r="26" spans="1:7" x14ac:dyDescent="0.2">
      <c r="A26" s="284" t="s">
        <v>5888</v>
      </c>
      <c r="B26" s="59" t="s">
        <v>5363</v>
      </c>
      <c r="C26" s="286" t="s">
        <v>107</v>
      </c>
      <c r="D26" s="282" t="s">
        <v>5079</v>
      </c>
      <c r="F26" s="9"/>
      <c r="G26" s="9"/>
    </row>
    <row r="27" spans="1:7" x14ac:dyDescent="0.2">
      <c r="A27" s="284" t="s">
        <v>5889</v>
      </c>
      <c r="B27" s="87" t="s">
        <v>5364</v>
      </c>
      <c r="C27" s="286" t="s">
        <v>36</v>
      </c>
      <c r="D27" s="282" t="s">
        <v>5080</v>
      </c>
      <c r="F27" s="9"/>
      <c r="G27" s="9"/>
    </row>
    <row r="28" spans="1:7" x14ac:dyDescent="0.2">
      <c r="A28" s="284" t="s">
        <v>5890</v>
      </c>
      <c r="B28" s="59" t="s">
        <v>5365</v>
      </c>
      <c r="C28" s="286" t="s">
        <v>37</v>
      </c>
      <c r="D28" s="282" t="s">
        <v>5081</v>
      </c>
      <c r="F28" s="9"/>
      <c r="G28" s="9"/>
    </row>
    <row r="29" spans="1:7" x14ac:dyDescent="0.2">
      <c r="A29" s="284" t="s">
        <v>5891</v>
      </c>
      <c r="B29" s="87" t="s">
        <v>5366</v>
      </c>
      <c r="C29" s="286" t="s">
        <v>38</v>
      </c>
      <c r="D29" s="282" t="s">
        <v>5082</v>
      </c>
      <c r="F29" s="9"/>
      <c r="G29" s="9"/>
    </row>
    <row r="30" spans="1:7" x14ac:dyDescent="0.2">
      <c r="A30" s="284" t="s">
        <v>5892</v>
      </c>
      <c r="B30" s="59" t="s">
        <v>5368</v>
      </c>
      <c r="C30" s="286" t="s">
        <v>39</v>
      </c>
      <c r="D30" s="282" t="s">
        <v>5083</v>
      </c>
      <c r="F30" s="9"/>
      <c r="G30" s="9"/>
    </row>
    <row r="31" spans="1:7" x14ac:dyDescent="0.2">
      <c r="A31" s="284" t="s">
        <v>5893</v>
      </c>
      <c r="B31" s="87" t="s">
        <v>5369</v>
      </c>
      <c r="C31" s="286" t="s">
        <v>92</v>
      </c>
      <c r="D31" s="282" t="s">
        <v>5084</v>
      </c>
      <c r="F31" s="9"/>
      <c r="G31" s="9"/>
    </row>
    <row r="32" spans="1:7" x14ac:dyDescent="0.2">
      <c r="A32" s="284" t="s">
        <v>5894</v>
      </c>
      <c r="B32" s="59" t="s">
        <v>5297</v>
      </c>
      <c r="C32" s="286" t="s">
        <v>40</v>
      </c>
      <c r="D32" s="282" t="s">
        <v>5085</v>
      </c>
      <c r="F32" s="9"/>
      <c r="G32" s="9"/>
    </row>
    <row r="33" spans="7:7" x14ac:dyDescent="0.2">
      <c r="G33" s="9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zoomScale="85" zoomScaleNormal="85" workbookViewId="0"/>
  </sheetViews>
  <sheetFormatPr defaultColWidth="11.42578125" defaultRowHeight="12.75" x14ac:dyDescent="0.2"/>
  <cols>
    <col min="1" max="3" width="17.28515625" style="125" customWidth="1"/>
    <col min="4" max="7" width="17.28515625" style="86" customWidth="1"/>
    <col min="8" max="8" width="17.28515625" style="399" customWidth="1"/>
    <col min="9" max="15" width="17.28515625" style="395" customWidth="1"/>
    <col min="16" max="21" width="17.28515625" style="198" customWidth="1"/>
    <col min="22" max="22" width="17.28515625" style="400" customWidth="1"/>
    <col min="23" max="24" width="17.28515625" style="86" customWidth="1"/>
    <col min="25" max="16384" width="11.42578125" style="86"/>
  </cols>
  <sheetData>
    <row r="1" spans="1:24" x14ac:dyDescent="0.2">
      <c r="A1" s="126" t="s">
        <v>3349</v>
      </c>
      <c r="B1" s="487" t="str">
        <f>HYPERLINK("#List!$A$1", "Preparatory")</f>
        <v>Preparatory</v>
      </c>
    </row>
    <row r="2" spans="1:24" x14ac:dyDescent="0.2">
      <c r="A2" s="126"/>
    </row>
    <row r="3" spans="1:24" x14ac:dyDescent="0.2">
      <c r="A3" s="86" t="s">
        <v>2012</v>
      </c>
      <c r="C3" s="401"/>
      <c r="F3" s="401"/>
      <c r="G3" s="401"/>
    </row>
    <row r="4" spans="1:24" x14ac:dyDescent="0.2">
      <c r="A4" s="86" t="s">
        <v>2011</v>
      </c>
      <c r="E4" s="3"/>
      <c r="F4" s="3"/>
      <c r="G4" s="3"/>
      <c r="H4" s="3"/>
      <c r="I4" s="399"/>
      <c r="P4" s="395"/>
      <c r="V4" s="198"/>
      <c r="W4" s="400"/>
    </row>
    <row r="5" spans="1:24" x14ac:dyDescent="0.2">
      <c r="A5" s="86"/>
      <c r="E5" s="3"/>
      <c r="F5" s="3"/>
      <c r="G5" s="3"/>
      <c r="H5" s="3"/>
      <c r="I5" s="399"/>
      <c r="P5" s="395"/>
      <c r="V5" s="198"/>
      <c r="W5" s="400"/>
    </row>
    <row r="6" spans="1:24" x14ac:dyDescent="0.2">
      <c r="A6" s="126" t="s">
        <v>4994</v>
      </c>
      <c r="E6" s="3"/>
      <c r="F6" s="3"/>
      <c r="G6" s="3"/>
      <c r="H6" s="3"/>
      <c r="I6" s="399"/>
      <c r="P6" s="395"/>
      <c r="V6" s="198"/>
      <c r="W6" s="400"/>
    </row>
    <row r="7" spans="1:24" x14ac:dyDescent="0.2">
      <c r="H7" s="86"/>
      <c r="I7" s="86"/>
      <c r="J7" s="399"/>
      <c r="K7" s="396"/>
      <c r="P7" s="395"/>
      <c r="Q7" s="395"/>
      <c r="V7" s="198"/>
      <c r="W7" s="198"/>
      <c r="X7" s="400"/>
    </row>
    <row r="8" spans="1:24" ht="89.25" x14ac:dyDescent="0.2">
      <c r="A8" s="110" t="s">
        <v>2006</v>
      </c>
      <c r="B8" s="110" t="s">
        <v>1645</v>
      </c>
      <c r="C8" s="110" t="s">
        <v>2003</v>
      </c>
      <c r="D8" s="110" t="s">
        <v>2005</v>
      </c>
      <c r="E8" s="397" t="s">
        <v>2337</v>
      </c>
      <c r="F8" s="397" t="s">
        <v>2004</v>
      </c>
      <c r="G8" s="397" t="s">
        <v>2002</v>
      </c>
      <c r="H8" s="110" t="s">
        <v>2001</v>
      </c>
      <c r="I8" s="110" t="s">
        <v>2000</v>
      </c>
      <c r="J8" s="110" t="s">
        <v>1999</v>
      </c>
      <c r="K8" s="110" t="s">
        <v>4583</v>
      </c>
      <c r="L8" s="110" t="s">
        <v>4584</v>
      </c>
      <c r="M8" s="110" t="s">
        <v>2338</v>
      </c>
      <c r="N8" s="110" t="s">
        <v>2339</v>
      </c>
      <c r="O8" s="110" t="s">
        <v>2340</v>
      </c>
      <c r="P8" s="153" t="s">
        <v>1998</v>
      </c>
      <c r="Q8" s="153" t="s">
        <v>1997</v>
      </c>
      <c r="R8" s="153" t="s">
        <v>1996</v>
      </c>
      <c r="S8" s="157" t="s">
        <v>2010</v>
      </c>
      <c r="T8" s="398" t="s">
        <v>2009</v>
      </c>
      <c r="U8" s="110" t="s">
        <v>3274</v>
      </c>
      <c r="V8" s="110" t="s">
        <v>2042</v>
      </c>
      <c r="W8" s="110" t="s">
        <v>2043</v>
      </c>
      <c r="X8" s="153" t="s">
        <v>2044</v>
      </c>
    </row>
    <row r="9" spans="1:24" x14ac:dyDescent="0.2">
      <c r="A9" s="405" t="s">
        <v>5300</v>
      </c>
      <c r="B9" s="405" t="s">
        <v>5276</v>
      </c>
      <c r="C9" s="405" t="s">
        <v>5302</v>
      </c>
      <c r="D9" s="405" t="s">
        <v>5303</v>
      </c>
      <c r="E9" s="405" t="s">
        <v>5304</v>
      </c>
      <c r="F9" s="405" t="s">
        <v>5305</v>
      </c>
      <c r="G9" s="405" t="s">
        <v>5306</v>
      </c>
      <c r="H9" s="405" t="s">
        <v>5321</v>
      </c>
      <c r="I9" s="405" t="s">
        <v>5328</v>
      </c>
      <c r="J9" s="405" t="s">
        <v>5329</v>
      </c>
      <c r="K9" s="405" t="s">
        <v>5330</v>
      </c>
      <c r="L9" s="405" t="s">
        <v>5331</v>
      </c>
      <c r="M9" s="405" t="s">
        <v>5332</v>
      </c>
      <c r="N9" s="405" t="s">
        <v>5333</v>
      </c>
      <c r="O9" s="405" t="s">
        <v>5334</v>
      </c>
      <c r="P9" s="405" t="s">
        <v>5337</v>
      </c>
      <c r="Q9" s="405" t="s">
        <v>5338</v>
      </c>
      <c r="R9" s="405" t="s">
        <v>5339</v>
      </c>
      <c r="S9" s="405" t="s">
        <v>5444</v>
      </c>
      <c r="T9" s="405" t="s">
        <v>5445</v>
      </c>
      <c r="U9" s="405" t="s">
        <v>5348</v>
      </c>
      <c r="V9" s="405" t="s">
        <v>5349</v>
      </c>
      <c r="W9" s="405" t="s">
        <v>5350</v>
      </c>
      <c r="X9" s="405" t="s">
        <v>5351</v>
      </c>
    </row>
    <row r="10" spans="1:24" x14ac:dyDescent="0.2">
      <c r="A10" s="427" t="s">
        <v>4604</v>
      </c>
      <c r="B10" s="427" t="s">
        <v>23</v>
      </c>
      <c r="C10" s="427" t="s">
        <v>207</v>
      </c>
      <c r="D10" s="479" t="s">
        <v>0</v>
      </c>
      <c r="E10" s="427" t="s">
        <v>224</v>
      </c>
      <c r="F10" s="479" t="s">
        <v>262</v>
      </c>
      <c r="G10" s="479" t="s">
        <v>261</v>
      </c>
      <c r="H10" s="479" t="s">
        <v>1995</v>
      </c>
      <c r="I10" s="479" t="s">
        <v>1994</v>
      </c>
      <c r="J10" s="479" t="s">
        <v>1993</v>
      </c>
      <c r="K10" s="480" t="s">
        <v>1992</v>
      </c>
      <c r="L10" s="480" t="s">
        <v>1991</v>
      </c>
      <c r="M10" s="480" t="s">
        <v>244</v>
      </c>
      <c r="N10" s="480" t="s">
        <v>239</v>
      </c>
      <c r="O10" s="480" t="s">
        <v>243</v>
      </c>
      <c r="P10" s="479" t="s">
        <v>242</v>
      </c>
      <c r="Q10" s="480" t="s">
        <v>351</v>
      </c>
      <c r="R10" s="480" t="s">
        <v>241</v>
      </c>
      <c r="S10" s="480" t="s">
        <v>240</v>
      </c>
      <c r="T10" s="479" t="s">
        <v>358</v>
      </c>
      <c r="U10" s="480" t="s">
        <v>1639</v>
      </c>
      <c r="V10" s="479" t="s">
        <v>2008</v>
      </c>
      <c r="W10" s="515" t="s">
        <v>2007</v>
      </c>
      <c r="X10" s="427" t="s">
        <v>1638</v>
      </c>
    </row>
    <row r="11" spans="1:24" ht="76.5" x14ac:dyDescent="0.2">
      <c r="A11" s="70" t="s">
        <v>5000</v>
      </c>
      <c r="B11" s="67" t="s">
        <v>5119</v>
      </c>
      <c r="C11" s="67" t="s">
        <v>2059</v>
      </c>
      <c r="D11" s="67" t="s">
        <v>5102</v>
      </c>
      <c r="E11" s="67" t="s">
        <v>2059</v>
      </c>
      <c r="F11" s="67" t="s">
        <v>5100</v>
      </c>
      <c r="G11" s="67" t="s">
        <v>2059</v>
      </c>
      <c r="H11" s="67" t="s">
        <v>2058</v>
      </c>
      <c r="I11" s="67" t="s">
        <v>2058</v>
      </c>
      <c r="J11" s="67" t="s">
        <v>2058</v>
      </c>
      <c r="K11" s="67" t="s">
        <v>2058</v>
      </c>
      <c r="L11" s="67" t="s">
        <v>2058</v>
      </c>
      <c r="M11" s="67" t="s">
        <v>2058</v>
      </c>
      <c r="N11" s="67" t="s">
        <v>2058</v>
      </c>
      <c r="O11" s="67" t="s">
        <v>2058</v>
      </c>
      <c r="P11" s="402" t="s">
        <v>5018</v>
      </c>
      <c r="Q11" s="402" t="s">
        <v>5018</v>
      </c>
      <c r="R11" s="402" t="s">
        <v>5018</v>
      </c>
      <c r="S11" s="67" t="s">
        <v>2059</v>
      </c>
      <c r="T11" s="67" t="s">
        <v>5099</v>
      </c>
      <c r="U11" s="402" t="s">
        <v>5018</v>
      </c>
      <c r="V11" s="67" t="s">
        <v>5112</v>
      </c>
      <c r="W11" s="402" t="s">
        <v>2060</v>
      </c>
      <c r="X11" s="67" t="s">
        <v>5128</v>
      </c>
    </row>
    <row r="12" spans="1:24" ht="140.25" x14ac:dyDescent="0.2">
      <c r="A12" s="103" t="s">
        <v>5188</v>
      </c>
      <c r="B12" s="67"/>
      <c r="C12" s="67" t="s">
        <v>3021</v>
      </c>
      <c r="D12" s="67"/>
      <c r="E12" s="67" t="s">
        <v>3022</v>
      </c>
      <c r="F12" s="67"/>
      <c r="G12" s="67" t="s">
        <v>3016</v>
      </c>
      <c r="H12" s="67" t="s">
        <v>5009</v>
      </c>
      <c r="I12" s="67" t="s">
        <v>2841</v>
      </c>
      <c r="J12" s="67" t="s">
        <v>2816</v>
      </c>
      <c r="K12" s="67" t="s">
        <v>2816</v>
      </c>
      <c r="L12" s="67" t="s">
        <v>2816</v>
      </c>
      <c r="M12" s="67" t="s">
        <v>2725</v>
      </c>
      <c r="N12" s="67" t="s">
        <v>2725</v>
      </c>
      <c r="O12" s="67" t="s">
        <v>2725</v>
      </c>
      <c r="P12" s="402" t="s">
        <v>3045</v>
      </c>
      <c r="Q12" s="402" t="s">
        <v>3046</v>
      </c>
      <c r="R12" s="402" t="s">
        <v>3047</v>
      </c>
      <c r="S12" s="67" t="s">
        <v>3266</v>
      </c>
      <c r="T12" s="67"/>
      <c r="U12" s="402" t="s">
        <v>3048</v>
      </c>
      <c r="V12" s="67"/>
      <c r="W12" s="402" t="s">
        <v>2705</v>
      </c>
      <c r="X12" s="67"/>
    </row>
    <row r="13" spans="1:24" ht="25.5" x14ac:dyDescent="0.2">
      <c r="A13" s="103"/>
      <c r="B13" s="402"/>
      <c r="C13" s="402"/>
      <c r="D13" s="67"/>
      <c r="E13" s="402"/>
      <c r="F13" s="402"/>
      <c r="G13" s="67"/>
      <c r="H13" s="402" t="s">
        <v>2708</v>
      </c>
      <c r="I13" s="67" t="s">
        <v>2708</v>
      </c>
      <c r="J13" s="402" t="s">
        <v>2708</v>
      </c>
      <c r="K13" s="402" t="s">
        <v>2713</v>
      </c>
      <c r="L13" s="402" t="s">
        <v>2711</v>
      </c>
      <c r="M13" s="402" t="s">
        <v>2805</v>
      </c>
      <c r="N13" s="402" t="s">
        <v>2806</v>
      </c>
      <c r="O13" s="402" t="s">
        <v>2808</v>
      </c>
      <c r="P13" s="402"/>
      <c r="Q13" s="402"/>
      <c r="R13" s="402"/>
      <c r="S13" s="402"/>
      <c r="T13" s="67"/>
      <c r="U13" s="402"/>
      <c r="V13" s="402"/>
      <c r="W13" s="402"/>
      <c r="X13" s="402"/>
    </row>
    <row r="14" spans="1:24" x14ac:dyDescent="0.2">
      <c r="A14" s="103"/>
      <c r="B14" s="402"/>
      <c r="C14" s="402"/>
      <c r="D14" s="67"/>
      <c r="E14" s="402"/>
      <c r="F14" s="403"/>
      <c r="G14" s="67"/>
      <c r="H14" s="403"/>
      <c r="I14" s="403"/>
      <c r="J14" s="403"/>
      <c r="K14" s="67" t="s">
        <v>5012</v>
      </c>
      <c r="L14" s="67" t="s">
        <v>5012</v>
      </c>
      <c r="M14" s="402" t="s">
        <v>2808</v>
      </c>
      <c r="N14" s="402" t="s">
        <v>2808</v>
      </c>
      <c r="O14" s="402"/>
      <c r="P14" s="402"/>
      <c r="Q14" s="402"/>
      <c r="R14" s="402"/>
      <c r="S14" s="68"/>
      <c r="T14" s="403"/>
      <c r="U14" s="68"/>
      <c r="V14" s="403"/>
      <c r="W14" s="404"/>
      <c r="X14" s="67"/>
    </row>
    <row r="15" spans="1:24" ht="25.5" x14ac:dyDescent="0.2">
      <c r="A15" s="103"/>
      <c r="B15" s="402"/>
      <c r="C15" s="402"/>
      <c r="D15" s="67"/>
      <c r="E15" s="402"/>
      <c r="F15" s="67"/>
      <c r="G15" s="67"/>
      <c r="H15" s="67"/>
      <c r="I15" s="67"/>
      <c r="J15" s="402"/>
      <c r="K15" s="402" t="s">
        <v>3053</v>
      </c>
      <c r="L15" s="402"/>
      <c r="M15" s="402"/>
      <c r="N15" s="402"/>
      <c r="O15" s="402"/>
      <c r="P15" s="402"/>
      <c r="Q15" s="402"/>
      <c r="R15" s="402"/>
      <c r="S15" s="68"/>
      <c r="T15" s="67"/>
      <c r="U15" s="68"/>
      <c r="V15" s="402"/>
      <c r="W15" s="404"/>
      <c r="X15" s="402"/>
    </row>
    <row r="16" spans="1:24" x14ac:dyDescent="0.2">
      <c r="A16" s="103"/>
      <c r="B16" s="402"/>
      <c r="C16" s="402"/>
      <c r="D16" s="67"/>
      <c r="E16" s="402"/>
      <c r="F16" s="67"/>
      <c r="G16" s="67"/>
      <c r="H16" s="67"/>
      <c r="I16" s="67"/>
      <c r="J16" s="67"/>
      <c r="K16" s="402" t="s">
        <v>2869</v>
      </c>
      <c r="L16" s="67"/>
      <c r="M16" s="67"/>
      <c r="N16" s="67"/>
      <c r="O16" s="402"/>
      <c r="P16" s="402"/>
      <c r="Q16" s="402"/>
      <c r="R16" s="402"/>
      <c r="S16" s="68"/>
      <c r="T16" s="67"/>
      <c r="U16" s="68"/>
      <c r="V16" s="67"/>
      <c r="W16" s="404"/>
      <c r="X16" s="402"/>
    </row>
    <row r="17" spans="2:24" x14ac:dyDescent="0.2">
      <c r="B17" s="86"/>
      <c r="C17" s="86"/>
      <c r="F17" s="399"/>
      <c r="G17" s="395"/>
      <c r="H17" s="395"/>
      <c r="N17" s="198"/>
      <c r="O17" s="198"/>
      <c r="T17" s="400"/>
      <c r="U17" s="86"/>
      <c r="V17" s="86"/>
      <c r="W17" s="36"/>
      <c r="X17" s="125"/>
    </row>
    <row r="18" spans="2:24" x14ac:dyDescent="0.2">
      <c r="C18" s="86"/>
      <c r="G18" s="399"/>
      <c r="H18" s="395"/>
      <c r="O18" s="198"/>
      <c r="U18" s="400"/>
      <c r="V18" s="86"/>
      <c r="X18" s="36"/>
    </row>
    <row r="19" spans="2:24" x14ac:dyDescent="0.2">
      <c r="B19" s="86"/>
      <c r="C19" s="86"/>
      <c r="H19" s="86"/>
      <c r="I19" s="86"/>
      <c r="J19" s="86"/>
      <c r="K19" s="86"/>
      <c r="L19" s="86"/>
      <c r="M19" s="86"/>
      <c r="N19" s="86"/>
      <c r="O19" s="86"/>
      <c r="P19" s="86"/>
      <c r="Q19" s="86"/>
      <c r="R19" s="86"/>
      <c r="S19" s="86"/>
      <c r="T19" s="86"/>
      <c r="U19" s="86"/>
      <c r="V19" s="86"/>
    </row>
    <row r="20" spans="2:24" x14ac:dyDescent="0.2">
      <c r="C20" s="86"/>
      <c r="G20" s="399"/>
      <c r="H20" s="395"/>
      <c r="O20" s="198"/>
      <c r="U20" s="400"/>
      <c r="V20" s="86"/>
      <c r="X20" s="36"/>
    </row>
    <row r="21" spans="2:24" x14ac:dyDescent="0.2">
      <c r="C21" s="86"/>
      <c r="H21" s="395"/>
      <c r="O21" s="198"/>
      <c r="U21" s="400"/>
      <c r="V21" s="86"/>
      <c r="X21" s="36"/>
    </row>
    <row r="22" spans="2:24" x14ac:dyDescent="0.2">
      <c r="H22" s="86"/>
      <c r="I22" s="399"/>
      <c r="P22" s="395"/>
      <c r="V22" s="198"/>
      <c r="W22" s="400"/>
    </row>
    <row r="23" spans="2:24" x14ac:dyDescent="0.2">
      <c r="H23" s="86"/>
      <c r="I23" s="399"/>
      <c r="P23" s="395"/>
      <c r="V23" s="198"/>
      <c r="W23" s="400"/>
    </row>
    <row r="24" spans="2:24" x14ac:dyDescent="0.2">
      <c r="H24" s="86"/>
      <c r="I24" s="399"/>
      <c r="P24" s="395"/>
      <c r="V24" s="198"/>
      <c r="W24" s="400"/>
    </row>
    <row r="25" spans="2:24" x14ac:dyDescent="0.2">
      <c r="H25" s="86"/>
      <c r="I25" s="399"/>
      <c r="P25" s="395"/>
      <c r="V25" s="198"/>
      <c r="W25" s="400"/>
    </row>
  </sheetData>
  <pageMargins left="0.7" right="0.7" top="0.78740157499999996" bottom="0.78740157499999996" header="0.3" footer="0.3"/>
  <pageSetup paperSize="9" scale="72" orientation="landscape" r:id="rId1"/>
  <colBreaks count="1" manualBreakCount="1">
    <brk id="14" max="1048575"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zoomScale="85" zoomScaleNormal="85" workbookViewId="0"/>
  </sheetViews>
  <sheetFormatPr defaultColWidth="11.42578125" defaultRowHeight="12.75" x14ac:dyDescent="0.2"/>
  <cols>
    <col min="1" max="1" width="14.140625" style="125" customWidth="1"/>
    <col min="2" max="4" width="14.140625" style="86" customWidth="1"/>
    <col min="5" max="11" width="14.140625" style="406" customWidth="1"/>
    <col min="12" max="15" width="14.140625" style="86" customWidth="1"/>
    <col min="16" max="17" width="14.140625" style="400" customWidth="1"/>
    <col min="18" max="19" width="14.140625" style="10" customWidth="1"/>
    <col min="20" max="22" width="14.140625" style="86" customWidth="1"/>
    <col min="23" max="23" width="18.5703125" style="86" customWidth="1"/>
    <col min="24" max="26" width="11.42578125" style="86" customWidth="1"/>
    <col min="27" max="27" width="12.85546875" style="86" customWidth="1"/>
    <col min="28" max="28" width="12" style="86" customWidth="1"/>
    <col min="29" max="16384" width="11.42578125" style="86"/>
  </cols>
  <sheetData>
    <row r="1" spans="1:22" x14ac:dyDescent="0.2">
      <c r="A1" s="126" t="s">
        <v>3350</v>
      </c>
      <c r="B1" s="487" t="str">
        <f>HYPERLINK("#List!$A$1", "Preparatory")</f>
        <v>Preparatory</v>
      </c>
    </row>
    <row r="2" spans="1:22" x14ac:dyDescent="0.2">
      <c r="A2" s="126"/>
    </row>
    <row r="3" spans="1:22" x14ac:dyDescent="0.2">
      <c r="A3" s="98" t="s">
        <v>2034</v>
      </c>
      <c r="D3" s="401"/>
      <c r="I3" s="407"/>
      <c r="J3" s="407"/>
      <c r="K3" s="407"/>
      <c r="L3" s="407"/>
      <c r="M3" s="407"/>
      <c r="N3" s="407"/>
      <c r="O3" s="407"/>
      <c r="P3" s="407"/>
      <c r="Q3" s="86"/>
      <c r="R3" s="86"/>
      <c r="S3" s="86"/>
    </row>
    <row r="4" spans="1:22" x14ac:dyDescent="0.2">
      <c r="A4" s="86" t="s">
        <v>2033</v>
      </c>
      <c r="B4" s="401"/>
      <c r="C4" s="401"/>
      <c r="D4" s="3"/>
      <c r="E4" s="401"/>
      <c r="F4" s="3"/>
      <c r="G4" s="3"/>
      <c r="H4" s="3"/>
      <c r="I4" s="407"/>
      <c r="J4" s="407"/>
      <c r="K4" s="407"/>
      <c r="L4" s="407"/>
      <c r="M4" s="407"/>
      <c r="N4" s="407"/>
      <c r="O4" s="407"/>
      <c r="P4" s="407"/>
      <c r="Q4" s="86"/>
      <c r="R4" s="86"/>
      <c r="S4" s="86"/>
    </row>
    <row r="5" spans="1:22" x14ac:dyDescent="0.2">
      <c r="A5" s="86"/>
      <c r="B5" s="401"/>
      <c r="C5" s="401"/>
      <c r="D5" s="3"/>
      <c r="E5" s="401"/>
      <c r="F5" s="3"/>
      <c r="G5" s="3"/>
      <c r="H5" s="3"/>
      <c r="I5" s="407"/>
      <c r="J5" s="407"/>
      <c r="K5" s="407"/>
      <c r="L5" s="407"/>
      <c r="M5" s="407"/>
      <c r="N5" s="407"/>
      <c r="O5" s="407"/>
      <c r="P5" s="407"/>
      <c r="Q5" s="86"/>
      <c r="R5" s="86"/>
      <c r="S5" s="86"/>
    </row>
    <row r="6" spans="1:22" x14ac:dyDescent="0.2">
      <c r="A6" s="126" t="s">
        <v>4995</v>
      </c>
      <c r="B6" s="401"/>
      <c r="C6" s="401"/>
      <c r="D6" s="3"/>
      <c r="E6" s="401"/>
      <c r="F6" s="3"/>
      <c r="G6" s="3"/>
      <c r="H6" s="3"/>
      <c r="I6" s="407"/>
      <c r="J6" s="407"/>
      <c r="K6" s="407"/>
      <c r="L6" s="407"/>
      <c r="M6" s="407"/>
      <c r="N6" s="407"/>
      <c r="O6" s="407"/>
      <c r="P6" s="407"/>
      <c r="Q6" s="86"/>
      <c r="R6" s="86"/>
      <c r="S6" s="86"/>
    </row>
    <row r="7" spans="1:22" x14ac:dyDescent="0.2">
      <c r="A7" s="159" t="s">
        <v>48</v>
      </c>
      <c r="B7" s="401"/>
      <c r="C7" s="401"/>
      <c r="D7" s="3"/>
      <c r="E7" s="401"/>
      <c r="F7" s="3"/>
      <c r="G7" s="3"/>
      <c r="H7" s="3"/>
      <c r="I7" s="407"/>
      <c r="J7" s="407"/>
      <c r="K7" s="407"/>
      <c r="L7" s="407"/>
      <c r="M7" s="407"/>
      <c r="N7" s="407"/>
      <c r="O7" s="407"/>
      <c r="P7" s="407"/>
      <c r="Q7" s="86"/>
      <c r="R7" s="86"/>
      <c r="S7" s="86"/>
    </row>
    <row r="8" spans="1:22" x14ac:dyDescent="0.2">
      <c r="A8" s="12" t="s">
        <v>2957</v>
      </c>
      <c r="B8" s="401"/>
      <c r="C8" s="401"/>
      <c r="D8" s="3"/>
      <c r="E8" s="401"/>
      <c r="F8" s="3"/>
      <c r="G8" s="3"/>
      <c r="H8" s="3"/>
      <c r="I8" s="407"/>
      <c r="J8" s="407"/>
      <c r="K8" s="407"/>
      <c r="L8" s="407"/>
      <c r="M8" s="407"/>
      <c r="N8" s="407"/>
      <c r="O8" s="407"/>
      <c r="P8" s="407"/>
      <c r="Q8" s="86"/>
      <c r="R8" s="86"/>
      <c r="S8" s="86"/>
    </row>
    <row r="9" spans="1:22" x14ac:dyDescent="0.2">
      <c r="A9" s="12" t="s">
        <v>2808</v>
      </c>
      <c r="B9" s="401"/>
      <c r="C9" s="401"/>
      <c r="D9" s="3"/>
      <c r="E9" s="401"/>
      <c r="F9" s="3"/>
      <c r="G9" s="3"/>
      <c r="H9" s="3"/>
      <c r="I9" s="407"/>
      <c r="J9" s="407"/>
      <c r="K9" s="407"/>
      <c r="L9" s="407"/>
      <c r="M9" s="407"/>
      <c r="N9" s="407"/>
      <c r="O9" s="407"/>
      <c r="P9" s="407"/>
      <c r="Q9" s="86"/>
      <c r="R9" s="86"/>
      <c r="S9" s="86"/>
    </row>
    <row r="10" spans="1:22" x14ac:dyDescent="0.2">
      <c r="A10" s="159" t="s">
        <v>2890</v>
      </c>
      <c r="B10" s="401"/>
      <c r="C10" s="401"/>
      <c r="D10" s="3"/>
      <c r="E10" s="401"/>
      <c r="F10" s="3"/>
      <c r="G10" s="3"/>
      <c r="H10" s="3"/>
      <c r="I10" s="407"/>
      <c r="J10" s="407"/>
      <c r="K10" s="407"/>
      <c r="L10" s="407"/>
      <c r="M10" s="407"/>
      <c r="N10" s="407"/>
      <c r="O10" s="407"/>
      <c r="P10" s="407"/>
      <c r="Q10" s="86"/>
      <c r="R10" s="86"/>
      <c r="S10" s="86"/>
    </row>
    <row r="11" spans="1:22" x14ac:dyDescent="0.2">
      <c r="A11" s="159"/>
      <c r="B11" s="401"/>
      <c r="C11" s="401"/>
      <c r="D11" s="3"/>
      <c r="E11" s="401"/>
      <c r="F11" s="3"/>
      <c r="G11" s="3"/>
      <c r="H11" s="3"/>
      <c r="I11" s="407"/>
      <c r="J11" s="407"/>
      <c r="K11" s="407"/>
      <c r="L11" s="407"/>
      <c r="M11" s="407"/>
      <c r="N11" s="407"/>
      <c r="O11" s="407"/>
      <c r="P11" s="407"/>
      <c r="Q11" s="86"/>
      <c r="R11" s="86"/>
      <c r="S11" s="86"/>
    </row>
    <row r="12" spans="1:22" x14ac:dyDescent="0.2">
      <c r="A12" s="86" t="s">
        <v>2032</v>
      </c>
      <c r="B12" s="407"/>
      <c r="C12" s="407"/>
      <c r="D12" s="407"/>
      <c r="E12" s="407"/>
      <c r="F12" s="407"/>
      <c r="G12" s="407"/>
      <c r="H12" s="407"/>
      <c r="I12" s="407"/>
      <c r="J12" s="407"/>
      <c r="K12" s="407"/>
      <c r="L12" s="407"/>
      <c r="M12" s="407"/>
      <c r="N12" s="407"/>
      <c r="O12" s="407"/>
      <c r="P12" s="407"/>
      <c r="Q12" s="407"/>
      <c r="R12" s="86"/>
      <c r="S12" s="86"/>
    </row>
    <row r="13" spans="1:22" x14ac:dyDescent="0.2">
      <c r="A13" s="86"/>
      <c r="B13" s="407"/>
      <c r="C13" s="407"/>
      <c r="D13" s="407"/>
      <c r="E13" s="407"/>
      <c r="F13" s="407"/>
      <c r="G13" s="407"/>
      <c r="H13" s="407"/>
      <c r="I13" s="407"/>
      <c r="J13" s="407"/>
      <c r="K13" s="407"/>
      <c r="L13" s="407"/>
      <c r="M13" s="407"/>
      <c r="N13" s="407"/>
      <c r="O13" s="407"/>
      <c r="P13" s="407"/>
      <c r="Q13" s="407"/>
      <c r="R13" s="86"/>
      <c r="S13" s="86"/>
    </row>
    <row r="14" spans="1:22" x14ac:dyDescent="0.2">
      <c r="A14" s="582" t="s">
        <v>2006</v>
      </c>
      <c r="B14" s="582" t="s">
        <v>4628</v>
      </c>
      <c r="C14" s="582" t="s">
        <v>4629</v>
      </c>
      <c r="D14" s="582" t="s">
        <v>2430</v>
      </c>
      <c r="E14" s="582" t="s">
        <v>2344</v>
      </c>
      <c r="F14" s="582" t="s">
        <v>2345</v>
      </c>
      <c r="G14" s="582" t="s">
        <v>2346</v>
      </c>
      <c r="H14" s="582" t="s">
        <v>2347</v>
      </c>
      <c r="I14" s="582" t="s">
        <v>2025</v>
      </c>
      <c r="J14" s="582" t="s">
        <v>2024</v>
      </c>
      <c r="K14" s="585" t="s">
        <v>2031</v>
      </c>
      <c r="L14" s="585" t="s">
        <v>2030</v>
      </c>
      <c r="M14" s="575" t="s">
        <v>2029</v>
      </c>
      <c r="N14" s="587" t="s">
        <v>2028</v>
      </c>
      <c r="O14" s="588"/>
      <c r="P14" s="589"/>
      <c r="Q14" s="587" t="s">
        <v>2026</v>
      </c>
      <c r="R14" s="588"/>
      <c r="S14" s="589"/>
      <c r="T14" s="587" t="s">
        <v>2027</v>
      </c>
      <c r="U14" s="588"/>
      <c r="V14" s="589"/>
    </row>
    <row r="15" spans="1:22" ht="63.75" x14ac:dyDescent="0.2">
      <c r="A15" s="582"/>
      <c r="B15" s="582"/>
      <c r="C15" s="582"/>
      <c r="D15" s="582"/>
      <c r="E15" s="582"/>
      <c r="F15" s="582"/>
      <c r="G15" s="582"/>
      <c r="H15" s="582"/>
      <c r="I15" s="582"/>
      <c r="J15" s="582"/>
      <c r="K15" s="586"/>
      <c r="L15" s="586"/>
      <c r="M15" s="590"/>
      <c r="N15" s="110" t="s">
        <v>2023</v>
      </c>
      <c r="O15" s="110" t="s">
        <v>2022</v>
      </c>
      <c r="P15" s="110" t="s">
        <v>2021</v>
      </c>
      <c r="Q15" s="110" t="s">
        <v>2020</v>
      </c>
      <c r="R15" s="110" t="s">
        <v>2019</v>
      </c>
      <c r="S15" s="110" t="s">
        <v>2018</v>
      </c>
      <c r="T15" s="110" t="s">
        <v>2017</v>
      </c>
      <c r="U15" s="110" t="s">
        <v>273</v>
      </c>
      <c r="V15" s="110" t="s">
        <v>2016</v>
      </c>
    </row>
    <row r="16" spans="1:22" x14ac:dyDescent="0.2">
      <c r="A16" s="223" t="s">
        <v>5300</v>
      </c>
      <c r="B16" s="223" t="s">
        <v>5302</v>
      </c>
      <c r="C16" s="223" t="s">
        <v>5303</v>
      </c>
      <c r="D16" s="223" t="s">
        <v>5276</v>
      </c>
      <c r="E16" s="223" t="s">
        <v>5304</v>
      </c>
      <c r="F16" s="223" t="s">
        <v>5305</v>
      </c>
      <c r="G16" s="223" t="s">
        <v>5306</v>
      </c>
      <c r="H16" s="223" t="s">
        <v>5321</v>
      </c>
      <c r="I16" s="223" t="s">
        <v>5328</v>
      </c>
      <c r="J16" s="223" t="s">
        <v>5329</v>
      </c>
      <c r="K16" s="223" t="s">
        <v>5330</v>
      </c>
      <c r="L16" s="223" t="s">
        <v>5331</v>
      </c>
      <c r="M16" s="223" t="s">
        <v>5332</v>
      </c>
      <c r="N16" s="223" t="s">
        <v>5333</v>
      </c>
      <c r="O16" s="223" t="s">
        <v>5334</v>
      </c>
      <c r="P16" s="223" t="s">
        <v>5336</v>
      </c>
      <c r="Q16" s="223" t="s">
        <v>5337</v>
      </c>
      <c r="R16" s="223" t="s">
        <v>5338</v>
      </c>
      <c r="S16" s="223" t="s">
        <v>5339</v>
      </c>
      <c r="T16" s="223" t="s">
        <v>5444</v>
      </c>
      <c r="U16" s="223" t="s">
        <v>5445</v>
      </c>
      <c r="V16" s="223" t="s">
        <v>5348</v>
      </c>
    </row>
    <row r="17" spans="1:24" x14ac:dyDescent="0.2">
      <c r="A17" s="427" t="s">
        <v>4605</v>
      </c>
      <c r="B17" s="427" t="s">
        <v>1639</v>
      </c>
      <c r="C17" s="427" t="s">
        <v>2462</v>
      </c>
      <c r="D17" s="427" t="s">
        <v>23</v>
      </c>
      <c r="E17" s="481" t="s">
        <v>225</v>
      </c>
      <c r="F17" s="481" t="s">
        <v>269</v>
      </c>
      <c r="G17" s="481" t="s">
        <v>410</v>
      </c>
      <c r="H17" s="481" t="s">
        <v>539</v>
      </c>
      <c r="I17" s="479" t="s">
        <v>420</v>
      </c>
      <c r="J17" s="479" t="s">
        <v>406</v>
      </c>
      <c r="K17" s="479" t="s">
        <v>478</v>
      </c>
      <c r="L17" s="480" t="s">
        <v>207</v>
      </c>
      <c r="M17" s="480" t="s">
        <v>0</v>
      </c>
      <c r="N17" s="479" t="s">
        <v>224</v>
      </c>
      <c r="O17" s="479" t="s">
        <v>262</v>
      </c>
      <c r="P17" s="479" t="s">
        <v>261</v>
      </c>
      <c r="Q17" s="479" t="s">
        <v>231</v>
      </c>
      <c r="R17" s="479" t="s">
        <v>253</v>
      </c>
      <c r="S17" s="479" t="s">
        <v>244</v>
      </c>
      <c r="T17" s="479" t="s">
        <v>239</v>
      </c>
      <c r="U17" s="479" t="s">
        <v>243</v>
      </c>
      <c r="V17" s="479" t="s">
        <v>242</v>
      </c>
    </row>
    <row r="18" spans="1:24" ht="25.5" x14ac:dyDescent="0.2">
      <c r="A18" s="70" t="s">
        <v>5000</v>
      </c>
      <c r="B18" s="70" t="s">
        <v>5000</v>
      </c>
      <c r="C18" s="70" t="s">
        <v>5000</v>
      </c>
      <c r="D18" s="67" t="s">
        <v>2059</v>
      </c>
      <c r="E18" s="68" t="s">
        <v>2058</v>
      </c>
      <c r="F18" s="68" t="s">
        <v>2058</v>
      </c>
      <c r="G18" s="68" t="s">
        <v>2058</v>
      </c>
      <c r="H18" s="68" t="s">
        <v>2058</v>
      </c>
      <c r="I18" s="68" t="s">
        <v>2058</v>
      </c>
      <c r="J18" s="68" t="s">
        <v>2058</v>
      </c>
      <c r="K18" s="68" t="s">
        <v>2058</v>
      </c>
      <c r="L18" s="68" t="s">
        <v>2058</v>
      </c>
      <c r="M18" s="68" t="s">
        <v>2058</v>
      </c>
      <c r="N18" s="404" t="s">
        <v>2059</v>
      </c>
      <c r="O18" s="404" t="s">
        <v>2059</v>
      </c>
      <c r="P18" s="404" t="s">
        <v>2059</v>
      </c>
      <c r="Q18" s="404" t="s">
        <v>2059</v>
      </c>
      <c r="R18" s="68" t="s">
        <v>2060</v>
      </c>
      <c r="S18" s="68" t="s">
        <v>2060</v>
      </c>
      <c r="T18" s="68" t="s">
        <v>2060</v>
      </c>
      <c r="U18" s="68" t="s">
        <v>2058</v>
      </c>
      <c r="V18" s="404" t="s">
        <v>2059</v>
      </c>
      <c r="W18" s="159"/>
      <c r="X18" s="159"/>
    </row>
    <row r="19" spans="1:24" ht="114.75" x14ac:dyDescent="0.2">
      <c r="A19" s="103" t="s">
        <v>5188</v>
      </c>
      <c r="B19" s="70" t="s">
        <v>4667</v>
      </c>
      <c r="C19" s="70" t="s">
        <v>5190</v>
      </c>
      <c r="D19" s="67" t="s">
        <v>3021</v>
      </c>
      <c r="E19" s="68" t="s">
        <v>2716</v>
      </c>
      <c r="F19" s="68" t="s">
        <v>2716</v>
      </c>
      <c r="G19" s="68" t="s">
        <v>2716</v>
      </c>
      <c r="H19" s="68" t="s">
        <v>2716</v>
      </c>
      <c r="I19" s="68" t="s">
        <v>2716</v>
      </c>
      <c r="J19" s="68" t="s">
        <v>2716</v>
      </c>
      <c r="K19" s="68" t="s">
        <v>2716</v>
      </c>
      <c r="L19" s="68" t="s">
        <v>2717</v>
      </c>
      <c r="M19" s="404" t="s">
        <v>2715</v>
      </c>
      <c r="N19" s="404" t="s">
        <v>3023</v>
      </c>
      <c r="O19" s="68" t="s">
        <v>3024</v>
      </c>
      <c r="P19" s="68" t="s">
        <v>3025</v>
      </c>
      <c r="Q19" s="68" t="s">
        <v>3026</v>
      </c>
      <c r="R19" s="68" t="s">
        <v>2706</v>
      </c>
      <c r="S19" s="68" t="s">
        <v>2707</v>
      </c>
      <c r="T19" s="68" t="s">
        <v>3260</v>
      </c>
      <c r="U19" s="68"/>
      <c r="V19" s="68" t="s">
        <v>4724</v>
      </c>
      <c r="W19" s="159"/>
      <c r="X19" s="159"/>
    </row>
    <row r="20" spans="1:24" ht="51" x14ac:dyDescent="0.2">
      <c r="A20" s="103"/>
      <c r="B20" s="103" t="s">
        <v>5797</v>
      </c>
      <c r="C20" s="103"/>
      <c r="D20" s="103"/>
      <c r="E20" s="68" t="s">
        <v>3056</v>
      </c>
      <c r="F20" s="68" t="s">
        <v>3058</v>
      </c>
      <c r="G20" s="68" t="s">
        <v>3059</v>
      </c>
      <c r="H20" s="68" t="s">
        <v>3060</v>
      </c>
      <c r="I20" s="68" t="s">
        <v>3061</v>
      </c>
      <c r="J20" s="68" t="s">
        <v>3067</v>
      </c>
      <c r="K20" s="68"/>
      <c r="L20" s="68"/>
      <c r="M20" s="404" t="s">
        <v>2940</v>
      </c>
      <c r="N20" s="404"/>
      <c r="O20" s="68"/>
      <c r="P20" s="68"/>
      <c r="Q20" s="68"/>
      <c r="R20" s="68"/>
      <c r="S20" s="68"/>
      <c r="T20" s="68"/>
      <c r="U20" s="68" t="s">
        <v>2716</v>
      </c>
      <c r="V20" s="68"/>
      <c r="W20" s="159"/>
      <c r="X20" s="159"/>
    </row>
    <row r="21" spans="1:24" ht="63.75" x14ac:dyDescent="0.2">
      <c r="A21" s="103"/>
      <c r="B21" s="68"/>
      <c r="C21" s="68"/>
      <c r="D21" s="103"/>
      <c r="E21" s="68" t="s">
        <v>2852</v>
      </c>
      <c r="F21" s="68" t="s">
        <v>2852</v>
      </c>
      <c r="G21" s="68" t="s">
        <v>2852</v>
      </c>
      <c r="H21" s="68" t="s">
        <v>2852</v>
      </c>
      <c r="I21" s="68" t="s">
        <v>2852</v>
      </c>
      <c r="J21" s="68" t="s">
        <v>2852</v>
      </c>
      <c r="K21" s="68"/>
      <c r="L21" s="68"/>
      <c r="M21" s="404" t="s">
        <v>2943</v>
      </c>
      <c r="N21" s="404"/>
      <c r="O21" s="68"/>
      <c r="P21" s="68"/>
      <c r="Q21" s="68"/>
      <c r="R21" s="68"/>
      <c r="S21" s="68"/>
      <c r="T21" s="68"/>
      <c r="U21" s="68" t="s">
        <v>2859</v>
      </c>
      <c r="V21" s="68"/>
      <c r="W21" s="159"/>
      <c r="X21" s="159"/>
    </row>
    <row r="22" spans="1:24" x14ac:dyDescent="0.2">
      <c r="A22" s="86"/>
      <c r="B22" s="9"/>
      <c r="C22" s="9"/>
      <c r="E22" s="86"/>
      <c r="L22" s="406"/>
      <c r="P22" s="86"/>
      <c r="R22" s="400"/>
      <c r="T22" s="10"/>
      <c r="W22" s="159"/>
      <c r="X22" s="159"/>
    </row>
    <row r="23" spans="1:24" x14ac:dyDescent="0.2">
      <c r="A23" s="17" t="s">
        <v>4996</v>
      </c>
      <c r="B23" s="9"/>
      <c r="C23" s="9"/>
      <c r="E23" s="86"/>
      <c r="F23" s="86"/>
      <c r="G23" s="86"/>
      <c r="H23" s="86"/>
      <c r="I23" s="86"/>
      <c r="J23" s="86"/>
      <c r="K23" s="86"/>
      <c r="P23" s="86"/>
      <c r="Q23" s="86"/>
      <c r="R23" s="86"/>
      <c r="S23" s="86"/>
      <c r="W23" s="159"/>
      <c r="X23" s="159"/>
    </row>
    <row r="24" spans="1:24" x14ac:dyDescent="0.2">
      <c r="A24" s="159" t="s">
        <v>48</v>
      </c>
      <c r="C24" s="406"/>
      <c r="D24" s="406"/>
      <c r="K24" s="86"/>
      <c r="O24" s="400"/>
      <c r="Q24" s="10"/>
      <c r="S24" s="86"/>
      <c r="W24" s="159"/>
      <c r="X24" s="159"/>
    </row>
    <row r="25" spans="1:24" x14ac:dyDescent="0.2">
      <c r="A25" s="86" t="s">
        <v>3269</v>
      </c>
      <c r="V25" s="159"/>
      <c r="W25" s="159"/>
    </row>
    <row r="26" spans="1:24" x14ac:dyDescent="0.2">
      <c r="A26" s="86" t="s">
        <v>2890</v>
      </c>
      <c r="C26" s="408"/>
      <c r="D26" s="408"/>
      <c r="E26" s="408"/>
      <c r="F26" s="408"/>
      <c r="G26" s="408"/>
      <c r="H26" s="408"/>
      <c r="I26" s="40"/>
      <c r="K26" s="86"/>
      <c r="M26" s="92"/>
      <c r="N26" s="92"/>
      <c r="O26" s="159"/>
      <c r="P26" s="159"/>
      <c r="Q26" s="159"/>
      <c r="R26" s="159"/>
      <c r="S26" s="159"/>
      <c r="T26" s="159"/>
      <c r="U26" s="159"/>
      <c r="V26" s="159"/>
      <c r="W26" s="159"/>
    </row>
    <row r="27" spans="1:24" x14ac:dyDescent="0.2">
      <c r="A27" s="159" t="s">
        <v>2956</v>
      </c>
      <c r="C27" s="406"/>
      <c r="D27" s="406"/>
      <c r="K27" s="86"/>
      <c r="L27" s="400"/>
      <c r="M27" s="10"/>
      <c r="N27" s="10"/>
      <c r="P27" s="86"/>
      <c r="Q27" s="86"/>
      <c r="R27" s="86"/>
      <c r="S27" s="86"/>
    </row>
    <row r="28" spans="1:24" x14ac:dyDescent="0.2">
      <c r="A28" s="159"/>
      <c r="C28" s="406"/>
      <c r="D28" s="406"/>
      <c r="I28" s="86"/>
      <c r="J28" s="86"/>
      <c r="K28" s="86"/>
      <c r="L28" s="400"/>
      <c r="M28" s="10"/>
      <c r="N28" s="10"/>
      <c r="P28" s="86"/>
      <c r="Q28" s="86"/>
      <c r="R28" s="86"/>
      <c r="S28" s="86"/>
    </row>
    <row r="29" spans="1:24" x14ac:dyDescent="0.2">
      <c r="A29" s="86" t="s">
        <v>2055</v>
      </c>
      <c r="C29" s="406"/>
      <c r="D29" s="406"/>
      <c r="I29" s="86"/>
      <c r="J29" s="86"/>
      <c r="K29" s="86"/>
      <c r="L29" s="406"/>
      <c r="M29" s="406"/>
      <c r="N29" s="406"/>
      <c r="O29" s="400"/>
      <c r="Q29" s="406"/>
      <c r="R29" s="406"/>
      <c r="S29" s="406"/>
      <c r="T29" s="406"/>
      <c r="U29" s="406"/>
    </row>
    <row r="30" spans="1:24" x14ac:dyDescent="0.2">
      <c r="A30" s="86"/>
      <c r="C30" s="406"/>
      <c r="D30" s="406"/>
      <c r="I30" s="86"/>
      <c r="J30" s="86"/>
      <c r="K30" s="86"/>
      <c r="L30" s="406"/>
      <c r="M30" s="406"/>
      <c r="N30" s="406"/>
      <c r="O30" s="400"/>
      <c r="Q30" s="406"/>
      <c r="R30" s="406"/>
      <c r="S30" s="406"/>
      <c r="T30" s="406"/>
      <c r="U30" s="406"/>
    </row>
    <row r="31" spans="1:24" ht="51" x14ac:dyDescent="0.2">
      <c r="A31" s="153" t="s">
        <v>2006</v>
      </c>
      <c r="B31" s="409" t="s">
        <v>2430</v>
      </c>
      <c r="C31" s="153" t="s">
        <v>2348</v>
      </c>
      <c r="D31" s="153" t="s">
        <v>2349</v>
      </c>
      <c r="E31" s="110" t="s">
        <v>2350</v>
      </c>
      <c r="F31" s="86"/>
      <c r="I31" s="86"/>
      <c r="J31" s="86"/>
      <c r="K31" s="86"/>
      <c r="L31" s="400"/>
      <c r="M31" s="406"/>
      <c r="N31" s="406"/>
      <c r="O31" s="406"/>
      <c r="P31" s="406"/>
      <c r="Q31" s="406"/>
      <c r="R31" s="406"/>
      <c r="S31" s="406"/>
      <c r="T31" s="406"/>
      <c r="U31" s="406"/>
      <c r="V31" s="406"/>
    </row>
    <row r="32" spans="1:24" x14ac:dyDescent="0.2">
      <c r="A32" s="223" t="s">
        <v>5300</v>
      </c>
      <c r="B32" s="410" t="s">
        <v>5276</v>
      </c>
      <c r="C32" s="223" t="s">
        <v>5349</v>
      </c>
      <c r="D32" s="223" t="s">
        <v>5350</v>
      </c>
      <c r="E32" s="405" t="s">
        <v>5351</v>
      </c>
      <c r="F32" s="86"/>
      <c r="I32" s="86"/>
      <c r="J32" s="86"/>
      <c r="K32" s="86"/>
      <c r="L32" s="400"/>
      <c r="M32" s="406"/>
      <c r="N32" s="406"/>
      <c r="O32" s="406"/>
      <c r="P32" s="406"/>
      <c r="Q32" s="406"/>
      <c r="R32" s="406"/>
      <c r="S32" s="406"/>
      <c r="T32" s="406"/>
      <c r="U32" s="406"/>
      <c r="V32" s="406"/>
    </row>
    <row r="33" spans="1:20" x14ac:dyDescent="0.2">
      <c r="A33" s="427" t="s">
        <v>4605</v>
      </c>
      <c r="B33" s="427" t="s">
        <v>23</v>
      </c>
      <c r="C33" s="481" t="s">
        <v>351</v>
      </c>
      <c r="D33" s="481" t="s">
        <v>241</v>
      </c>
      <c r="E33" s="481" t="s">
        <v>240</v>
      </c>
      <c r="F33" s="86"/>
      <c r="L33" s="406"/>
      <c r="M33" s="406"/>
    </row>
    <row r="34" spans="1:20" ht="25.5" x14ac:dyDescent="0.2">
      <c r="A34" s="70" t="s">
        <v>5000</v>
      </c>
      <c r="B34" s="67" t="s">
        <v>2059</v>
      </c>
      <c r="C34" s="402" t="s">
        <v>2058</v>
      </c>
      <c r="D34" s="402" t="s">
        <v>2058</v>
      </c>
      <c r="E34" s="402" t="s">
        <v>2058</v>
      </c>
      <c r="F34" s="86"/>
      <c r="L34" s="406"/>
      <c r="P34" s="86"/>
      <c r="R34" s="400"/>
      <c r="T34" s="10"/>
    </row>
    <row r="35" spans="1:20" ht="51" x14ac:dyDescent="0.2">
      <c r="A35" s="103" t="s">
        <v>5188</v>
      </c>
      <c r="B35" s="67" t="s">
        <v>3021</v>
      </c>
      <c r="C35" s="402" t="s">
        <v>2726</v>
      </c>
      <c r="D35" s="402" t="s">
        <v>2727</v>
      </c>
      <c r="E35" s="402" t="s">
        <v>2728</v>
      </c>
      <c r="F35" s="86"/>
      <c r="L35" s="406"/>
      <c r="P35" s="86"/>
      <c r="R35" s="400"/>
      <c r="T35" s="10"/>
    </row>
    <row r="36" spans="1:20" x14ac:dyDescent="0.2">
      <c r="A36" s="86"/>
      <c r="E36" s="86"/>
      <c r="F36" s="86"/>
      <c r="L36" s="406"/>
      <c r="P36" s="86"/>
      <c r="R36" s="400"/>
      <c r="T36" s="10"/>
    </row>
    <row r="37" spans="1:20" x14ac:dyDescent="0.2">
      <c r="A37" s="86"/>
      <c r="E37" s="86"/>
      <c r="F37" s="86"/>
      <c r="L37" s="406"/>
      <c r="P37" s="86"/>
      <c r="R37" s="400"/>
      <c r="T37" s="10"/>
    </row>
    <row r="38" spans="1:20" x14ac:dyDescent="0.2">
      <c r="A38" s="86"/>
      <c r="L38" s="406"/>
      <c r="P38" s="86"/>
      <c r="R38" s="400"/>
      <c r="T38" s="10"/>
    </row>
    <row r="39" spans="1:20" x14ac:dyDescent="0.2">
      <c r="A39" s="86"/>
      <c r="E39" s="86"/>
      <c r="L39" s="406"/>
      <c r="P39" s="86"/>
      <c r="R39" s="400"/>
      <c r="T39" s="10"/>
    </row>
    <row r="40" spans="1:20" x14ac:dyDescent="0.2">
      <c r="A40" s="86"/>
      <c r="E40" s="86"/>
      <c r="L40" s="406"/>
      <c r="P40" s="86"/>
      <c r="R40" s="400"/>
      <c r="T40" s="10"/>
    </row>
    <row r="41" spans="1:20" x14ac:dyDescent="0.2">
      <c r="A41" s="86"/>
    </row>
  </sheetData>
  <mergeCells count="16">
    <mergeCell ref="K14:K15"/>
    <mergeCell ref="T14:V14"/>
    <mergeCell ref="Q14:S14"/>
    <mergeCell ref="N14:P14"/>
    <mergeCell ref="M14:M15"/>
    <mergeCell ref="L14:L15"/>
    <mergeCell ref="A14:A15"/>
    <mergeCell ref="B14:B15"/>
    <mergeCell ref="C14:C15"/>
    <mergeCell ref="D14:D15"/>
    <mergeCell ref="E14:E15"/>
    <mergeCell ref="F14:F15"/>
    <mergeCell ref="G14:G15"/>
    <mergeCell ref="H14:H15"/>
    <mergeCell ref="I14:I15"/>
    <mergeCell ref="J14:J15"/>
  </mergeCells>
  <pageMargins left="0.7" right="0.7" top="0.78740157499999996" bottom="0.78740157499999996" header="0.3" footer="0.3"/>
  <pageSetup paperSize="9" scale="61"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heetViews>
  <sheetFormatPr defaultColWidth="11.42578125" defaultRowHeight="12.75" x14ac:dyDescent="0.2"/>
  <cols>
    <col min="1" max="1" width="23.42578125" style="125" customWidth="1"/>
    <col min="2" max="4" width="23.42578125" style="86" customWidth="1"/>
    <col min="5" max="6" width="23.42578125" style="225" customWidth="1"/>
    <col min="7" max="7" width="23.42578125" style="86" customWidth="1"/>
    <col min="8" max="8" width="18" style="125" customWidth="1"/>
    <col min="9" max="9" width="11.42578125" style="125" customWidth="1"/>
    <col min="10" max="12" width="11.42578125" style="86"/>
    <col min="13" max="13" width="14.85546875" style="86" customWidth="1"/>
    <col min="14" max="16384" width="11.42578125" style="86"/>
  </cols>
  <sheetData>
    <row r="1" spans="1:15" x14ac:dyDescent="0.2">
      <c r="A1" s="126" t="s">
        <v>3351</v>
      </c>
      <c r="B1" s="487" t="str">
        <f>HYPERLINK("#List!$A$1", "Preparatory")</f>
        <v>Preparatory</v>
      </c>
    </row>
    <row r="2" spans="1:15" x14ac:dyDescent="0.2">
      <c r="A2" s="126"/>
    </row>
    <row r="3" spans="1:15" x14ac:dyDescent="0.2">
      <c r="A3" s="159" t="s">
        <v>2036</v>
      </c>
      <c r="B3" s="401"/>
      <c r="C3" s="401"/>
      <c r="D3" s="401"/>
    </row>
    <row r="4" spans="1:15" s="150" customFormat="1" x14ac:dyDescent="0.2">
      <c r="A4" s="83" t="s">
        <v>2035</v>
      </c>
      <c r="B4" s="86"/>
      <c r="C4" s="86"/>
      <c r="D4" s="86"/>
      <c r="E4" s="225"/>
      <c r="F4" s="225"/>
      <c r="G4" s="86"/>
      <c r="H4" s="125"/>
      <c r="I4" s="125"/>
      <c r="J4" s="86"/>
      <c r="K4" s="86"/>
      <c r="L4" s="86"/>
      <c r="M4" s="86"/>
      <c r="N4" s="86"/>
      <c r="O4" s="86"/>
    </row>
    <row r="5" spans="1:15" s="150" customFormat="1" x14ac:dyDescent="0.2">
      <c r="A5" s="125"/>
      <c r="B5" s="86"/>
      <c r="C5" s="86"/>
      <c r="D5" s="86"/>
      <c r="E5" s="225"/>
      <c r="F5" s="225"/>
      <c r="G5" s="86"/>
      <c r="H5" s="125"/>
      <c r="I5" s="125"/>
      <c r="J5" s="86"/>
      <c r="K5" s="86"/>
      <c r="L5" s="3"/>
      <c r="M5" s="3"/>
      <c r="N5" s="3"/>
      <c r="O5" s="3"/>
    </row>
    <row r="6" spans="1:15" s="150" customFormat="1" x14ac:dyDescent="0.2">
      <c r="A6" s="126" t="s">
        <v>4997</v>
      </c>
      <c r="B6" s="412"/>
      <c r="C6" s="412"/>
      <c r="D6" s="412"/>
      <c r="E6" s="149"/>
      <c r="F6" s="149"/>
      <c r="G6" s="149"/>
      <c r="H6" s="149"/>
      <c r="I6" s="149"/>
      <c r="J6" s="149"/>
      <c r="K6" s="149"/>
      <c r="L6" s="413"/>
      <c r="N6" s="198"/>
      <c r="O6" s="198"/>
    </row>
    <row r="7" spans="1:15" x14ac:dyDescent="0.2">
      <c r="A7" s="159" t="s">
        <v>48</v>
      </c>
      <c r="E7" s="406"/>
      <c r="F7" s="406"/>
      <c r="G7" s="406"/>
    </row>
    <row r="8" spans="1:15" x14ac:dyDescent="0.2">
      <c r="A8" s="86" t="s">
        <v>3264</v>
      </c>
      <c r="E8" s="86"/>
      <c r="F8" s="86"/>
      <c r="H8" s="86"/>
      <c r="I8" s="125" t="s">
        <v>105</v>
      </c>
      <c r="J8" s="125"/>
    </row>
    <row r="9" spans="1:15" x14ac:dyDescent="0.2">
      <c r="A9" s="159" t="s">
        <v>2956</v>
      </c>
      <c r="E9" s="86"/>
      <c r="F9" s="86"/>
      <c r="H9" s="86"/>
      <c r="J9" s="125"/>
    </row>
    <row r="10" spans="1:15" x14ac:dyDescent="0.2">
      <c r="E10" s="86"/>
      <c r="F10" s="86"/>
      <c r="H10" s="86"/>
      <c r="J10" s="125"/>
    </row>
    <row r="11" spans="1:15" ht="38.25" x14ac:dyDescent="0.2">
      <c r="A11" s="380" t="s">
        <v>2006</v>
      </c>
      <c r="B11" s="110" t="s">
        <v>2430</v>
      </c>
      <c r="C11" s="380" t="s">
        <v>2015</v>
      </c>
      <c r="D11" s="110" t="s">
        <v>2014</v>
      </c>
      <c r="E11" s="380" t="s">
        <v>2335</v>
      </c>
      <c r="F11" s="380" t="s">
        <v>2336</v>
      </c>
      <c r="G11" s="110" t="s">
        <v>2013</v>
      </c>
      <c r="H11" s="86"/>
      <c r="J11" s="125"/>
    </row>
    <row r="12" spans="1:15" x14ac:dyDescent="0.2">
      <c r="A12" s="156" t="s">
        <v>5300</v>
      </c>
      <c r="B12" s="158" t="s">
        <v>5276</v>
      </c>
      <c r="C12" s="156" t="s">
        <v>5302</v>
      </c>
      <c r="D12" s="158" t="s">
        <v>5303</v>
      </c>
      <c r="E12" s="156" t="s">
        <v>5304</v>
      </c>
      <c r="F12" s="158" t="s">
        <v>5305</v>
      </c>
      <c r="G12" s="156" t="s">
        <v>5306</v>
      </c>
      <c r="H12" s="86"/>
      <c r="J12" s="125"/>
    </row>
    <row r="13" spans="1:15" x14ac:dyDescent="0.2">
      <c r="A13" s="427" t="s">
        <v>4606</v>
      </c>
      <c r="B13" s="427" t="s">
        <v>23</v>
      </c>
      <c r="C13" s="427" t="s">
        <v>25</v>
      </c>
      <c r="D13" s="480" t="s">
        <v>225</v>
      </c>
      <c r="E13" s="480" t="s">
        <v>207</v>
      </c>
      <c r="F13" s="480" t="s">
        <v>0</v>
      </c>
      <c r="G13" s="480" t="s">
        <v>224</v>
      </c>
      <c r="H13" s="86"/>
      <c r="J13" s="125"/>
    </row>
    <row r="14" spans="1:15" ht="25.5" x14ac:dyDescent="0.2">
      <c r="A14" s="70" t="s">
        <v>5000</v>
      </c>
      <c r="B14" s="67" t="s">
        <v>2059</v>
      </c>
      <c r="C14" s="67" t="s">
        <v>5098</v>
      </c>
      <c r="D14" s="68" t="s">
        <v>5097</v>
      </c>
      <c r="E14" s="68" t="s">
        <v>2058</v>
      </c>
      <c r="F14" s="68" t="s">
        <v>2058</v>
      </c>
      <c r="G14" s="68" t="s">
        <v>2058</v>
      </c>
      <c r="H14" s="86"/>
      <c r="J14" s="125"/>
    </row>
    <row r="15" spans="1:15" ht="25.5" x14ac:dyDescent="0.2">
      <c r="A15" s="103" t="s">
        <v>5188</v>
      </c>
      <c r="B15" s="67" t="s">
        <v>3021</v>
      </c>
      <c r="C15" s="103"/>
      <c r="D15" s="103"/>
      <c r="E15" s="68" t="s">
        <v>2726</v>
      </c>
      <c r="F15" s="68" t="s">
        <v>2727</v>
      </c>
      <c r="G15" s="68" t="s">
        <v>2728</v>
      </c>
      <c r="H15" s="86"/>
    </row>
    <row r="16" spans="1:15" x14ac:dyDescent="0.2">
      <c r="A16" s="86"/>
      <c r="E16" s="86"/>
      <c r="F16" s="86"/>
    </row>
    <row r="17" spans="1:1" x14ac:dyDescent="0.2">
      <c r="A17" s="86"/>
    </row>
  </sheetData>
  <pageMargins left="0.7" right="0.7" top="0.78740157499999996" bottom="0.78740157499999996" header="0.3" footer="0.3"/>
  <pageSetup paperSize="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zoomScale="85" zoomScaleNormal="85" workbookViewId="0"/>
  </sheetViews>
  <sheetFormatPr defaultColWidth="11.42578125" defaultRowHeight="12.75" x14ac:dyDescent="0.2"/>
  <cols>
    <col min="1" max="1" width="14.85546875" style="125" customWidth="1"/>
    <col min="2" max="2" width="14.85546875" style="86" customWidth="1"/>
    <col min="3" max="3" width="14.85546875" style="414" customWidth="1"/>
    <col min="4" max="19" width="14.85546875" style="86" customWidth="1"/>
    <col min="20" max="20" width="10.5703125" style="86" customWidth="1"/>
    <col min="21" max="22" width="13.7109375" style="86" customWidth="1"/>
    <col min="23" max="23" width="3.42578125" style="86" customWidth="1"/>
    <col min="24" max="16384" width="11.42578125" style="86"/>
  </cols>
  <sheetData>
    <row r="1" spans="1:21" x14ac:dyDescent="0.2">
      <c r="A1" s="126" t="s">
        <v>3352</v>
      </c>
      <c r="B1" s="487" t="str">
        <f>HYPERLINK("#List!$A$1", "Preparatory")</f>
        <v>Preparatory</v>
      </c>
    </row>
    <row r="2" spans="1:21" x14ac:dyDescent="0.2">
      <c r="A2" s="126"/>
    </row>
    <row r="3" spans="1:21" x14ac:dyDescent="0.2">
      <c r="A3" s="415" t="s">
        <v>1272</v>
      </c>
      <c r="G3" s="198"/>
      <c r="H3" s="198"/>
      <c r="I3" s="198"/>
      <c r="J3" s="198"/>
      <c r="K3" s="198"/>
      <c r="L3" s="198"/>
      <c r="M3" s="198"/>
      <c r="N3" s="198"/>
      <c r="O3" s="198"/>
      <c r="P3" s="198"/>
      <c r="Q3" s="414"/>
      <c r="R3" s="414"/>
    </row>
    <row r="4" spans="1:21" x14ac:dyDescent="0.2">
      <c r="A4" s="150" t="s">
        <v>5201</v>
      </c>
      <c r="C4" s="86"/>
      <c r="D4" s="414"/>
      <c r="F4" s="3"/>
      <c r="G4" s="3"/>
      <c r="H4" s="3"/>
      <c r="I4" s="3"/>
      <c r="J4" s="198"/>
      <c r="K4" s="198"/>
      <c r="L4" s="198"/>
      <c r="M4" s="198"/>
      <c r="N4" s="198"/>
      <c r="O4" s="198"/>
      <c r="P4" s="198"/>
      <c r="Q4" s="198"/>
      <c r="R4" s="198"/>
      <c r="S4" s="198"/>
      <c r="T4" s="414"/>
      <c r="U4" s="414"/>
    </row>
    <row r="5" spans="1:21" x14ac:dyDescent="0.2">
      <c r="A5" s="150"/>
      <c r="C5" s="86"/>
      <c r="D5" s="414"/>
      <c r="F5" s="3"/>
      <c r="G5" s="3"/>
      <c r="H5" s="3"/>
      <c r="I5" s="3"/>
      <c r="J5" s="198"/>
      <c r="K5" s="198"/>
      <c r="L5" s="198"/>
      <c r="M5" s="198"/>
      <c r="N5" s="198"/>
      <c r="O5" s="198"/>
      <c r="P5" s="198"/>
      <c r="Q5" s="198"/>
      <c r="R5" s="198"/>
      <c r="S5" s="198"/>
      <c r="T5" s="414"/>
      <c r="U5" s="414"/>
    </row>
    <row r="6" spans="1:21" x14ac:dyDescent="0.2">
      <c r="A6" s="17" t="s">
        <v>4998</v>
      </c>
      <c r="C6" s="86"/>
      <c r="D6" s="414"/>
      <c r="F6" s="3"/>
      <c r="G6" s="3"/>
      <c r="H6" s="3"/>
      <c r="I6" s="3"/>
      <c r="J6" s="198"/>
      <c r="K6" s="198"/>
      <c r="L6" s="198"/>
      <c r="M6" s="198"/>
      <c r="N6" s="198"/>
      <c r="O6" s="198"/>
      <c r="P6" s="198"/>
      <c r="Q6" s="198"/>
      <c r="R6" s="198"/>
      <c r="S6" s="198"/>
      <c r="T6" s="414"/>
      <c r="U6" s="414"/>
    </row>
    <row r="7" spans="1:21" x14ac:dyDescent="0.2">
      <c r="A7" s="86" t="s">
        <v>48</v>
      </c>
      <c r="C7" s="86"/>
      <c r="D7" s="198"/>
      <c r="E7" s="198"/>
      <c r="F7" s="198"/>
      <c r="G7" s="198"/>
      <c r="H7" s="198"/>
      <c r="I7" s="198"/>
      <c r="J7" s="198"/>
      <c r="K7" s="198"/>
      <c r="L7" s="198"/>
      <c r="M7" s="198"/>
      <c r="N7" s="198"/>
      <c r="O7" s="198"/>
      <c r="P7" s="198"/>
      <c r="Q7" s="198"/>
      <c r="R7" s="198"/>
      <c r="S7" s="198"/>
      <c r="T7" s="414"/>
      <c r="U7" s="414"/>
    </row>
    <row r="8" spans="1:21" x14ac:dyDescent="0.2">
      <c r="A8" s="159" t="s">
        <v>2956</v>
      </c>
      <c r="C8" s="86"/>
      <c r="D8" s="198"/>
      <c r="E8" s="198"/>
      <c r="F8" s="198"/>
      <c r="G8" s="198"/>
      <c r="H8" s="198"/>
      <c r="I8" s="198"/>
      <c r="J8" s="198"/>
      <c r="K8" s="198"/>
      <c r="L8" s="198"/>
      <c r="M8" s="198"/>
      <c r="N8" s="198"/>
      <c r="O8" s="198"/>
      <c r="P8" s="198"/>
      <c r="Q8" s="198"/>
      <c r="R8" s="198"/>
      <c r="S8" s="198"/>
      <c r="T8" s="414"/>
      <c r="U8" s="414"/>
    </row>
    <row r="9" spans="1:21" x14ac:dyDescent="0.2">
      <c r="A9" s="17"/>
      <c r="C9" s="86"/>
      <c r="D9" s="198"/>
      <c r="E9" s="198"/>
      <c r="F9" s="198"/>
      <c r="G9" s="198"/>
      <c r="H9" s="198"/>
      <c r="I9" s="198"/>
      <c r="J9" s="198"/>
      <c r="K9" s="198"/>
      <c r="L9" s="198"/>
      <c r="M9" s="198"/>
      <c r="N9" s="198"/>
      <c r="O9" s="198"/>
      <c r="P9" s="198"/>
      <c r="Q9" s="198"/>
      <c r="R9" s="198"/>
      <c r="S9" s="198"/>
      <c r="T9" s="414"/>
      <c r="U9" s="414"/>
    </row>
    <row r="10" spans="1:21" x14ac:dyDescent="0.2">
      <c r="A10" s="572" t="s">
        <v>2006</v>
      </c>
      <c r="B10" s="574" t="s">
        <v>2365</v>
      </c>
      <c r="C10" s="574" t="s">
        <v>4585</v>
      </c>
      <c r="D10" s="572" t="s">
        <v>2041</v>
      </c>
      <c r="E10" s="572"/>
      <c r="F10" s="572"/>
      <c r="G10" s="572" t="s">
        <v>2040</v>
      </c>
      <c r="H10" s="572"/>
      <c r="I10" s="572"/>
      <c r="J10" s="572" t="s">
        <v>2039</v>
      </c>
      <c r="K10" s="572"/>
      <c r="L10" s="572"/>
      <c r="M10" s="572" t="s">
        <v>2038</v>
      </c>
      <c r="N10" s="572"/>
      <c r="O10" s="572"/>
      <c r="P10" s="572" t="s">
        <v>4723</v>
      </c>
      <c r="Q10" s="572"/>
      <c r="R10" s="572"/>
      <c r="S10" s="572" t="s">
        <v>4588</v>
      </c>
    </row>
    <row r="11" spans="1:21" ht="51" x14ac:dyDescent="0.2">
      <c r="A11" s="572"/>
      <c r="B11" s="574"/>
      <c r="C11" s="574"/>
      <c r="D11" s="374" t="s">
        <v>4586</v>
      </c>
      <c r="E11" s="374" t="s">
        <v>4587</v>
      </c>
      <c r="F11" s="374" t="s">
        <v>2037</v>
      </c>
      <c r="G11" s="374" t="s">
        <v>4586</v>
      </c>
      <c r="H11" s="374" t="s">
        <v>4587</v>
      </c>
      <c r="I11" s="374" t="s">
        <v>2037</v>
      </c>
      <c r="J11" s="374" t="s">
        <v>4586</v>
      </c>
      <c r="K11" s="374" t="s">
        <v>4587</v>
      </c>
      <c r="L11" s="374" t="s">
        <v>2037</v>
      </c>
      <c r="M11" s="374" t="s">
        <v>4586</v>
      </c>
      <c r="N11" s="374" t="s">
        <v>4587</v>
      </c>
      <c r="O11" s="374" t="s">
        <v>2037</v>
      </c>
      <c r="P11" s="374" t="s">
        <v>4586</v>
      </c>
      <c r="Q11" s="374" t="s">
        <v>4587</v>
      </c>
      <c r="R11" s="374" t="s">
        <v>2037</v>
      </c>
      <c r="S11" s="572"/>
    </row>
    <row r="12" spans="1:21" x14ac:dyDescent="0.2">
      <c r="A12" s="156" t="s">
        <v>5300</v>
      </c>
      <c r="B12" s="158" t="s">
        <v>5276</v>
      </c>
      <c r="C12" s="156" t="s">
        <v>5302</v>
      </c>
      <c r="D12" s="158" t="s">
        <v>5305</v>
      </c>
      <c r="E12" s="156" t="s">
        <v>5306</v>
      </c>
      <c r="F12" s="158" t="s">
        <v>5321</v>
      </c>
      <c r="G12" s="156" t="s">
        <v>5328</v>
      </c>
      <c r="H12" s="158" t="s">
        <v>5329</v>
      </c>
      <c r="I12" s="156" t="s">
        <v>5330</v>
      </c>
      <c r="J12" s="158" t="s">
        <v>5331</v>
      </c>
      <c r="K12" s="156" t="s">
        <v>5332</v>
      </c>
      <c r="L12" s="158" t="s">
        <v>5333</v>
      </c>
      <c r="M12" s="156" t="s">
        <v>5334</v>
      </c>
      <c r="N12" s="158" t="s">
        <v>5336</v>
      </c>
      <c r="O12" s="156" t="s">
        <v>5337</v>
      </c>
      <c r="P12" s="158" t="s">
        <v>5338</v>
      </c>
      <c r="Q12" s="156" t="s">
        <v>5339</v>
      </c>
      <c r="R12" s="158" t="s">
        <v>5444</v>
      </c>
      <c r="S12" s="156" t="s">
        <v>5304</v>
      </c>
    </row>
    <row r="13" spans="1:21" x14ac:dyDescent="0.2">
      <c r="A13" s="427" t="s">
        <v>5090</v>
      </c>
      <c r="B13" s="427" t="s">
        <v>225</v>
      </c>
      <c r="C13" s="427" t="s">
        <v>2462</v>
      </c>
      <c r="D13" s="481" t="s">
        <v>207</v>
      </c>
      <c r="E13" s="481" t="s">
        <v>0</v>
      </c>
      <c r="F13" s="481" t="s">
        <v>224</v>
      </c>
      <c r="G13" s="481" t="s">
        <v>262</v>
      </c>
      <c r="H13" s="481" t="s">
        <v>261</v>
      </c>
      <c r="I13" s="481" t="s">
        <v>231</v>
      </c>
      <c r="J13" s="481" t="s">
        <v>253</v>
      </c>
      <c r="K13" s="481" t="s">
        <v>244</v>
      </c>
      <c r="L13" s="481" t="s">
        <v>239</v>
      </c>
      <c r="M13" s="481" t="s">
        <v>243</v>
      </c>
      <c r="N13" s="481" t="s">
        <v>242</v>
      </c>
      <c r="O13" s="481" t="s">
        <v>351</v>
      </c>
      <c r="P13" s="481" t="s">
        <v>241</v>
      </c>
      <c r="Q13" s="481" t="s">
        <v>240</v>
      </c>
      <c r="R13" s="481" t="s">
        <v>358</v>
      </c>
      <c r="S13" s="481" t="s">
        <v>1639</v>
      </c>
    </row>
    <row r="14" spans="1:21" ht="51" x14ac:dyDescent="0.2">
      <c r="A14" s="70" t="s">
        <v>5000</v>
      </c>
      <c r="B14" s="68" t="s">
        <v>2059</v>
      </c>
      <c r="C14" s="68" t="s">
        <v>5127</v>
      </c>
      <c r="D14" s="68" t="s">
        <v>2058</v>
      </c>
      <c r="E14" s="68" t="s">
        <v>2058</v>
      </c>
      <c r="F14" s="68" t="s">
        <v>5018</v>
      </c>
      <c r="G14" s="68" t="s">
        <v>2058</v>
      </c>
      <c r="H14" s="68" t="s">
        <v>2058</v>
      </c>
      <c r="I14" s="68" t="s">
        <v>5018</v>
      </c>
      <c r="J14" s="68" t="s">
        <v>2058</v>
      </c>
      <c r="K14" s="68" t="s">
        <v>2058</v>
      </c>
      <c r="L14" s="68" t="s">
        <v>5018</v>
      </c>
      <c r="M14" s="68" t="s">
        <v>2058</v>
      </c>
      <c r="N14" s="68" t="s">
        <v>2058</v>
      </c>
      <c r="O14" s="68" t="s">
        <v>5018</v>
      </c>
      <c r="P14" s="68" t="s">
        <v>2058</v>
      </c>
      <c r="Q14" s="68" t="s">
        <v>2058</v>
      </c>
      <c r="R14" s="68" t="s">
        <v>5018</v>
      </c>
      <c r="S14" s="68" t="s">
        <v>2058</v>
      </c>
    </row>
    <row r="15" spans="1:21" ht="63.75" x14ac:dyDescent="0.2">
      <c r="A15" s="103" t="s">
        <v>5188</v>
      </c>
      <c r="B15" s="68" t="s">
        <v>3021</v>
      </c>
      <c r="C15" s="68"/>
      <c r="D15" s="68" t="s">
        <v>2709</v>
      </c>
      <c r="E15" s="68" t="s">
        <v>2709</v>
      </c>
      <c r="F15" s="68" t="s">
        <v>2920</v>
      </c>
      <c r="G15" s="68" t="s">
        <v>2709</v>
      </c>
      <c r="H15" s="68" t="s">
        <v>2709</v>
      </c>
      <c r="I15" s="68" t="s">
        <v>2907</v>
      </c>
      <c r="J15" s="68" t="s">
        <v>2709</v>
      </c>
      <c r="K15" s="68" t="s">
        <v>2709</v>
      </c>
      <c r="L15" s="68" t="s">
        <v>3243</v>
      </c>
      <c r="M15" s="68" t="s">
        <v>2709</v>
      </c>
      <c r="N15" s="68" t="s">
        <v>2709</v>
      </c>
      <c r="O15" s="68" t="s">
        <v>3244</v>
      </c>
      <c r="P15" s="68" t="s">
        <v>2709</v>
      </c>
      <c r="Q15" s="68" t="s">
        <v>2709</v>
      </c>
      <c r="R15" s="68" t="s">
        <v>2922</v>
      </c>
      <c r="S15" s="68" t="s">
        <v>2709</v>
      </c>
    </row>
    <row r="16" spans="1:21" ht="63.75" x14ac:dyDescent="0.2">
      <c r="A16" s="103"/>
      <c r="B16" s="68"/>
      <c r="C16" s="68"/>
      <c r="D16" s="68" t="s">
        <v>2920</v>
      </c>
      <c r="E16" s="68" t="s">
        <v>2920</v>
      </c>
      <c r="F16" s="68" t="s">
        <v>5825</v>
      </c>
      <c r="G16" s="68" t="s">
        <v>2907</v>
      </c>
      <c r="H16" s="68" t="s">
        <v>2907</v>
      </c>
      <c r="I16" s="68" t="s">
        <v>5825</v>
      </c>
      <c r="J16" s="68" t="s">
        <v>3243</v>
      </c>
      <c r="K16" s="68" t="s">
        <v>3243</v>
      </c>
      <c r="L16" s="68" t="s">
        <v>5825</v>
      </c>
      <c r="M16" s="68" t="s">
        <v>3244</v>
      </c>
      <c r="N16" s="68" t="s">
        <v>3244</v>
      </c>
      <c r="O16" s="68" t="s">
        <v>5825</v>
      </c>
      <c r="P16" s="68" t="s">
        <v>2922</v>
      </c>
      <c r="Q16" s="68" t="s">
        <v>2922</v>
      </c>
      <c r="R16" s="68" t="s">
        <v>5825</v>
      </c>
      <c r="S16" s="68" t="s">
        <v>2752</v>
      </c>
    </row>
    <row r="17" spans="1:19" ht="63.75" x14ac:dyDescent="0.2">
      <c r="A17" s="103"/>
      <c r="B17" s="68"/>
      <c r="C17" s="68"/>
      <c r="D17" s="68" t="s">
        <v>2752</v>
      </c>
      <c r="E17" s="68" t="s">
        <v>2752</v>
      </c>
      <c r="F17" s="68"/>
      <c r="G17" s="68" t="s">
        <v>2752</v>
      </c>
      <c r="H17" s="68" t="s">
        <v>2752</v>
      </c>
      <c r="I17" s="68"/>
      <c r="J17" s="68" t="s">
        <v>2752</v>
      </c>
      <c r="K17" s="68" t="s">
        <v>2752</v>
      </c>
      <c r="L17" s="68"/>
      <c r="M17" s="68" t="s">
        <v>2752</v>
      </c>
      <c r="N17" s="68" t="s">
        <v>2752</v>
      </c>
      <c r="O17" s="68"/>
      <c r="P17" s="68" t="s">
        <v>2752</v>
      </c>
      <c r="Q17" s="68" t="s">
        <v>2752</v>
      </c>
      <c r="R17" s="68"/>
      <c r="S17" s="68" t="s">
        <v>2847</v>
      </c>
    </row>
    <row r="18" spans="1:19" ht="38.25" x14ac:dyDescent="0.2">
      <c r="A18" s="103"/>
      <c r="B18" s="68"/>
      <c r="C18" s="68"/>
      <c r="D18" s="68"/>
      <c r="E18" s="68" t="s">
        <v>2847</v>
      </c>
      <c r="F18" s="68" t="s">
        <v>2847</v>
      </c>
      <c r="G18" s="68"/>
      <c r="H18" s="68" t="s">
        <v>2847</v>
      </c>
      <c r="I18" s="68" t="s">
        <v>2847</v>
      </c>
      <c r="J18" s="68"/>
      <c r="K18" s="68" t="s">
        <v>2847</v>
      </c>
      <c r="L18" s="68" t="s">
        <v>2847</v>
      </c>
      <c r="M18" s="68"/>
      <c r="N18" s="68" t="s">
        <v>2847</v>
      </c>
      <c r="O18" s="68" t="s">
        <v>2847</v>
      </c>
      <c r="P18" s="68"/>
      <c r="Q18" s="68" t="s">
        <v>2847</v>
      </c>
      <c r="R18" s="68" t="s">
        <v>2847</v>
      </c>
      <c r="S18" s="68"/>
    </row>
    <row r="19" spans="1:19" x14ac:dyDescent="0.2">
      <c r="A19" s="86"/>
      <c r="C19" s="86"/>
    </row>
    <row r="20" spans="1:19" x14ac:dyDescent="0.2">
      <c r="A20" s="86"/>
      <c r="B20" s="414"/>
      <c r="C20" s="86"/>
    </row>
    <row r="21" spans="1:19" x14ac:dyDescent="0.2">
      <c r="A21" s="86"/>
      <c r="C21" s="86"/>
      <c r="D21" s="414"/>
    </row>
    <row r="22" spans="1:19" x14ac:dyDescent="0.2">
      <c r="A22" s="86"/>
      <c r="C22" s="86"/>
    </row>
    <row r="23" spans="1:19" x14ac:dyDescent="0.2">
      <c r="A23" s="86"/>
      <c r="C23" s="86"/>
    </row>
    <row r="24" spans="1:19" x14ac:dyDescent="0.2">
      <c r="C24" s="86"/>
      <c r="D24" s="414"/>
    </row>
    <row r="25" spans="1:19" x14ac:dyDescent="0.2">
      <c r="C25" s="86"/>
      <c r="D25" s="414"/>
    </row>
    <row r="31" spans="1:19" x14ac:dyDescent="0.2">
      <c r="B31" s="125"/>
      <c r="C31" s="125"/>
      <c r="D31" s="125"/>
      <c r="E31" s="125"/>
      <c r="F31" s="125"/>
      <c r="G31" s="125"/>
      <c r="H31" s="125"/>
      <c r="I31" s="125"/>
      <c r="J31" s="125"/>
      <c r="K31" s="125"/>
      <c r="L31" s="125"/>
      <c r="M31" s="125"/>
      <c r="N31" s="125"/>
      <c r="O31" s="125"/>
      <c r="P31" s="125"/>
      <c r="Q31" s="125"/>
      <c r="R31" s="125"/>
      <c r="S31" s="125"/>
    </row>
    <row r="32" spans="1:19" x14ac:dyDescent="0.2">
      <c r="B32" s="125"/>
      <c r="C32" s="125"/>
      <c r="D32" s="125"/>
      <c r="E32" s="125"/>
      <c r="F32" s="125"/>
      <c r="G32" s="125"/>
      <c r="H32" s="125"/>
      <c r="I32" s="125"/>
      <c r="J32" s="125"/>
      <c r="K32" s="125"/>
      <c r="L32" s="125"/>
      <c r="M32" s="125"/>
      <c r="N32" s="125"/>
      <c r="O32" s="125"/>
      <c r="P32" s="125"/>
      <c r="Q32" s="125"/>
      <c r="R32" s="125"/>
      <c r="S32" s="125"/>
    </row>
    <row r="33" spans="2:19" x14ac:dyDescent="0.2">
      <c r="B33" s="125"/>
      <c r="C33" s="125"/>
      <c r="D33" s="125"/>
      <c r="E33" s="125"/>
      <c r="F33" s="125"/>
      <c r="G33" s="125"/>
      <c r="H33" s="125"/>
      <c r="I33" s="125"/>
      <c r="J33" s="125"/>
      <c r="K33" s="125"/>
      <c r="L33" s="125"/>
      <c r="M33" s="125"/>
      <c r="N33" s="125"/>
      <c r="O33" s="125"/>
      <c r="P33" s="125"/>
      <c r="Q33" s="125"/>
      <c r="R33" s="125"/>
      <c r="S33" s="125"/>
    </row>
    <row r="34" spans="2:19" x14ac:dyDescent="0.2">
      <c r="B34" s="125"/>
      <c r="C34" s="125"/>
      <c r="D34" s="125"/>
      <c r="E34" s="125"/>
      <c r="F34" s="125"/>
      <c r="G34" s="125"/>
      <c r="H34" s="125"/>
      <c r="I34" s="125"/>
      <c r="J34" s="125"/>
      <c r="K34" s="125"/>
      <c r="L34" s="125"/>
      <c r="M34" s="125"/>
      <c r="N34" s="125"/>
      <c r="O34" s="125"/>
      <c r="P34" s="125"/>
      <c r="Q34" s="125"/>
      <c r="R34" s="125"/>
      <c r="S34" s="125"/>
    </row>
    <row r="35" spans="2:19" x14ac:dyDescent="0.2">
      <c r="B35" s="125"/>
      <c r="C35" s="125"/>
      <c r="D35" s="125"/>
      <c r="E35" s="125"/>
      <c r="F35" s="125"/>
      <c r="G35" s="125"/>
      <c r="H35" s="125"/>
      <c r="I35" s="125"/>
      <c r="J35" s="125"/>
      <c r="K35" s="125"/>
      <c r="L35" s="125"/>
      <c r="M35" s="125"/>
      <c r="N35" s="125"/>
      <c r="O35" s="125"/>
      <c r="P35" s="125"/>
      <c r="Q35" s="125"/>
      <c r="R35" s="125"/>
      <c r="S35" s="125"/>
    </row>
    <row r="36" spans="2:19" x14ac:dyDescent="0.2">
      <c r="B36" s="125"/>
      <c r="C36" s="125"/>
      <c r="D36" s="125"/>
      <c r="E36" s="125"/>
      <c r="F36" s="125"/>
      <c r="G36" s="125"/>
      <c r="H36" s="125"/>
      <c r="I36" s="125"/>
      <c r="J36" s="125"/>
      <c r="K36" s="125"/>
      <c r="L36" s="125"/>
      <c r="M36" s="125"/>
      <c r="N36" s="125"/>
      <c r="O36" s="125"/>
      <c r="P36" s="125"/>
      <c r="Q36" s="125"/>
      <c r="R36" s="125"/>
      <c r="S36" s="125"/>
    </row>
  </sheetData>
  <mergeCells count="9">
    <mergeCell ref="A10:A11"/>
    <mergeCell ref="B10:B11"/>
    <mergeCell ref="C10:C11"/>
    <mergeCell ref="S10:S11"/>
    <mergeCell ref="D10:F10"/>
    <mergeCell ref="G10:I10"/>
    <mergeCell ref="J10:L10"/>
    <mergeCell ref="M10:O10"/>
    <mergeCell ref="P10:R10"/>
  </mergeCells>
  <pageMargins left="0.7" right="0.7" top="0.78740157499999996" bottom="0.78740157499999996" header="0.3" footer="0.3"/>
  <pageSetup paperSize="9" scale="5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85" zoomScaleNormal="85" workbookViewId="0"/>
  </sheetViews>
  <sheetFormatPr defaultRowHeight="12.75" x14ac:dyDescent="0.2"/>
  <cols>
    <col min="1" max="1" width="37.5703125" style="10" bestFit="1" customWidth="1"/>
    <col min="2" max="2" width="7" style="10" customWidth="1"/>
    <col min="3" max="3" width="7.140625" style="10" customWidth="1"/>
    <col min="4" max="4" width="42.42578125" style="10" bestFit="1" customWidth="1"/>
    <col min="5" max="5" width="29.42578125" style="10" customWidth="1"/>
    <col min="6" max="6" width="15.85546875" style="10" customWidth="1"/>
    <col min="7" max="7" width="23.42578125" style="10" customWidth="1"/>
    <col min="8" max="16384" width="9.140625" style="10"/>
  </cols>
  <sheetData>
    <row r="1" spans="1:7" x14ac:dyDescent="0.2">
      <c r="A1" s="17" t="s">
        <v>4547</v>
      </c>
      <c r="B1" s="487" t="str">
        <f>HYPERLINK("#List!$A$1", "Preparatory")</f>
        <v>Preparatory</v>
      </c>
    </row>
    <row r="2" spans="1:7" x14ac:dyDescent="0.2">
      <c r="A2" s="17"/>
      <c r="B2" s="17"/>
    </row>
    <row r="3" spans="1:7" x14ac:dyDescent="0.2">
      <c r="A3" s="83" t="s">
        <v>4543</v>
      </c>
      <c r="B3" s="17"/>
    </row>
    <row r="4" spans="1:7" ht="12.75" customHeight="1" x14ac:dyDescent="0.2">
      <c r="A4" s="85" t="s">
        <v>5149</v>
      </c>
      <c r="B4" s="85"/>
      <c r="C4" s="85"/>
      <c r="D4" s="86"/>
      <c r="E4" s="86"/>
      <c r="F4" s="86"/>
    </row>
    <row r="5" spans="1:7" x14ac:dyDescent="0.2">
      <c r="A5" s="12" t="s">
        <v>4537</v>
      </c>
      <c r="B5" s="12"/>
      <c r="C5" s="86"/>
      <c r="D5" s="86"/>
      <c r="E5" s="86"/>
      <c r="F5" s="86"/>
    </row>
    <row r="6" spans="1:7" x14ac:dyDescent="0.2">
      <c r="A6" s="83"/>
      <c r="B6" s="83"/>
      <c r="C6" s="86"/>
      <c r="D6" s="86"/>
      <c r="E6" s="86"/>
      <c r="F6" s="86"/>
    </row>
    <row r="7" spans="1:7" x14ac:dyDescent="0.2">
      <c r="A7" s="17" t="s">
        <v>4731</v>
      </c>
      <c r="B7" s="17"/>
      <c r="C7" s="86"/>
      <c r="D7" s="86"/>
      <c r="E7" s="86"/>
      <c r="F7" s="86"/>
    </row>
    <row r="8" spans="1:7" x14ac:dyDescent="0.2">
      <c r="A8" s="16" t="s">
        <v>48</v>
      </c>
      <c r="B8" s="86"/>
      <c r="C8" s="86"/>
      <c r="D8" s="86"/>
      <c r="E8" s="86"/>
      <c r="F8" s="86"/>
    </row>
    <row r="9" spans="1:7" x14ac:dyDescent="0.2">
      <c r="A9" s="16" t="s">
        <v>2954</v>
      </c>
      <c r="B9" s="86"/>
      <c r="C9" s="86"/>
      <c r="D9" s="86"/>
      <c r="E9" s="86"/>
      <c r="F9" s="86"/>
    </row>
    <row r="10" spans="1:7" x14ac:dyDescent="0.2">
      <c r="A10" s="83"/>
      <c r="B10" s="83"/>
      <c r="C10" s="87" t="s">
        <v>5276</v>
      </c>
      <c r="D10" s="86"/>
      <c r="E10" s="86"/>
      <c r="F10" s="86"/>
    </row>
    <row r="11" spans="1:7" x14ac:dyDescent="0.2">
      <c r="A11" s="88" t="s">
        <v>4539</v>
      </c>
      <c r="B11" s="20"/>
      <c r="C11" s="287"/>
      <c r="D11" s="86"/>
      <c r="F11" s="86"/>
    </row>
    <row r="12" spans="1:7" x14ac:dyDescent="0.2">
      <c r="A12" s="89" t="s">
        <v>5895</v>
      </c>
      <c r="B12" s="21" t="s">
        <v>5272</v>
      </c>
      <c r="C12" s="286" t="s">
        <v>23</v>
      </c>
      <c r="D12" s="9" t="s">
        <v>5066</v>
      </c>
      <c r="F12" s="9"/>
      <c r="G12" s="9"/>
    </row>
    <row r="13" spans="1:7" x14ac:dyDescent="0.2">
      <c r="A13" s="89" t="s">
        <v>5896</v>
      </c>
      <c r="B13" s="20" t="s">
        <v>5274</v>
      </c>
      <c r="C13" s="286" t="s">
        <v>24</v>
      </c>
      <c r="D13" s="9" t="s">
        <v>5067</v>
      </c>
      <c r="F13" s="9"/>
      <c r="G13" s="9"/>
    </row>
    <row r="14" spans="1:7" x14ac:dyDescent="0.2">
      <c r="A14" s="89" t="s">
        <v>5897</v>
      </c>
      <c r="B14" s="21" t="s">
        <v>5307</v>
      </c>
      <c r="C14" s="286" t="s">
        <v>26</v>
      </c>
      <c r="D14" s="9" t="s">
        <v>5069</v>
      </c>
      <c r="F14" s="9"/>
      <c r="G14" s="9"/>
    </row>
    <row r="15" spans="1:7" x14ac:dyDescent="0.2">
      <c r="A15" s="89" t="s">
        <v>5898</v>
      </c>
      <c r="B15" s="20" t="s">
        <v>5310</v>
      </c>
      <c r="C15" s="286" t="s">
        <v>27</v>
      </c>
      <c r="D15" s="9" t="s">
        <v>5070</v>
      </c>
      <c r="F15" s="9"/>
      <c r="G15" s="9"/>
    </row>
    <row r="16" spans="1:7" x14ac:dyDescent="0.2">
      <c r="A16" s="89" t="s">
        <v>5899</v>
      </c>
      <c r="B16" s="21" t="s">
        <v>5281</v>
      </c>
      <c r="C16" s="286" t="s">
        <v>28</v>
      </c>
      <c r="D16" s="9" t="s">
        <v>5071</v>
      </c>
      <c r="F16" s="9"/>
      <c r="G16" s="9"/>
    </row>
    <row r="17" spans="1:7" x14ac:dyDescent="0.2">
      <c r="A17" s="89" t="s">
        <v>5900</v>
      </c>
      <c r="B17" s="20" t="s">
        <v>5733</v>
      </c>
      <c r="C17" s="286" t="s">
        <v>29</v>
      </c>
      <c r="D17" s="9" t="s">
        <v>5072</v>
      </c>
      <c r="F17" s="9"/>
      <c r="G17" s="9"/>
    </row>
    <row r="18" spans="1:7" x14ac:dyDescent="0.2">
      <c r="A18" s="89" t="s">
        <v>5901</v>
      </c>
      <c r="B18" s="21" t="s">
        <v>5293</v>
      </c>
      <c r="C18" s="286" t="s">
        <v>30</v>
      </c>
      <c r="D18" s="9" t="s">
        <v>5073</v>
      </c>
      <c r="F18" s="9"/>
      <c r="G18" s="9"/>
    </row>
    <row r="19" spans="1:7" x14ac:dyDescent="0.2">
      <c r="A19" s="89" t="s">
        <v>5902</v>
      </c>
      <c r="B19" s="20" t="s">
        <v>5369</v>
      </c>
      <c r="C19" s="286" t="s">
        <v>92</v>
      </c>
      <c r="D19" s="9" t="s">
        <v>5084</v>
      </c>
      <c r="F19" s="9"/>
      <c r="G19" s="9"/>
    </row>
    <row r="20" spans="1:7" x14ac:dyDescent="0.2">
      <c r="A20" s="89" t="s">
        <v>5903</v>
      </c>
      <c r="B20" s="21" t="s">
        <v>5297</v>
      </c>
      <c r="C20" s="286" t="s">
        <v>40</v>
      </c>
      <c r="D20" s="9" t="s">
        <v>5085</v>
      </c>
      <c r="F20" s="9"/>
      <c r="G20" s="9"/>
    </row>
    <row r="21" spans="1:7" x14ac:dyDescent="0.2">
      <c r="F21" s="9"/>
    </row>
    <row r="22" spans="1:7" x14ac:dyDescent="0.2">
      <c r="F22" s="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85" zoomScaleNormal="85" workbookViewId="0"/>
  </sheetViews>
  <sheetFormatPr defaultRowHeight="12.75" x14ac:dyDescent="0.2"/>
  <cols>
    <col min="1" max="1" width="49.28515625" style="10" bestFit="1" customWidth="1"/>
    <col min="2" max="2" width="8.7109375" style="10" customWidth="1"/>
    <col min="3" max="3" width="11" style="10" customWidth="1"/>
    <col min="4" max="4" width="54.140625" style="10" bestFit="1" customWidth="1"/>
    <col min="5" max="5" width="29.42578125" style="10" customWidth="1"/>
    <col min="6" max="6" width="13.85546875" style="10" customWidth="1"/>
    <col min="7" max="7" width="23.42578125" style="10" customWidth="1"/>
    <col min="8" max="16384" width="9.140625" style="10"/>
  </cols>
  <sheetData>
    <row r="1" spans="1:6" x14ac:dyDescent="0.2">
      <c r="A1" s="17" t="s">
        <v>4548</v>
      </c>
      <c r="B1" s="487" t="str">
        <f>HYPERLINK("#List!$A$1", "Preparatory")</f>
        <v>Preparatory</v>
      </c>
    </row>
    <row r="2" spans="1:6" x14ac:dyDescent="0.2">
      <c r="A2" s="17"/>
      <c r="B2" s="17"/>
    </row>
    <row r="3" spans="1:6" x14ac:dyDescent="0.2">
      <c r="A3" s="83" t="s">
        <v>4544</v>
      </c>
      <c r="B3" s="17"/>
    </row>
    <row r="4" spans="1:6" ht="15" customHeight="1" x14ac:dyDescent="0.2">
      <c r="A4" s="85" t="s">
        <v>5149</v>
      </c>
      <c r="B4" s="85"/>
      <c r="C4" s="85"/>
      <c r="D4" s="86"/>
      <c r="E4" s="86"/>
      <c r="F4" s="86"/>
    </row>
    <row r="5" spans="1:6" x14ac:dyDescent="0.2">
      <c r="A5" s="12" t="s">
        <v>4537</v>
      </c>
      <c r="B5" s="12"/>
      <c r="C5" s="86"/>
      <c r="D5" s="86"/>
      <c r="E5" s="86"/>
      <c r="F5" s="86"/>
    </row>
    <row r="6" spans="1:6" x14ac:dyDescent="0.2">
      <c r="A6" s="83"/>
      <c r="B6" s="83"/>
      <c r="C6" s="86"/>
      <c r="D6" s="86"/>
      <c r="E6" s="86"/>
      <c r="F6" s="86"/>
    </row>
    <row r="7" spans="1:6" x14ac:dyDescent="0.2">
      <c r="A7" s="17" t="s">
        <v>4732</v>
      </c>
      <c r="B7" s="17"/>
      <c r="C7" s="86"/>
      <c r="D7" s="86"/>
      <c r="E7" s="86"/>
      <c r="F7" s="86"/>
    </row>
    <row r="8" spans="1:6" x14ac:dyDescent="0.2">
      <c r="A8" s="16" t="s">
        <v>48</v>
      </c>
      <c r="B8" s="86"/>
      <c r="C8" s="86"/>
      <c r="D8" s="86"/>
      <c r="E8" s="86"/>
      <c r="F8" s="86"/>
    </row>
    <row r="9" spans="1:6" x14ac:dyDescent="0.2">
      <c r="A9" s="16" t="s">
        <v>2956</v>
      </c>
      <c r="B9" s="86"/>
      <c r="C9" s="86"/>
      <c r="D9" s="86"/>
      <c r="E9" s="86"/>
      <c r="F9" s="86"/>
    </row>
    <row r="10" spans="1:6" x14ac:dyDescent="0.2">
      <c r="A10" s="83"/>
      <c r="B10" s="83"/>
      <c r="C10" s="87" t="s">
        <v>5276</v>
      </c>
      <c r="D10" s="86"/>
      <c r="E10" s="86"/>
      <c r="F10" s="86"/>
    </row>
    <row r="11" spans="1:6" x14ac:dyDescent="0.2">
      <c r="A11" s="88" t="s">
        <v>4539</v>
      </c>
      <c r="B11" s="20"/>
      <c r="C11" s="287"/>
      <c r="D11" s="86"/>
      <c r="E11" s="86"/>
    </row>
    <row r="12" spans="1:6" x14ac:dyDescent="0.2">
      <c r="A12" s="89" t="s">
        <v>5904</v>
      </c>
      <c r="B12" s="21" t="s">
        <v>5272</v>
      </c>
      <c r="C12" s="286" t="s">
        <v>23</v>
      </c>
      <c r="D12" s="9" t="s">
        <v>5066</v>
      </c>
      <c r="E12" s="9"/>
      <c r="F12" s="9"/>
    </row>
    <row r="13" spans="1:6" x14ac:dyDescent="0.2">
      <c r="A13" s="89" t="s">
        <v>5905</v>
      </c>
      <c r="B13" s="20" t="s">
        <v>5274</v>
      </c>
      <c r="C13" s="286" t="s">
        <v>24</v>
      </c>
      <c r="D13" s="9" t="s">
        <v>5067</v>
      </c>
      <c r="E13" s="9"/>
      <c r="F13" s="9"/>
    </row>
    <row r="14" spans="1:6" x14ac:dyDescent="0.2">
      <c r="A14" s="89" t="s">
        <v>5906</v>
      </c>
      <c r="B14" s="21" t="s">
        <v>5307</v>
      </c>
      <c r="C14" s="286" t="s">
        <v>26</v>
      </c>
      <c r="D14" s="9" t="s">
        <v>5069</v>
      </c>
      <c r="E14" s="9"/>
      <c r="F14" s="9"/>
    </row>
    <row r="15" spans="1:6" x14ac:dyDescent="0.2">
      <c r="A15" s="89" t="s">
        <v>5907</v>
      </c>
      <c r="B15" s="20" t="s">
        <v>5310</v>
      </c>
      <c r="C15" s="286" t="s">
        <v>27</v>
      </c>
      <c r="D15" s="9" t="s">
        <v>5070</v>
      </c>
      <c r="E15" s="9"/>
      <c r="F15" s="9"/>
    </row>
    <row r="16" spans="1:6" x14ac:dyDescent="0.2">
      <c r="A16" s="89" t="s">
        <v>5908</v>
      </c>
      <c r="B16" s="21" t="s">
        <v>5293</v>
      </c>
      <c r="C16" s="286" t="s">
        <v>30</v>
      </c>
      <c r="D16" s="9" t="s">
        <v>5073</v>
      </c>
      <c r="E16" s="9"/>
      <c r="F16" s="9"/>
    </row>
    <row r="17" spans="1:7" x14ac:dyDescent="0.2">
      <c r="A17" s="89" t="s">
        <v>5909</v>
      </c>
      <c r="B17" s="20" t="s">
        <v>5359</v>
      </c>
      <c r="C17" s="286" t="s">
        <v>31</v>
      </c>
      <c r="D17" s="9" t="s">
        <v>5074</v>
      </c>
      <c r="E17" s="9"/>
      <c r="F17" s="9"/>
    </row>
    <row r="18" spans="1:7" x14ac:dyDescent="0.2">
      <c r="A18" s="89" t="s">
        <v>5910</v>
      </c>
      <c r="B18" s="21" t="s">
        <v>5360</v>
      </c>
      <c r="C18" s="286" t="s">
        <v>32</v>
      </c>
      <c r="D18" s="9" t="s">
        <v>5075</v>
      </c>
      <c r="E18" s="9"/>
      <c r="F18" s="9"/>
    </row>
    <row r="19" spans="1:7" x14ac:dyDescent="0.2">
      <c r="A19" s="89" t="s">
        <v>5911</v>
      </c>
      <c r="B19" s="20" t="s">
        <v>5296</v>
      </c>
      <c r="C19" s="286" t="s">
        <v>33</v>
      </c>
      <c r="D19" s="9" t="s">
        <v>5076</v>
      </c>
      <c r="E19" s="9"/>
      <c r="F19" s="9"/>
    </row>
    <row r="20" spans="1:7" x14ac:dyDescent="0.2">
      <c r="A20" s="89" t="s">
        <v>5912</v>
      </c>
      <c r="B20" s="21" t="s">
        <v>5361</v>
      </c>
      <c r="C20" s="286" t="s">
        <v>34</v>
      </c>
      <c r="D20" s="9" t="s">
        <v>5077</v>
      </c>
      <c r="E20" s="9"/>
      <c r="F20" s="9"/>
    </row>
    <row r="21" spans="1:7" x14ac:dyDescent="0.2">
      <c r="A21" s="89" t="s">
        <v>5913</v>
      </c>
      <c r="B21" s="20" t="s">
        <v>5362</v>
      </c>
      <c r="C21" s="286" t="s">
        <v>35</v>
      </c>
      <c r="D21" s="9" t="s">
        <v>5078</v>
      </c>
      <c r="E21" s="9"/>
      <c r="F21" s="9"/>
    </row>
    <row r="22" spans="1:7" x14ac:dyDescent="0.2">
      <c r="A22" s="89" t="s">
        <v>5914</v>
      </c>
      <c r="B22" s="21" t="s">
        <v>5363</v>
      </c>
      <c r="C22" s="286" t="s">
        <v>107</v>
      </c>
      <c r="D22" s="9" t="s">
        <v>5079</v>
      </c>
      <c r="E22" s="9"/>
      <c r="F22" s="9"/>
    </row>
    <row r="23" spans="1:7" x14ac:dyDescent="0.2">
      <c r="A23" s="89" t="s">
        <v>5915</v>
      </c>
      <c r="B23" s="20" t="s">
        <v>5364</v>
      </c>
      <c r="C23" s="286" t="s">
        <v>36</v>
      </c>
      <c r="D23" s="9" t="s">
        <v>5080</v>
      </c>
      <c r="E23" s="9"/>
      <c r="F23" s="9"/>
    </row>
    <row r="24" spans="1:7" x14ac:dyDescent="0.2">
      <c r="A24" s="89" t="s">
        <v>5916</v>
      </c>
      <c r="B24" s="21" t="s">
        <v>5365</v>
      </c>
      <c r="C24" s="286" t="s">
        <v>37</v>
      </c>
      <c r="D24" s="9" t="s">
        <v>5081</v>
      </c>
      <c r="E24" s="9"/>
      <c r="F24" s="9"/>
    </row>
    <row r="25" spans="1:7" x14ac:dyDescent="0.2">
      <c r="A25" s="89" t="s">
        <v>5917</v>
      </c>
      <c r="B25" s="20" t="s">
        <v>5366</v>
      </c>
      <c r="C25" s="286" t="s">
        <v>38</v>
      </c>
      <c r="D25" s="9" t="s">
        <v>5082</v>
      </c>
      <c r="E25" s="9"/>
      <c r="F25" s="9"/>
    </row>
    <row r="26" spans="1:7" x14ac:dyDescent="0.2">
      <c r="A26" s="89" t="s">
        <v>5918</v>
      </c>
      <c r="B26" s="21" t="s">
        <v>5368</v>
      </c>
      <c r="C26" s="286" t="s">
        <v>39</v>
      </c>
      <c r="D26" s="9" t="s">
        <v>5083</v>
      </c>
      <c r="E26" s="9"/>
      <c r="F26" s="9"/>
    </row>
    <row r="27" spans="1:7" x14ac:dyDescent="0.2">
      <c r="A27" s="89" t="s">
        <v>5919</v>
      </c>
      <c r="B27" s="20" t="s">
        <v>5379</v>
      </c>
      <c r="C27" s="286" t="s">
        <v>81</v>
      </c>
      <c r="D27" s="9" t="s">
        <v>5086</v>
      </c>
      <c r="E27" s="9"/>
      <c r="F27" s="9"/>
    </row>
    <row r="28" spans="1:7" x14ac:dyDescent="0.2">
      <c r="A28" s="89" t="s">
        <v>5920</v>
      </c>
      <c r="B28" s="21" t="s">
        <v>5380</v>
      </c>
      <c r="C28" s="286" t="s">
        <v>41</v>
      </c>
      <c r="D28" s="9" t="s">
        <v>5087</v>
      </c>
      <c r="E28" s="9"/>
      <c r="F28" s="9"/>
    </row>
    <row r="29" spans="1:7" x14ac:dyDescent="0.2">
      <c r="A29" s="89" t="s">
        <v>5921</v>
      </c>
      <c r="B29" s="20" t="s">
        <v>5381</v>
      </c>
      <c r="C29" s="286" t="s">
        <v>42</v>
      </c>
      <c r="D29" s="9" t="s">
        <v>5088</v>
      </c>
      <c r="E29" s="9"/>
      <c r="F29" s="9"/>
    </row>
    <row r="30" spans="1:7" x14ac:dyDescent="0.2">
      <c r="A30" s="89" t="s">
        <v>5922</v>
      </c>
      <c r="B30" s="21" t="s">
        <v>5382</v>
      </c>
      <c r="C30" s="286" t="s">
        <v>43</v>
      </c>
      <c r="D30" s="9" t="s">
        <v>5089</v>
      </c>
      <c r="E30" s="9"/>
      <c r="F30" s="9"/>
    </row>
    <row r="31" spans="1:7" x14ac:dyDescent="0.2">
      <c r="F31" s="33"/>
      <c r="G31" s="90"/>
    </row>
    <row r="32" spans="1:7" x14ac:dyDescent="0.2">
      <c r="F32"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85" zoomScaleNormal="85" workbookViewId="0"/>
  </sheetViews>
  <sheetFormatPr defaultRowHeight="12.75" x14ac:dyDescent="0.2"/>
  <cols>
    <col min="1" max="1" width="37.28515625" style="10" bestFit="1" customWidth="1"/>
    <col min="2" max="2" width="6.7109375" style="10" customWidth="1"/>
    <col min="3" max="3" width="6.28515625" style="10" customWidth="1"/>
    <col min="4" max="4" width="21.5703125" style="10" bestFit="1" customWidth="1"/>
    <col min="5" max="5" width="29.42578125" style="10" customWidth="1"/>
    <col min="6" max="6" width="15.85546875" style="10" customWidth="1"/>
    <col min="7" max="7" width="23.42578125" style="10" customWidth="1"/>
    <col min="8" max="16384" width="9.140625" style="10"/>
  </cols>
  <sheetData>
    <row r="1" spans="1:6" x14ac:dyDescent="0.2">
      <c r="A1" s="17" t="s">
        <v>4549</v>
      </c>
      <c r="B1" s="487" t="str">
        <f>HYPERLINK("#List!$A$1", "Preparatory")</f>
        <v>Preparatory</v>
      </c>
    </row>
    <row r="2" spans="1:6" x14ac:dyDescent="0.2">
      <c r="A2" s="17"/>
      <c r="B2" s="17"/>
    </row>
    <row r="3" spans="1:6" x14ac:dyDescent="0.2">
      <c r="A3" s="83" t="s">
        <v>4545</v>
      </c>
      <c r="B3" s="17"/>
    </row>
    <row r="4" spans="1:6" ht="15" customHeight="1" x14ac:dyDescent="0.2">
      <c r="A4" s="85" t="s">
        <v>5149</v>
      </c>
      <c r="B4" s="85"/>
      <c r="C4" s="85"/>
      <c r="D4" s="86"/>
      <c r="E4" s="86"/>
      <c r="F4" s="86"/>
    </row>
    <row r="5" spans="1:6" x14ac:dyDescent="0.2">
      <c r="A5" s="12" t="s">
        <v>4537</v>
      </c>
      <c r="B5" s="12"/>
      <c r="C5" s="86"/>
      <c r="D5" s="86"/>
      <c r="E5" s="86"/>
      <c r="F5" s="86"/>
    </row>
    <row r="6" spans="1:6" x14ac:dyDescent="0.2">
      <c r="A6" s="83"/>
      <c r="B6" s="83"/>
      <c r="C6" s="86"/>
      <c r="D6" s="86"/>
      <c r="E6" s="86"/>
      <c r="F6" s="86"/>
    </row>
    <row r="7" spans="1:6" x14ac:dyDescent="0.2">
      <c r="A7" s="17" t="s">
        <v>4733</v>
      </c>
      <c r="B7" s="17"/>
      <c r="C7" s="86"/>
      <c r="D7" s="86"/>
      <c r="E7" s="86"/>
      <c r="F7" s="86"/>
    </row>
    <row r="8" spans="1:6" x14ac:dyDescent="0.2">
      <c r="A8" s="16" t="s">
        <v>48</v>
      </c>
      <c r="B8" s="86"/>
      <c r="C8" s="86"/>
      <c r="D8" s="86"/>
      <c r="E8" s="86"/>
      <c r="F8" s="86"/>
    </row>
    <row r="9" spans="1:6" x14ac:dyDescent="0.2">
      <c r="A9" s="16" t="s">
        <v>2956</v>
      </c>
      <c r="B9" s="86"/>
      <c r="C9" s="86"/>
      <c r="D9" s="86"/>
      <c r="E9" s="86"/>
      <c r="F9" s="86"/>
    </row>
    <row r="10" spans="1:6" x14ac:dyDescent="0.2">
      <c r="A10" s="83"/>
      <c r="B10" s="86"/>
      <c r="C10" s="87" t="s">
        <v>5276</v>
      </c>
      <c r="D10" s="86"/>
      <c r="E10" s="86"/>
      <c r="F10" s="86"/>
    </row>
    <row r="11" spans="1:6" x14ac:dyDescent="0.2">
      <c r="A11" s="88" t="s">
        <v>4539</v>
      </c>
      <c r="B11" s="20"/>
      <c r="C11" s="287"/>
      <c r="D11" s="86"/>
      <c r="E11" s="86"/>
    </row>
    <row r="12" spans="1:6" x14ac:dyDescent="0.2">
      <c r="A12" s="89" t="s">
        <v>5923</v>
      </c>
      <c r="B12" s="21" t="s">
        <v>5272</v>
      </c>
      <c r="C12" s="286" t="s">
        <v>23</v>
      </c>
      <c r="D12" s="9" t="s">
        <v>5066</v>
      </c>
      <c r="E12" s="9"/>
      <c r="F12" s="9"/>
    </row>
    <row r="13" spans="1:6" x14ac:dyDescent="0.2">
      <c r="A13" s="89" t="s">
        <v>5924</v>
      </c>
      <c r="B13" s="20" t="s">
        <v>5274</v>
      </c>
      <c r="C13" s="286" t="s">
        <v>24</v>
      </c>
      <c r="D13" s="9" t="s">
        <v>5067</v>
      </c>
      <c r="E13" s="9"/>
      <c r="F13" s="9"/>
    </row>
    <row r="14" spans="1:6" x14ac:dyDescent="0.2">
      <c r="A14" s="89" t="s">
        <v>5925</v>
      </c>
      <c r="B14" s="21" t="s">
        <v>5307</v>
      </c>
      <c r="C14" s="286" t="s">
        <v>26</v>
      </c>
      <c r="D14" s="9" t="s">
        <v>5069</v>
      </c>
      <c r="E14" s="9"/>
      <c r="F14" s="9"/>
    </row>
    <row r="15" spans="1:6" x14ac:dyDescent="0.2">
      <c r="A15" s="89" t="s">
        <v>5926</v>
      </c>
      <c r="B15" s="20" t="s">
        <v>5310</v>
      </c>
      <c r="C15" s="286" t="s">
        <v>27</v>
      </c>
      <c r="D15" s="9" t="s">
        <v>5070</v>
      </c>
      <c r="E15" s="9"/>
      <c r="F15" s="9"/>
    </row>
    <row r="16" spans="1:6" x14ac:dyDescent="0.2">
      <c r="A16" s="89" t="s">
        <v>5927</v>
      </c>
      <c r="B16" s="21" t="s">
        <v>5293</v>
      </c>
      <c r="C16" s="286" t="s">
        <v>30</v>
      </c>
      <c r="D16" s="9" t="s">
        <v>5073</v>
      </c>
      <c r="E16" s="9"/>
      <c r="F16" s="9"/>
    </row>
    <row r="17" spans="5:7" x14ac:dyDescent="0.2">
      <c r="E17" s="9"/>
      <c r="G17" s="90"/>
    </row>
    <row r="18" spans="5:7" x14ac:dyDescent="0.2">
      <c r="E18" s="9"/>
    </row>
    <row r="19" spans="5:7" x14ac:dyDescent="0.2">
      <c r="E19" s="9"/>
    </row>
    <row r="20" spans="5:7" x14ac:dyDescent="0.2">
      <c r="E2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5" zoomScaleNormal="85" workbookViewId="0"/>
  </sheetViews>
  <sheetFormatPr defaultColWidth="9.140625" defaultRowHeight="12.75" x14ac:dyDescent="0.2"/>
  <cols>
    <col min="1" max="10" width="20.85546875" style="10" customWidth="1"/>
    <col min="11" max="11" width="14.5703125" style="10" customWidth="1"/>
    <col min="12" max="12" width="13.7109375" style="10" customWidth="1"/>
    <col min="13" max="16384" width="9.140625" style="10"/>
  </cols>
  <sheetData>
    <row r="1" spans="1:10" x14ac:dyDescent="0.2">
      <c r="A1" s="17" t="s">
        <v>3276</v>
      </c>
      <c r="B1" s="487" t="str">
        <f>HYPERLINK("#List!$A$1", "Preparatory")</f>
        <v>Preparatory</v>
      </c>
    </row>
    <row r="2" spans="1:10" x14ac:dyDescent="0.2">
      <c r="A2" s="17"/>
    </row>
    <row r="3" spans="1:10" x14ac:dyDescent="0.2">
      <c r="A3" s="83" t="s">
        <v>2049</v>
      </c>
    </row>
    <row r="4" spans="1:10" s="114" customFormat="1" x14ac:dyDescent="0.2">
      <c r="A4" s="83" t="s">
        <v>2312</v>
      </c>
    </row>
    <row r="5" spans="1:10" s="114" customFormat="1" x14ac:dyDescent="0.2"/>
    <row r="6" spans="1:10" x14ac:dyDescent="0.2">
      <c r="A6" s="17" t="s">
        <v>4734</v>
      </c>
    </row>
    <row r="7" spans="1:10" x14ac:dyDescent="0.2">
      <c r="A7" s="86" t="s">
        <v>48</v>
      </c>
    </row>
    <row r="8" spans="1:10" x14ac:dyDescent="0.2">
      <c r="A8" s="86" t="s">
        <v>2954</v>
      </c>
    </row>
    <row r="10" spans="1:10" ht="25.5" x14ac:dyDescent="0.2">
      <c r="A10" s="26" t="s">
        <v>2006</v>
      </c>
      <c r="B10" s="2" t="s">
        <v>2051</v>
      </c>
      <c r="C10" s="2" t="s">
        <v>2050</v>
      </c>
      <c r="D10" s="2" t="s">
        <v>2053</v>
      </c>
      <c r="E10" s="2" t="s">
        <v>2054</v>
      </c>
      <c r="F10" s="2" t="s">
        <v>2313</v>
      </c>
      <c r="G10" s="2" t="s">
        <v>2319</v>
      </c>
      <c r="H10" s="2" t="s">
        <v>2320</v>
      </c>
      <c r="I10" s="2" t="s">
        <v>4726</v>
      </c>
      <c r="J10" s="2" t="s">
        <v>4727</v>
      </c>
    </row>
    <row r="11" spans="1:10" x14ac:dyDescent="0.2">
      <c r="A11" s="66" t="s">
        <v>5273</v>
      </c>
      <c r="B11" s="25" t="s">
        <v>5355</v>
      </c>
      <c r="C11" s="66" t="s">
        <v>5356</v>
      </c>
      <c r="D11" s="25" t="s">
        <v>5278</v>
      </c>
      <c r="E11" s="66" t="s">
        <v>5279</v>
      </c>
      <c r="F11" s="25" t="s">
        <v>5307</v>
      </c>
      <c r="G11" s="66" t="s">
        <v>5275</v>
      </c>
      <c r="H11" s="25" t="s">
        <v>5309</v>
      </c>
      <c r="I11" s="66" t="s">
        <v>5317</v>
      </c>
      <c r="J11" s="25" t="s">
        <v>5272</v>
      </c>
    </row>
    <row r="12" spans="1:10" x14ac:dyDescent="0.2">
      <c r="A12" s="425" t="s">
        <v>4603</v>
      </c>
      <c r="B12" s="328" t="s">
        <v>24</v>
      </c>
      <c r="C12" s="328" t="s">
        <v>25</v>
      </c>
      <c r="D12" s="328" t="s">
        <v>26</v>
      </c>
      <c r="E12" s="328" t="s">
        <v>27</v>
      </c>
      <c r="F12" s="328" t="s">
        <v>28</v>
      </c>
      <c r="G12" s="328" t="s">
        <v>29</v>
      </c>
      <c r="H12" s="328" t="s">
        <v>30</v>
      </c>
      <c r="I12" s="328" t="s">
        <v>34</v>
      </c>
      <c r="J12" s="328" t="s">
        <v>35</v>
      </c>
    </row>
    <row r="13" spans="1:10" ht="25.5" x14ac:dyDescent="0.2">
      <c r="A13" s="61" t="s">
        <v>5000</v>
      </c>
      <c r="B13" s="68" t="s">
        <v>2060</v>
      </c>
      <c r="C13" s="68" t="s">
        <v>2060</v>
      </c>
      <c r="D13" s="68" t="s">
        <v>5110</v>
      </c>
      <c r="E13" s="68" t="s">
        <v>5131</v>
      </c>
      <c r="F13" s="68" t="s">
        <v>5109</v>
      </c>
      <c r="G13" s="68" t="s">
        <v>5101</v>
      </c>
      <c r="H13" s="68" t="s">
        <v>5120</v>
      </c>
      <c r="I13" s="68" t="s">
        <v>5111</v>
      </c>
      <c r="J13" s="68" t="s">
        <v>2059</v>
      </c>
    </row>
    <row r="14" spans="1:10" ht="25.5" x14ac:dyDescent="0.2">
      <c r="A14" s="6" t="s">
        <v>5188</v>
      </c>
      <c r="B14" s="68" t="s">
        <v>2700</v>
      </c>
      <c r="C14" s="68" t="s">
        <v>2701</v>
      </c>
      <c r="D14" s="71" t="s">
        <v>105</v>
      </c>
      <c r="E14" s="68"/>
      <c r="F14" s="71" t="s">
        <v>105</v>
      </c>
      <c r="G14" s="71" t="s">
        <v>105</v>
      </c>
      <c r="H14" s="71"/>
      <c r="I14" s="71" t="s">
        <v>105</v>
      </c>
      <c r="J14" s="68" t="s">
        <v>3021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85" zoomScaleNormal="85" workbookViewId="0"/>
  </sheetViews>
  <sheetFormatPr defaultColWidth="9.140625" defaultRowHeight="12.75" x14ac:dyDescent="0.2"/>
  <cols>
    <col min="1" max="11" width="19.140625" style="10" customWidth="1"/>
    <col min="12" max="12" width="9.140625" style="10"/>
    <col min="13" max="13" width="22.28515625" style="10" customWidth="1"/>
    <col min="14" max="16384" width="9.140625" style="10"/>
  </cols>
  <sheetData>
    <row r="1" spans="1:11" x14ac:dyDescent="0.2">
      <c r="A1" s="17" t="s">
        <v>3277</v>
      </c>
      <c r="B1" s="487" t="str">
        <f>HYPERLINK("#List!$A$1", "Preparatory")</f>
        <v>Preparatory</v>
      </c>
    </row>
    <row r="2" spans="1:11" x14ac:dyDescent="0.2">
      <c r="A2" s="17"/>
    </row>
    <row r="3" spans="1:11" x14ac:dyDescent="0.2">
      <c r="A3" s="83" t="s">
        <v>2321</v>
      </c>
    </row>
    <row r="4" spans="1:11" s="114" customFormat="1" x14ac:dyDescent="0.2">
      <c r="A4" s="83" t="s">
        <v>2312</v>
      </c>
    </row>
    <row r="5" spans="1:11" s="114" customFormat="1" x14ac:dyDescent="0.2"/>
    <row r="6" spans="1:11" x14ac:dyDescent="0.2">
      <c r="A6" s="17" t="s">
        <v>4735</v>
      </c>
      <c r="B6" s="114"/>
      <c r="C6" s="114"/>
      <c r="D6" s="114"/>
      <c r="E6" s="114"/>
      <c r="F6" s="114"/>
      <c r="G6" s="114"/>
      <c r="H6" s="114"/>
      <c r="I6" s="114"/>
      <c r="J6" s="114"/>
      <c r="K6" s="114"/>
    </row>
    <row r="7" spans="1:11" x14ac:dyDescent="0.2">
      <c r="A7" s="86" t="s">
        <v>48</v>
      </c>
    </row>
    <row r="8" spans="1:11" x14ac:dyDescent="0.2">
      <c r="A8" s="16" t="s">
        <v>2956</v>
      </c>
    </row>
    <row r="10" spans="1:11" ht="89.25" x14ac:dyDescent="0.2">
      <c r="A10" s="2" t="s">
        <v>2052</v>
      </c>
      <c r="B10" s="2" t="s">
        <v>2051</v>
      </c>
      <c r="C10" s="2" t="s">
        <v>2050</v>
      </c>
      <c r="D10" s="2" t="s">
        <v>2053</v>
      </c>
      <c r="E10" s="2" t="s">
        <v>2054</v>
      </c>
      <c r="F10" s="2" t="s">
        <v>2313</v>
      </c>
      <c r="G10" s="2" t="s">
        <v>2319</v>
      </c>
      <c r="H10" s="2" t="s">
        <v>2320</v>
      </c>
      <c r="I10" s="2" t="s">
        <v>5140</v>
      </c>
      <c r="J10" s="2" t="s">
        <v>4727</v>
      </c>
      <c r="K10" s="2" t="s">
        <v>4729</v>
      </c>
    </row>
    <row r="11" spans="1:11" x14ac:dyDescent="0.2">
      <c r="A11" s="25" t="s">
        <v>5273</v>
      </c>
      <c r="B11" s="25" t="s">
        <v>5355</v>
      </c>
      <c r="C11" s="25" t="s">
        <v>5356</v>
      </c>
      <c r="D11" s="25" t="s">
        <v>5278</v>
      </c>
      <c r="E11" s="25" t="s">
        <v>5279</v>
      </c>
      <c r="F11" s="25" t="s">
        <v>5307</v>
      </c>
      <c r="G11" s="25" t="s">
        <v>5275</v>
      </c>
      <c r="H11" s="25" t="s">
        <v>5309</v>
      </c>
      <c r="I11" s="25" t="s">
        <v>5310</v>
      </c>
      <c r="J11" s="25" t="s">
        <v>5272</v>
      </c>
      <c r="K11" s="25" t="s">
        <v>5317</v>
      </c>
    </row>
    <row r="12" spans="1:11" x14ac:dyDescent="0.2">
      <c r="A12" s="328" t="s">
        <v>5007</v>
      </c>
      <c r="B12" s="328" t="s">
        <v>24</v>
      </c>
      <c r="C12" s="328" t="s">
        <v>25</v>
      </c>
      <c r="D12" s="328" t="s">
        <v>26</v>
      </c>
      <c r="E12" s="328" t="s">
        <v>27</v>
      </c>
      <c r="F12" s="328" t="s">
        <v>28</v>
      </c>
      <c r="G12" s="328" t="s">
        <v>29</v>
      </c>
      <c r="H12" s="328" t="s">
        <v>30</v>
      </c>
      <c r="I12" s="328" t="s">
        <v>32</v>
      </c>
      <c r="J12" s="328" t="s">
        <v>35</v>
      </c>
      <c r="K12" s="328" t="s">
        <v>107</v>
      </c>
    </row>
    <row r="13" spans="1:11" s="114" customFormat="1" ht="76.5" x14ac:dyDescent="0.2">
      <c r="A13" s="70" t="s">
        <v>5000</v>
      </c>
      <c r="B13" s="68" t="s">
        <v>2060</v>
      </c>
      <c r="C13" s="68" t="s">
        <v>2060</v>
      </c>
      <c r="D13" s="68" t="s">
        <v>5110</v>
      </c>
      <c r="E13" s="68" t="s">
        <v>5131</v>
      </c>
      <c r="F13" s="68" t="s">
        <v>5109</v>
      </c>
      <c r="G13" s="68" t="s">
        <v>5101</v>
      </c>
      <c r="H13" s="68" t="s">
        <v>5120</v>
      </c>
      <c r="I13" s="68" t="s">
        <v>5121</v>
      </c>
      <c r="J13" s="68" t="s">
        <v>2059</v>
      </c>
      <c r="K13" s="68" t="s">
        <v>5108</v>
      </c>
    </row>
    <row r="14" spans="1:11" s="114" customFormat="1" ht="25.5" x14ac:dyDescent="0.2">
      <c r="A14" s="3" t="s">
        <v>5202</v>
      </c>
      <c r="B14" s="68" t="s">
        <v>2700</v>
      </c>
      <c r="C14" s="68" t="s">
        <v>2701</v>
      </c>
      <c r="D14" s="71"/>
      <c r="E14" s="68"/>
      <c r="F14" s="71"/>
      <c r="G14" s="71"/>
      <c r="H14" s="71"/>
      <c r="I14" s="71"/>
      <c r="J14" s="68" t="s">
        <v>4728</v>
      </c>
      <c r="K14" s="7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43</vt:i4>
      </vt:variant>
      <vt:variant>
        <vt:lpstr>Zakresy nazwane</vt:lpstr>
      </vt:variant>
      <vt:variant>
        <vt:i4>4060</vt:i4>
      </vt:variant>
    </vt:vector>
  </HeadingPairs>
  <TitlesOfParts>
    <vt:vector size="4103" baseType="lpstr">
      <vt:lpstr>FrameworkTaxonomy</vt:lpstr>
      <vt:lpstr>TemplatesTables</vt:lpstr>
      <vt:lpstr>List</vt:lpstr>
      <vt:lpstr>S.01.01.01</vt:lpstr>
      <vt:lpstr>S.01.01.02</vt:lpstr>
      <vt:lpstr>S.01.01.03</vt:lpstr>
      <vt:lpstr>S.01.01.04</vt:lpstr>
      <vt:lpstr>S.01.02.01</vt:lpstr>
      <vt:lpstr>S.01.02.02</vt:lpstr>
      <vt:lpstr>S.02.01.{03,04}</vt:lpstr>
      <vt:lpstr>S.02.01.{05,06}</vt:lpstr>
      <vt:lpstr>S.02.02.01</vt:lpstr>
      <vt:lpstr>S.06.02.01</vt:lpstr>
      <vt:lpstr>S.06.02.02</vt:lpstr>
      <vt:lpstr>S.08.01.01</vt:lpstr>
      <vt:lpstr>S.08.01.02</vt:lpstr>
      <vt:lpstr>S.12.01.01</vt:lpstr>
      <vt:lpstr>S.12.01.02</vt:lpstr>
      <vt:lpstr>S.17.01.01</vt:lpstr>
      <vt:lpstr>S.17.01.02</vt:lpstr>
      <vt:lpstr>S.23.01.01</vt:lpstr>
      <vt:lpstr>S.23.01.02</vt:lpstr>
      <vt:lpstr>S.23.01.04</vt:lpstr>
      <vt:lpstr>S.23.01.05</vt:lpstr>
      <vt:lpstr>S.25.01.03</vt:lpstr>
      <vt:lpstr>S.25.01.05</vt:lpstr>
      <vt:lpstr>S.25.01.{07,08,09,10}</vt:lpstr>
      <vt:lpstr>S.25.02.{01,02,03,04,05,06}</vt:lpstr>
      <vt:lpstr>S.25.03.{01,04,05}</vt:lpstr>
      <vt:lpstr>S.25.03.{03,06,07}</vt:lpstr>
      <vt:lpstr>S.26.01.{01,02,03,04,05,06}</vt:lpstr>
      <vt:lpstr>S.26.02.{01,02,03,04,05,06}</vt:lpstr>
      <vt:lpstr>S.26.03.{01,02,03,04,05,06}</vt:lpstr>
      <vt:lpstr>S.26.04.{01,02,03,04,05,06}</vt:lpstr>
      <vt:lpstr>S.26.05.{01,02,03,04,05,06}</vt:lpstr>
      <vt:lpstr>S.26.06.{01,02,03,04,05,06}</vt:lpstr>
      <vt:lpstr>S.27.01.{01,02,03,04,05,06}</vt:lpstr>
      <vt:lpstr>S.28.01.01</vt:lpstr>
      <vt:lpstr>S.28.02.01</vt:lpstr>
      <vt:lpstr>S.32.01.02</vt:lpstr>
      <vt:lpstr>S.33.01.01</vt:lpstr>
      <vt:lpstr>S.34.01.01</vt:lpstr>
      <vt:lpstr>S.35.01.01</vt:lpstr>
      <vt:lpstr>_List</vt:lpstr>
      <vt:lpstr>List!MODULE_DATA</vt:lpstr>
      <vt:lpstr>List!MODULE_HEADER</vt:lpstr>
      <vt:lpstr>S.01.01.01!S.01.01.01</vt:lpstr>
      <vt:lpstr>S.01.01.01!S.01.01.01.01</vt:lpstr>
      <vt:lpstr>S.01.01.01!S.01.01.01.01.TC</vt:lpstr>
      <vt:lpstr>S.01.01.01!S.01.01.01.01.TD</vt:lpstr>
      <vt:lpstr>S.01.01.01!S.01.01.01.01.TL</vt:lpstr>
      <vt:lpstr>S.01.01.01!S.01.01.01.01.TLC</vt:lpstr>
      <vt:lpstr>S.01.01.01!S.01.01.01.01.TTC</vt:lpstr>
      <vt:lpstr>S.01.01.01!S.01.01.01.01.Y</vt:lpstr>
      <vt:lpstr>S.01.01.01!S.01.01.01.01.Z</vt:lpstr>
      <vt:lpstr>S.01.01.02!S.01.01.02</vt:lpstr>
      <vt:lpstr>S.01.01.02!S.01.01.02.01</vt:lpstr>
      <vt:lpstr>S.01.01.02!S.01.01.02.01.TC</vt:lpstr>
      <vt:lpstr>S.01.01.02!S.01.01.02.01.TD</vt:lpstr>
      <vt:lpstr>S.01.01.02!S.01.01.02.01.TL</vt:lpstr>
      <vt:lpstr>S.01.01.02!S.01.01.02.01.TLC</vt:lpstr>
      <vt:lpstr>S.01.01.02!S.01.01.02.01.TTC</vt:lpstr>
      <vt:lpstr>S.01.01.02!S.01.01.02.01.Y</vt:lpstr>
      <vt:lpstr>S.01.01.02!S.01.01.02.01.Z</vt:lpstr>
      <vt:lpstr>S.01.01.03!S.01.01.03</vt:lpstr>
      <vt:lpstr>S.01.01.03!S.01.01.03.01</vt:lpstr>
      <vt:lpstr>S.01.01.03!S.01.01.03.01.TC</vt:lpstr>
      <vt:lpstr>S.01.01.03!S.01.01.03.01.TD</vt:lpstr>
      <vt:lpstr>S.01.01.03!S.01.01.03.01.TL</vt:lpstr>
      <vt:lpstr>S.01.01.03!S.01.01.03.01.TLC</vt:lpstr>
      <vt:lpstr>S.01.01.03!S.01.01.03.01.TTC</vt:lpstr>
      <vt:lpstr>S.01.01.03!S.01.01.03.01.Y</vt:lpstr>
      <vt:lpstr>S.01.01.03!S.01.01.03.01.Z</vt:lpstr>
      <vt:lpstr>S.01.01.04!S.01.01.04</vt:lpstr>
      <vt:lpstr>S.01.01.04!S.01.01.04.01</vt:lpstr>
      <vt:lpstr>S.01.01.04!S.01.01.04.01.TC</vt:lpstr>
      <vt:lpstr>S.01.01.04!S.01.01.04.01.TD</vt:lpstr>
      <vt:lpstr>S.01.01.04!S.01.01.04.01.TL</vt:lpstr>
      <vt:lpstr>S.01.01.04!S.01.01.04.01.TLC</vt:lpstr>
      <vt:lpstr>S.01.01.04!S.01.01.04.01.TTC</vt:lpstr>
      <vt:lpstr>S.01.01.04!S.01.01.04.01.Y</vt:lpstr>
      <vt:lpstr>S.01.01.04!S.01.01.04.01.Z</vt:lpstr>
      <vt:lpstr>S.01.02.01!S.01.02.01</vt:lpstr>
      <vt:lpstr>S.01.02.01!S.01.02.01.01</vt:lpstr>
      <vt:lpstr>S.01.02.01!S.01.02.01.01.TC</vt:lpstr>
      <vt:lpstr>S.01.02.01!S.01.02.01.01.TD</vt:lpstr>
      <vt:lpstr>S.01.02.01!S.01.02.01.01.TK</vt:lpstr>
      <vt:lpstr>S.01.02.01!S.01.02.01.01.TKC</vt:lpstr>
      <vt:lpstr>S.01.02.01!S.01.02.01.01.TT</vt:lpstr>
      <vt:lpstr>S.01.02.01!S.01.02.01.01.TTC</vt:lpstr>
      <vt:lpstr>S.01.02.01!S.01.02.01.01.X</vt:lpstr>
      <vt:lpstr>S.01.02.01!S.01.02.01.01.Y</vt:lpstr>
      <vt:lpstr>S.01.02.01!S.01.02.01.01.Z</vt:lpstr>
      <vt:lpstr>S.01.02.02!S.01.02.02</vt:lpstr>
      <vt:lpstr>S.01.02.02!S.01.02.02.01</vt:lpstr>
      <vt:lpstr>S.01.02.02!S.01.02.02.01.TC</vt:lpstr>
      <vt:lpstr>S.01.02.02!S.01.02.02.01.TD</vt:lpstr>
      <vt:lpstr>S.01.02.02!S.01.02.02.01.TK</vt:lpstr>
      <vt:lpstr>S.01.02.02!S.01.02.02.01.TKC</vt:lpstr>
      <vt:lpstr>S.01.02.02!S.01.02.02.01.TT</vt:lpstr>
      <vt:lpstr>S.01.02.02!S.01.02.02.01.TTC</vt:lpstr>
      <vt:lpstr>S.01.02.02!S.01.02.02.01.X</vt:lpstr>
      <vt:lpstr>S.01.02.02!S.01.02.02.01.Y</vt:lpstr>
      <vt:lpstr>S.01.02.02!S.01.02.02.01.Z</vt:lpstr>
      <vt:lpstr>'S.02.01.{03,04}'!S.02.01.03</vt:lpstr>
      <vt:lpstr>'S.02.01.{03,04}'!S.02.01.03.01</vt:lpstr>
      <vt:lpstr>'S.02.01.{03,04}'!S.02.01.03.01.TC</vt:lpstr>
      <vt:lpstr>'S.02.01.{03,04}'!S.02.01.03.01.TD</vt:lpstr>
      <vt:lpstr>'S.02.01.{03,04}'!S.02.01.03.01.TL</vt:lpstr>
      <vt:lpstr>'S.02.01.{03,04}'!S.02.01.03.01.TLC</vt:lpstr>
      <vt:lpstr>'S.02.01.{03,04}'!S.02.01.03.01.TT</vt:lpstr>
      <vt:lpstr>'S.02.01.{03,04}'!S.02.01.03.01.TTC</vt:lpstr>
      <vt:lpstr>'S.02.01.{03,04}'!S.02.01.03.01.X</vt:lpstr>
      <vt:lpstr>'S.02.01.{03,04}'!S.02.01.03.01.Y</vt:lpstr>
      <vt:lpstr>'S.02.01.{03,04}'!S.02.01.03.01.Z</vt:lpstr>
      <vt:lpstr>'S.02.01.{03,04}'!S.02.01.04</vt:lpstr>
      <vt:lpstr>'S.02.01.{03,04}'!S.02.01.04.01</vt:lpstr>
      <vt:lpstr>'S.02.01.{03,04}'!S.02.01.04.01.TC</vt:lpstr>
      <vt:lpstr>'S.02.01.{03,04}'!S.02.01.04.01.TD</vt:lpstr>
      <vt:lpstr>'S.02.01.{03,04}'!S.02.01.04.01.TL</vt:lpstr>
      <vt:lpstr>'S.02.01.{03,04}'!S.02.01.04.01.TLC</vt:lpstr>
      <vt:lpstr>'S.02.01.{03,04}'!S.02.01.04.01.TT</vt:lpstr>
      <vt:lpstr>'S.02.01.{03,04}'!S.02.01.04.01.TTC</vt:lpstr>
      <vt:lpstr>'S.02.01.{03,04}'!S.02.01.04.01.X</vt:lpstr>
      <vt:lpstr>'S.02.01.{03,04}'!S.02.01.04.01.Y</vt:lpstr>
      <vt:lpstr>'S.02.01.{03,04}'!S.02.01.04.01.Z</vt:lpstr>
      <vt:lpstr>'S.02.01.{05,06}'!S.02.01.05</vt:lpstr>
      <vt:lpstr>'S.02.01.{05,06}'!S.02.01.05.01</vt:lpstr>
      <vt:lpstr>'S.02.01.{05,06}'!S.02.01.05.01.TC</vt:lpstr>
      <vt:lpstr>'S.02.01.{05,06}'!S.02.01.05.01.TD</vt:lpstr>
      <vt:lpstr>'S.02.01.{05,06}'!S.02.01.05.01.TL</vt:lpstr>
      <vt:lpstr>'S.02.01.{05,06}'!S.02.01.05.01.TLC</vt:lpstr>
      <vt:lpstr>'S.02.01.{05,06}'!S.02.01.05.01.TT</vt:lpstr>
      <vt:lpstr>'S.02.01.{05,06}'!S.02.01.05.01.TTC</vt:lpstr>
      <vt:lpstr>'S.02.01.{05,06}'!S.02.01.05.01.X</vt:lpstr>
      <vt:lpstr>'S.02.01.{05,06}'!S.02.01.05.01.Y</vt:lpstr>
      <vt:lpstr>'S.02.01.{05,06}'!S.02.01.05.01.Z</vt:lpstr>
      <vt:lpstr>'S.02.01.{05,06}'!S.02.01.06</vt:lpstr>
      <vt:lpstr>'S.02.01.{05,06}'!S.02.01.06.01</vt:lpstr>
      <vt:lpstr>'S.02.01.{05,06}'!S.02.01.06.01.TC</vt:lpstr>
      <vt:lpstr>'S.02.01.{05,06}'!S.02.01.06.01.TD</vt:lpstr>
      <vt:lpstr>'S.02.01.{05,06}'!S.02.01.06.01.TL</vt:lpstr>
      <vt:lpstr>'S.02.01.{05,06}'!S.02.01.06.01.TLC</vt:lpstr>
      <vt:lpstr>'S.02.01.{05,06}'!S.02.01.06.01.TT</vt:lpstr>
      <vt:lpstr>'S.02.01.{05,06}'!S.02.01.06.01.TTC</vt:lpstr>
      <vt:lpstr>'S.02.01.{05,06}'!S.02.01.06.01.X</vt:lpstr>
      <vt:lpstr>'S.02.01.{05,06}'!S.02.01.06.01.Y</vt:lpstr>
      <vt:lpstr>'S.02.01.{05,06}'!S.02.01.06.01.Z</vt:lpstr>
      <vt:lpstr>S.02.02.01!S.02.02.01</vt:lpstr>
      <vt:lpstr>S.02.02.01!S.02.02.01.01</vt:lpstr>
      <vt:lpstr>S.02.02.01!S.02.02.01.01.TC</vt:lpstr>
      <vt:lpstr>S.02.02.01!S.02.02.01.01.TD</vt:lpstr>
      <vt:lpstr>S.02.02.01!S.02.02.01.01.TL</vt:lpstr>
      <vt:lpstr>S.02.02.01!S.02.02.01.01.TLC</vt:lpstr>
      <vt:lpstr>S.02.02.01!S.02.02.01.01.TT</vt:lpstr>
      <vt:lpstr>S.02.02.01!S.02.02.01.01.TTC</vt:lpstr>
      <vt:lpstr>S.02.02.01!S.02.02.01.01.Y</vt:lpstr>
      <vt:lpstr>S.02.02.01!S.02.02.01.01.Z</vt:lpstr>
      <vt:lpstr>S.02.02.01!S.02.02.01.02</vt:lpstr>
      <vt:lpstr>S.02.02.01!S.02.02.01.02.TC</vt:lpstr>
      <vt:lpstr>S.02.02.01!S.02.02.01.02.TD</vt:lpstr>
      <vt:lpstr>S.02.02.01!S.02.02.01.02.TL</vt:lpstr>
      <vt:lpstr>S.02.02.01!S.02.02.01.02.TLC</vt:lpstr>
      <vt:lpstr>S.02.02.01!S.02.02.01.02.TT</vt:lpstr>
      <vt:lpstr>S.02.02.01!S.02.02.01.02.TTC</vt:lpstr>
      <vt:lpstr>S.02.02.01!S.02.02.01.02.X</vt:lpstr>
      <vt:lpstr>S.02.02.01!S.02.02.01.02.Y</vt:lpstr>
      <vt:lpstr>S.02.02.01!S.02.02.01.02.Z</vt:lpstr>
      <vt:lpstr>S.02.02.01!S.02.02.01.02.ZHI</vt:lpstr>
      <vt:lpstr>S.02.02.01!S.02.02.01.03</vt:lpstr>
      <vt:lpstr>S.02.02.01!S.02.02.01.03.TC</vt:lpstr>
      <vt:lpstr>S.02.02.01!S.02.02.01.03.TD</vt:lpstr>
      <vt:lpstr>S.02.02.01!S.02.02.01.03.TL</vt:lpstr>
      <vt:lpstr>S.02.02.01!S.02.02.01.03.TLC</vt:lpstr>
      <vt:lpstr>S.02.02.01!S.02.02.01.03.TT</vt:lpstr>
      <vt:lpstr>S.02.02.01!S.02.02.01.03.TTC</vt:lpstr>
      <vt:lpstr>S.02.02.01!S.02.02.01.03.X</vt:lpstr>
      <vt:lpstr>S.02.02.01!S.02.02.01.03.Y</vt:lpstr>
      <vt:lpstr>S.02.02.01!S.02.02.01.03.Z</vt:lpstr>
      <vt:lpstr>S.02.02.01!S.02.02.01.04</vt:lpstr>
      <vt:lpstr>S.02.02.01!S.02.02.01.04.TC</vt:lpstr>
      <vt:lpstr>S.02.02.01!S.02.02.01.04.TD</vt:lpstr>
      <vt:lpstr>S.02.02.01!S.02.02.01.04.TL</vt:lpstr>
      <vt:lpstr>S.02.02.01!S.02.02.01.04.TLC</vt:lpstr>
      <vt:lpstr>S.02.02.01!S.02.02.01.04.TT</vt:lpstr>
      <vt:lpstr>S.02.02.01!S.02.02.01.04.TTC</vt:lpstr>
      <vt:lpstr>S.02.02.01!S.02.02.01.04.X</vt:lpstr>
      <vt:lpstr>S.02.02.01!S.02.02.01.04.XAX</vt:lpstr>
      <vt:lpstr>S.02.02.01!S.02.02.01.04.Y</vt:lpstr>
      <vt:lpstr>S.02.02.01!S.02.02.01.04.Z</vt:lpstr>
      <vt:lpstr>S.06.02.01!S.06.02.01</vt:lpstr>
      <vt:lpstr>S.06.02.01!S.06.02.01.01</vt:lpstr>
      <vt:lpstr>S.06.02.01!S.06.02.01.01.TC</vt:lpstr>
      <vt:lpstr>S.06.02.01!S.06.02.01.01.TD</vt:lpstr>
      <vt:lpstr>S.06.02.01!S.06.02.01.01.TK</vt:lpstr>
      <vt:lpstr>S.06.02.01!S.06.02.01.01.TKC</vt:lpstr>
      <vt:lpstr>S.06.02.01!S.06.02.01.01.TT</vt:lpstr>
      <vt:lpstr>S.06.02.01!S.06.02.01.01.TTC</vt:lpstr>
      <vt:lpstr>S.06.02.01!S.06.02.01.01.X</vt:lpstr>
      <vt:lpstr>S.06.02.01!S.06.02.01.01.Y</vt:lpstr>
      <vt:lpstr>S.06.02.01!S.06.02.01.01.Z</vt:lpstr>
      <vt:lpstr>S.06.02.01!S.06.02.01.02</vt:lpstr>
      <vt:lpstr>S.06.02.01!S.06.02.01.02.TC</vt:lpstr>
      <vt:lpstr>S.06.02.01!S.06.02.01.02.TD</vt:lpstr>
      <vt:lpstr>S.06.02.01!S.06.02.01.02.TK</vt:lpstr>
      <vt:lpstr>S.06.02.01!S.06.02.01.02.TKC</vt:lpstr>
      <vt:lpstr>S.06.02.01!S.06.02.01.02.TT</vt:lpstr>
      <vt:lpstr>S.06.02.01!S.06.02.01.02.TTC</vt:lpstr>
      <vt:lpstr>S.06.02.01!S.06.02.01.02.X</vt:lpstr>
      <vt:lpstr>S.06.02.01!S.06.02.01.02.Y</vt:lpstr>
      <vt:lpstr>S.06.02.01!S.06.02.01.02.Z</vt:lpstr>
      <vt:lpstr>S.06.02.02!S.06.02.02</vt:lpstr>
      <vt:lpstr>S.06.02.02!S.06.02.02.01</vt:lpstr>
      <vt:lpstr>S.06.02.02!S.06.02.02.01.TC</vt:lpstr>
      <vt:lpstr>S.06.02.02!S.06.02.02.01.TD</vt:lpstr>
      <vt:lpstr>S.06.02.02!S.06.02.02.01.TK</vt:lpstr>
      <vt:lpstr>S.06.02.02!S.06.02.02.01.TKC</vt:lpstr>
      <vt:lpstr>S.06.02.02!S.06.02.02.01.TT</vt:lpstr>
      <vt:lpstr>S.06.02.02!S.06.02.02.01.TTC</vt:lpstr>
      <vt:lpstr>S.06.02.02!S.06.02.02.01.X</vt:lpstr>
      <vt:lpstr>S.06.02.02!S.06.02.02.01.Y</vt:lpstr>
      <vt:lpstr>S.06.02.02!S.06.02.02.01.Z</vt:lpstr>
      <vt:lpstr>S.06.02.02!S.06.02.02.01.ZHI</vt:lpstr>
      <vt:lpstr>S.06.02.02!S.06.02.02.02</vt:lpstr>
      <vt:lpstr>S.06.02.02!S.06.02.02.02.TC</vt:lpstr>
      <vt:lpstr>S.06.02.02!S.06.02.02.02.TD</vt:lpstr>
      <vt:lpstr>S.06.02.02!S.06.02.02.02.TK</vt:lpstr>
      <vt:lpstr>S.06.02.02!S.06.02.02.02.TKC</vt:lpstr>
      <vt:lpstr>S.06.02.02!S.06.02.02.02.TT</vt:lpstr>
      <vt:lpstr>S.06.02.02!S.06.02.02.02.TTC</vt:lpstr>
      <vt:lpstr>S.06.02.02!S.06.02.02.02.X</vt:lpstr>
      <vt:lpstr>S.06.02.02!S.06.02.02.02.Y</vt:lpstr>
      <vt:lpstr>S.06.02.02!S.06.02.02.02.Z</vt:lpstr>
      <vt:lpstr>S.06.02.02!S.06.02.02.02.ZHI</vt:lpstr>
      <vt:lpstr>S.08.01.01!S.08.01.01</vt:lpstr>
      <vt:lpstr>S.08.01.01!S.08.01.01.01</vt:lpstr>
      <vt:lpstr>S.08.01.01!S.08.01.01.01.TC</vt:lpstr>
      <vt:lpstr>S.08.01.01!S.08.01.01.01.TD</vt:lpstr>
      <vt:lpstr>S.08.01.01!S.08.01.01.01.TK</vt:lpstr>
      <vt:lpstr>S.08.01.01!S.08.01.01.01.TKC</vt:lpstr>
      <vt:lpstr>S.08.01.01!S.08.01.01.01.TT</vt:lpstr>
      <vt:lpstr>S.08.01.01!S.08.01.01.01.TTC</vt:lpstr>
      <vt:lpstr>S.08.01.01!S.08.01.01.01.X</vt:lpstr>
      <vt:lpstr>S.08.01.01!S.08.01.01.01.Y</vt:lpstr>
      <vt:lpstr>S.08.01.01!S.08.01.01.01.Z</vt:lpstr>
      <vt:lpstr>S.08.01.01!S.08.01.01.02</vt:lpstr>
      <vt:lpstr>S.08.01.01!S.08.01.01.02.TC</vt:lpstr>
      <vt:lpstr>S.08.01.01!S.08.01.01.02.TD</vt:lpstr>
      <vt:lpstr>S.08.01.01!S.08.01.01.02.TK</vt:lpstr>
      <vt:lpstr>S.08.01.01!S.08.01.01.02.TKC</vt:lpstr>
      <vt:lpstr>S.08.01.01!S.08.01.01.02.TT</vt:lpstr>
      <vt:lpstr>S.08.01.01!S.08.01.01.02.TTC</vt:lpstr>
      <vt:lpstr>S.08.01.01!S.08.01.01.02.X</vt:lpstr>
      <vt:lpstr>S.08.01.01!S.08.01.01.02.Y</vt:lpstr>
      <vt:lpstr>S.08.01.01!S.08.01.01.02.Z</vt:lpstr>
      <vt:lpstr>S.08.01.02!S.08.01.02</vt:lpstr>
      <vt:lpstr>S.08.01.02!S.08.01.02.01</vt:lpstr>
      <vt:lpstr>S.08.01.02!S.08.01.02.01.TC</vt:lpstr>
      <vt:lpstr>S.08.01.02!S.08.01.02.01.TD</vt:lpstr>
      <vt:lpstr>S.08.01.02!S.08.01.02.01.TK</vt:lpstr>
      <vt:lpstr>S.08.01.02!S.08.01.02.01.TKC</vt:lpstr>
      <vt:lpstr>S.08.01.02!S.08.01.02.01.TT</vt:lpstr>
      <vt:lpstr>S.08.01.02!S.08.01.02.01.TTC</vt:lpstr>
      <vt:lpstr>S.08.01.02!S.08.01.02.01.X</vt:lpstr>
      <vt:lpstr>S.08.01.02!S.08.01.02.01.Y</vt:lpstr>
      <vt:lpstr>S.08.01.02!S.08.01.02.01.Z</vt:lpstr>
      <vt:lpstr>S.08.01.02!S.08.01.02.01.ZHI</vt:lpstr>
      <vt:lpstr>S.08.01.02!S.08.01.02.02</vt:lpstr>
      <vt:lpstr>S.08.01.02!S.08.01.02.02.TC</vt:lpstr>
      <vt:lpstr>S.08.01.02!S.08.01.02.02.TD</vt:lpstr>
      <vt:lpstr>S.08.01.02!S.08.01.02.02.TK</vt:lpstr>
      <vt:lpstr>S.08.01.02!S.08.01.02.02.TKC</vt:lpstr>
      <vt:lpstr>S.08.01.02!S.08.01.02.02.TT</vt:lpstr>
      <vt:lpstr>S.08.01.02!S.08.01.02.02.TTC</vt:lpstr>
      <vt:lpstr>S.08.01.02!S.08.01.02.02.X</vt:lpstr>
      <vt:lpstr>S.08.01.02!S.08.01.02.02.Y</vt:lpstr>
      <vt:lpstr>S.08.01.02!S.08.01.02.02.Z</vt:lpstr>
      <vt:lpstr>S.08.01.02!S.08.01.02.02.ZHI</vt:lpstr>
      <vt:lpstr>S.12.01.01!S.12.01.01</vt:lpstr>
      <vt:lpstr>S.12.01.01!S.12.01.01.01</vt:lpstr>
      <vt:lpstr>S.12.01.01!S.12.01.01.01.TC</vt:lpstr>
      <vt:lpstr>S.12.01.01!S.12.01.01.01.TD</vt:lpstr>
      <vt:lpstr>S.12.01.01!S.12.01.01.01.TL</vt:lpstr>
      <vt:lpstr>S.12.01.01!S.12.01.01.01.TLC</vt:lpstr>
      <vt:lpstr>S.12.01.01!S.12.01.01.01.TT</vt:lpstr>
      <vt:lpstr>S.12.01.01!S.12.01.01.01.TTC</vt:lpstr>
      <vt:lpstr>S.12.01.01!S.12.01.01.01.X</vt:lpstr>
      <vt:lpstr>S.12.01.01!S.12.01.01.01.Y</vt:lpstr>
      <vt:lpstr>S.12.01.01!S.12.01.01.01.Z</vt:lpstr>
      <vt:lpstr>S.12.01.01!S.12.01.01.02</vt:lpstr>
      <vt:lpstr>S.12.01.01!S.12.01.01.02.TC</vt:lpstr>
      <vt:lpstr>S.12.01.01!S.12.01.01.02.TD</vt:lpstr>
      <vt:lpstr>S.12.01.01!S.12.01.01.02.TL</vt:lpstr>
      <vt:lpstr>S.12.01.01!S.12.01.01.02.TLC</vt:lpstr>
      <vt:lpstr>S.12.01.01!S.12.01.01.02.TT</vt:lpstr>
      <vt:lpstr>S.12.01.01!S.12.01.01.02.TTC</vt:lpstr>
      <vt:lpstr>S.12.01.01!S.12.01.01.02.X</vt:lpstr>
      <vt:lpstr>S.12.01.01!S.12.01.01.02.Y</vt:lpstr>
      <vt:lpstr>S.12.01.01!S.12.01.01.02.Z</vt:lpstr>
      <vt:lpstr>S.12.01.01!S.12.01.01.02.ZHI</vt:lpstr>
      <vt:lpstr>S.12.01.01!S.12.01.01.03</vt:lpstr>
      <vt:lpstr>S.12.01.01!S.12.01.01.03.TC</vt:lpstr>
      <vt:lpstr>S.12.01.01!S.12.01.01.03.TD</vt:lpstr>
      <vt:lpstr>S.12.01.01!S.12.01.01.03.TL</vt:lpstr>
      <vt:lpstr>S.12.01.01!S.12.01.01.03.TLC</vt:lpstr>
      <vt:lpstr>S.12.01.01!S.12.01.01.03.TT</vt:lpstr>
      <vt:lpstr>S.12.01.01!S.12.01.01.03.TTC</vt:lpstr>
      <vt:lpstr>S.12.01.01!S.12.01.01.03.X</vt:lpstr>
      <vt:lpstr>S.12.01.01!S.12.01.01.03.Y</vt:lpstr>
      <vt:lpstr>S.12.01.01!S.12.01.01.03.YAX</vt:lpstr>
      <vt:lpstr>S.12.01.01!S.12.01.01.03.Z</vt:lpstr>
      <vt:lpstr>S.12.01.01!S.12.01.01.04</vt:lpstr>
      <vt:lpstr>S.12.01.01!S.12.01.01.04.TC</vt:lpstr>
      <vt:lpstr>S.12.01.01!S.12.01.01.04.TD</vt:lpstr>
      <vt:lpstr>S.12.01.01!S.12.01.01.04.TL</vt:lpstr>
      <vt:lpstr>S.12.01.01!S.12.01.01.04.TLC</vt:lpstr>
      <vt:lpstr>S.12.01.01!S.12.01.01.04.TT</vt:lpstr>
      <vt:lpstr>S.12.01.01!S.12.01.01.04.TTC</vt:lpstr>
      <vt:lpstr>S.12.01.01!S.12.01.01.04.X</vt:lpstr>
      <vt:lpstr>S.12.01.01!S.12.01.01.04.Y</vt:lpstr>
      <vt:lpstr>S.12.01.01!S.12.01.01.04.Z</vt:lpstr>
      <vt:lpstr>S.12.01.01!S.12.01.01.05</vt:lpstr>
      <vt:lpstr>S.12.01.01!S.12.01.01.05.TC</vt:lpstr>
      <vt:lpstr>S.12.01.01!S.12.01.01.05.TD</vt:lpstr>
      <vt:lpstr>S.12.01.01!S.12.01.01.05.TL</vt:lpstr>
      <vt:lpstr>S.12.01.01!S.12.01.01.05.TLC</vt:lpstr>
      <vt:lpstr>S.12.01.01!S.12.01.01.05.TT</vt:lpstr>
      <vt:lpstr>S.12.01.01!S.12.01.01.05.TTC</vt:lpstr>
      <vt:lpstr>S.12.01.01!S.12.01.01.05.X</vt:lpstr>
      <vt:lpstr>S.12.01.01!S.12.01.01.05.Y</vt:lpstr>
      <vt:lpstr>S.12.01.01!S.12.01.01.05.Z</vt:lpstr>
      <vt:lpstr>S.12.01.02!S.12.01.02</vt:lpstr>
      <vt:lpstr>S.12.01.02!S.12.01.02.01</vt:lpstr>
      <vt:lpstr>S.12.01.02!S.12.01.02.01.TC</vt:lpstr>
      <vt:lpstr>S.12.01.02!S.12.01.02.01.TD</vt:lpstr>
      <vt:lpstr>S.12.01.02!S.12.01.02.01.TL</vt:lpstr>
      <vt:lpstr>S.12.01.02!S.12.01.02.01.TLC</vt:lpstr>
      <vt:lpstr>S.12.01.02!S.12.01.02.01.TT</vt:lpstr>
      <vt:lpstr>S.12.01.02!S.12.01.02.01.TTC</vt:lpstr>
      <vt:lpstr>S.12.01.02!S.12.01.02.01.X</vt:lpstr>
      <vt:lpstr>S.12.01.02!S.12.01.02.01.Y</vt:lpstr>
      <vt:lpstr>S.12.01.02!S.12.01.02.01.Z</vt:lpstr>
      <vt:lpstr>S.17.01.01!S.17.01.01</vt:lpstr>
      <vt:lpstr>S.17.01.01!S.17.01.01.01</vt:lpstr>
      <vt:lpstr>S.17.01.01!S.17.01.01.01.TC</vt:lpstr>
      <vt:lpstr>S.17.01.01!S.17.01.01.01.TD</vt:lpstr>
      <vt:lpstr>S.17.01.01!S.17.01.01.01.TL</vt:lpstr>
      <vt:lpstr>S.17.01.01!S.17.01.01.01.TLC</vt:lpstr>
      <vt:lpstr>S.17.01.01!S.17.01.01.01.TT</vt:lpstr>
      <vt:lpstr>S.17.01.01!S.17.01.01.01.TTC</vt:lpstr>
      <vt:lpstr>S.17.01.01!S.17.01.01.01.X</vt:lpstr>
      <vt:lpstr>S.17.01.01!S.17.01.01.01.Y</vt:lpstr>
      <vt:lpstr>S.17.01.01!S.17.01.01.01.Z</vt:lpstr>
      <vt:lpstr>S.17.01.01!S.17.01.01.02</vt:lpstr>
      <vt:lpstr>S.17.01.01!S.17.01.01.02.TC</vt:lpstr>
      <vt:lpstr>S.17.01.01!S.17.01.01.02.TD</vt:lpstr>
      <vt:lpstr>S.17.01.01!S.17.01.01.02.TL</vt:lpstr>
      <vt:lpstr>S.17.01.01!S.17.01.01.02.TLC</vt:lpstr>
      <vt:lpstr>S.17.01.01!S.17.01.01.02.TT</vt:lpstr>
      <vt:lpstr>S.17.01.01!S.17.01.01.02.TTC</vt:lpstr>
      <vt:lpstr>S.17.01.01!S.17.01.01.02.X</vt:lpstr>
      <vt:lpstr>S.17.01.01!S.17.01.01.02.Y</vt:lpstr>
      <vt:lpstr>S.17.01.01!S.17.01.01.02.Z</vt:lpstr>
      <vt:lpstr>S.17.01.01!S.17.01.01.03</vt:lpstr>
      <vt:lpstr>S.17.01.01!S.17.01.01.03.TC</vt:lpstr>
      <vt:lpstr>S.17.01.01!S.17.01.01.03.TD</vt:lpstr>
      <vt:lpstr>S.17.01.01!S.17.01.01.03.TL</vt:lpstr>
      <vt:lpstr>S.17.01.01!S.17.01.01.03.TLC</vt:lpstr>
      <vt:lpstr>S.17.01.01!S.17.01.01.03.TT</vt:lpstr>
      <vt:lpstr>S.17.01.01!S.17.01.01.03.TTC</vt:lpstr>
      <vt:lpstr>S.17.01.01!S.17.01.01.03.X</vt:lpstr>
      <vt:lpstr>S.17.01.01!S.17.01.01.03.Y</vt:lpstr>
      <vt:lpstr>S.17.01.01!S.17.01.01.03.Z</vt:lpstr>
      <vt:lpstr>S.17.01.01!S.17.01.01.03.ZHI</vt:lpstr>
      <vt:lpstr>S.17.01.01!S.17.01.01.04</vt:lpstr>
      <vt:lpstr>S.17.01.01!S.17.01.01.04.TC</vt:lpstr>
      <vt:lpstr>S.17.01.01!S.17.01.01.04.TD</vt:lpstr>
      <vt:lpstr>S.17.01.01!S.17.01.01.04.TL</vt:lpstr>
      <vt:lpstr>S.17.01.01!S.17.01.01.04.TLC</vt:lpstr>
      <vt:lpstr>S.17.01.01!S.17.01.01.04.TT</vt:lpstr>
      <vt:lpstr>S.17.01.01!S.17.01.01.04.TTC</vt:lpstr>
      <vt:lpstr>S.17.01.01!S.17.01.01.04.X</vt:lpstr>
      <vt:lpstr>S.17.01.01!S.17.01.01.04.Y</vt:lpstr>
      <vt:lpstr>S.17.01.01!S.17.01.01.04.Z</vt:lpstr>
      <vt:lpstr>S.17.01.01!S.17.01.01.05</vt:lpstr>
      <vt:lpstr>S.17.01.01!S.17.01.01.05.TC</vt:lpstr>
      <vt:lpstr>S.17.01.01!S.17.01.01.05.TD</vt:lpstr>
      <vt:lpstr>S.17.01.01!S.17.01.01.05.TL</vt:lpstr>
      <vt:lpstr>S.17.01.01!S.17.01.01.05.TLC</vt:lpstr>
      <vt:lpstr>S.17.01.01!S.17.01.01.05.TT</vt:lpstr>
      <vt:lpstr>S.17.01.01!S.17.01.01.05.TTC</vt:lpstr>
      <vt:lpstr>S.17.01.01!S.17.01.01.05.X</vt:lpstr>
      <vt:lpstr>S.17.01.01!S.17.01.01.05.Y</vt:lpstr>
      <vt:lpstr>S.17.01.01!S.17.01.01.05.YAX</vt:lpstr>
      <vt:lpstr>S.17.01.01!S.17.01.01.05.Z</vt:lpstr>
      <vt:lpstr>S.17.01.01!S.17.01.01.TC</vt:lpstr>
      <vt:lpstr>S.17.01.02!S.17.01.02</vt:lpstr>
      <vt:lpstr>S.17.01.02!S.17.01.02.01</vt:lpstr>
      <vt:lpstr>S.17.01.02!S.17.01.02.01.TC</vt:lpstr>
      <vt:lpstr>S.17.01.02!S.17.01.02.01.TD</vt:lpstr>
      <vt:lpstr>S.17.01.02!S.17.01.02.01.TL</vt:lpstr>
      <vt:lpstr>S.17.01.02!S.17.01.02.01.TLC</vt:lpstr>
      <vt:lpstr>S.17.01.02!S.17.01.02.01.TT</vt:lpstr>
      <vt:lpstr>S.17.01.02!S.17.01.02.01.TTC</vt:lpstr>
      <vt:lpstr>S.17.01.02!S.17.01.02.01.X</vt:lpstr>
      <vt:lpstr>S.17.01.02!S.17.01.02.01.Y</vt:lpstr>
      <vt:lpstr>S.17.01.02!S.17.01.02.01.Z</vt:lpstr>
      <vt:lpstr>S.23.01.01!S.23.01.01</vt:lpstr>
      <vt:lpstr>S.23.01.01!S.23.01.01.01</vt:lpstr>
      <vt:lpstr>S.23.01.01!S.23.01.01.01.TC</vt:lpstr>
      <vt:lpstr>S.23.01.01!S.23.01.01.01.TD</vt:lpstr>
      <vt:lpstr>S.23.01.01!S.23.01.01.01.TL</vt:lpstr>
      <vt:lpstr>S.23.01.01!S.23.01.01.01.TLC</vt:lpstr>
      <vt:lpstr>S.23.01.01!S.23.01.01.01.TT</vt:lpstr>
      <vt:lpstr>S.23.01.01!S.23.01.01.01.TTC</vt:lpstr>
      <vt:lpstr>S.23.01.01!S.23.01.01.01.X</vt:lpstr>
      <vt:lpstr>S.23.01.01!S.23.01.01.01.Y</vt:lpstr>
      <vt:lpstr>S.23.01.01!S.23.01.01.01.Z</vt:lpstr>
      <vt:lpstr>S.23.01.01!S.23.01.01.TC</vt:lpstr>
      <vt:lpstr>S.23.01.02!S.23.01.02</vt:lpstr>
      <vt:lpstr>S.23.01.02!S.23.01.02.01</vt:lpstr>
      <vt:lpstr>S.23.01.02!S.23.01.02.01.TC</vt:lpstr>
      <vt:lpstr>S.23.01.02!S.23.01.02.01.TD</vt:lpstr>
      <vt:lpstr>S.23.01.02!S.23.01.02.01.TL</vt:lpstr>
      <vt:lpstr>S.23.01.02!S.23.01.02.01.TLC</vt:lpstr>
      <vt:lpstr>S.23.01.02!S.23.01.02.01.TT</vt:lpstr>
      <vt:lpstr>S.23.01.02!S.23.01.02.01.TTC</vt:lpstr>
      <vt:lpstr>S.23.01.02!S.23.01.02.01.X</vt:lpstr>
      <vt:lpstr>S.23.01.02!S.23.01.02.01.Y</vt:lpstr>
      <vt:lpstr>S.23.01.02!S.23.01.02.TC</vt:lpstr>
      <vt:lpstr>S.23.01.04!S.23.01.04</vt:lpstr>
      <vt:lpstr>S.23.01.04!S.23.01.04.01</vt:lpstr>
      <vt:lpstr>S.23.01.04!S.23.01.04.01.TC</vt:lpstr>
      <vt:lpstr>S.23.01.04!S.23.01.04.01.TD</vt:lpstr>
      <vt:lpstr>S.23.01.04!S.23.01.04.01.TL</vt:lpstr>
      <vt:lpstr>S.23.01.04!S.23.01.04.01.TLC</vt:lpstr>
      <vt:lpstr>S.23.01.04!S.23.01.04.01.TT</vt:lpstr>
      <vt:lpstr>S.23.01.04!S.23.01.04.01.TTC</vt:lpstr>
      <vt:lpstr>S.23.01.04!S.23.01.04.01.X</vt:lpstr>
      <vt:lpstr>S.23.01.04!S.23.01.04.01.Y</vt:lpstr>
      <vt:lpstr>S.23.01.04!S.23.01.04.02</vt:lpstr>
      <vt:lpstr>S.23.01.04!S.23.01.04.02.TC</vt:lpstr>
      <vt:lpstr>S.23.01.04!S.23.01.04.02.TD</vt:lpstr>
      <vt:lpstr>S.23.01.04!S.23.01.04.02.TL</vt:lpstr>
      <vt:lpstr>S.23.01.04!S.23.01.04.02.TLC</vt:lpstr>
      <vt:lpstr>S.23.01.04!S.23.01.04.02.TT</vt:lpstr>
      <vt:lpstr>S.23.01.04!S.23.01.04.02.TTC</vt:lpstr>
      <vt:lpstr>S.23.01.04!S.23.01.04.02.X</vt:lpstr>
      <vt:lpstr>S.23.01.04!S.23.01.04.02.Y</vt:lpstr>
      <vt:lpstr>S.23.01.04!S.23.01.04.02.Z</vt:lpstr>
      <vt:lpstr>S.23.01.04!S.23.01.04.03</vt:lpstr>
      <vt:lpstr>S.23.01.04!S.23.01.04.03.TC</vt:lpstr>
      <vt:lpstr>S.23.01.04!S.23.01.04.03.TD</vt:lpstr>
      <vt:lpstr>S.23.01.04!S.23.01.04.03.TL</vt:lpstr>
      <vt:lpstr>S.23.01.04!S.23.01.04.03.TLC</vt:lpstr>
      <vt:lpstr>S.23.01.04!S.23.01.04.03.TT</vt:lpstr>
      <vt:lpstr>S.23.01.04!S.23.01.04.03.TTC</vt:lpstr>
      <vt:lpstr>S.23.01.04!S.23.01.04.03.X</vt:lpstr>
      <vt:lpstr>S.23.01.04!S.23.01.04.03.Y</vt:lpstr>
      <vt:lpstr>S.23.01.04!S.23.01.04.03.Z</vt:lpstr>
      <vt:lpstr>S.23.01.04!S.23.01.04.04</vt:lpstr>
      <vt:lpstr>S.23.01.04!S.23.01.04.04.TC</vt:lpstr>
      <vt:lpstr>S.23.01.04!S.23.01.04.04.TD</vt:lpstr>
      <vt:lpstr>S.23.01.04!S.23.01.04.04.TL</vt:lpstr>
      <vt:lpstr>S.23.01.04!S.23.01.04.04.TLC</vt:lpstr>
      <vt:lpstr>S.23.01.04!S.23.01.04.04.TT</vt:lpstr>
      <vt:lpstr>S.23.01.04!S.23.01.04.04.TTC</vt:lpstr>
      <vt:lpstr>S.23.01.04!S.23.01.04.04.X</vt:lpstr>
      <vt:lpstr>S.23.01.04!S.23.01.04.04.Y</vt:lpstr>
      <vt:lpstr>S.23.01.04!S.23.01.04.04.Z</vt:lpstr>
      <vt:lpstr>S.23.01.04!S.23.01.04.05</vt:lpstr>
      <vt:lpstr>S.23.01.04!S.23.01.04.05.TC</vt:lpstr>
      <vt:lpstr>S.23.01.04!S.23.01.04.05.TD</vt:lpstr>
      <vt:lpstr>S.23.01.04!S.23.01.04.05.TL</vt:lpstr>
      <vt:lpstr>S.23.01.04!S.23.01.04.05.TLC</vt:lpstr>
      <vt:lpstr>S.23.01.04!S.23.01.04.05.TTC</vt:lpstr>
      <vt:lpstr>S.23.01.04!S.23.01.04.05.Y</vt:lpstr>
      <vt:lpstr>S.23.01.04!S.23.01.04.05.Z</vt:lpstr>
      <vt:lpstr>S.23.01.04!S.23.01.04.06</vt:lpstr>
      <vt:lpstr>S.23.01.04!S.23.01.04.06.TC</vt:lpstr>
      <vt:lpstr>S.23.01.04!S.23.01.04.06.TD</vt:lpstr>
      <vt:lpstr>S.23.01.04!S.23.01.04.06.TL</vt:lpstr>
      <vt:lpstr>S.23.01.04!S.23.01.04.06.TLC</vt:lpstr>
      <vt:lpstr>S.23.01.04!S.23.01.04.06.TT</vt:lpstr>
      <vt:lpstr>S.23.01.04!S.23.01.04.06.TTC</vt:lpstr>
      <vt:lpstr>S.23.01.04!S.23.01.04.06.X</vt:lpstr>
      <vt:lpstr>S.23.01.04!S.23.01.04.06.Z</vt:lpstr>
      <vt:lpstr>S.23.01.04!S.23.01.04.07</vt:lpstr>
      <vt:lpstr>S.23.01.04!S.23.01.04.07.TC</vt:lpstr>
      <vt:lpstr>S.23.01.04!S.23.01.04.07.TD</vt:lpstr>
      <vt:lpstr>S.23.01.04!S.23.01.04.07.TL</vt:lpstr>
      <vt:lpstr>S.23.01.04!S.23.01.04.07.TLC</vt:lpstr>
      <vt:lpstr>S.23.01.04!S.23.01.04.07.TTC</vt:lpstr>
      <vt:lpstr>S.23.01.04!S.23.01.04.07.Y</vt:lpstr>
      <vt:lpstr>S.23.01.04!S.23.01.04.07.Z</vt:lpstr>
      <vt:lpstr>S.23.01.04!S.23.01.04.TC</vt:lpstr>
      <vt:lpstr>S.23.01.05!S.23.01.05</vt:lpstr>
      <vt:lpstr>S.23.01.05!S.23.01.05.01</vt:lpstr>
      <vt:lpstr>S.23.01.05!S.23.01.05.01.TC</vt:lpstr>
      <vt:lpstr>S.23.01.05!S.23.01.05.01.TD</vt:lpstr>
      <vt:lpstr>S.23.01.05!S.23.01.05.01.TL</vt:lpstr>
      <vt:lpstr>S.23.01.05!S.23.01.05.01.TLC</vt:lpstr>
      <vt:lpstr>S.23.01.05!S.23.01.05.01.TT</vt:lpstr>
      <vt:lpstr>S.23.01.05!S.23.01.05.01.TTC</vt:lpstr>
      <vt:lpstr>S.23.01.05!S.23.01.05.01.X</vt:lpstr>
      <vt:lpstr>S.23.01.05!S.23.01.05.01.Y</vt:lpstr>
      <vt:lpstr>S.23.01.05!S.23.01.05.01.Z</vt:lpstr>
      <vt:lpstr>S.23.01.05!S.23.01.05.10</vt:lpstr>
      <vt:lpstr>S.23.01.05!S.23.01.05.10.TC</vt:lpstr>
      <vt:lpstr>S.23.01.05!S.23.01.05.10.TD</vt:lpstr>
      <vt:lpstr>S.23.01.05!S.23.01.05.10.TL</vt:lpstr>
      <vt:lpstr>S.23.01.05!S.23.01.05.10.TLC</vt:lpstr>
      <vt:lpstr>S.23.01.05!S.23.01.05.10.TT</vt:lpstr>
      <vt:lpstr>S.23.01.05!S.23.01.05.10.TTC</vt:lpstr>
      <vt:lpstr>S.23.01.05!S.23.01.05.10.X</vt:lpstr>
      <vt:lpstr>S.23.01.05!S.23.01.05.10.Y</vt:lpstr>
      <vt:lpstr>S.23.01.05!S.23.01.05.10.Z</vt:lpstr>
      <vt:lpstr>S.23.01.05!S.23.01.05.14</vt:lpstr>
      <vt:lpstr>S.23.01.05!S.23.01.05.14.TC</vt:lpstr>
      <vt:lpstr>S.23.01.05!S.23.01.05.14.TD</vt:lpstr>
      <vt:lpstr>S.23.01.05!S.23.01.05.14.TL</vt:lpstr>
      <vt:lpstr>S.23.01.05!S.23.01.05.14.TLC</vt:lpstr>
      <vt:lpstr>S.23.01.05!S.23.01.05.14.TT</vt:lpstr>
      <vt:lpstr>S.23.01.05!S.23.01.05.14.TTC</vt:lpstr>
      <vt:lpstr>S.23.01.05!S.23.01.05.14.X</vt:lpstr>
      <vt:lpstr>S.23.01.05!S.23.01.05.14.Y</vt:lpstr>
      <vt:lpstr>S.23.01.05!S.23.01.05.14.Z</vt:lpstr>
      <vt:lpstr>S.23.01.05!S.23.01.05.24</vt:lpstr>
      <vt:lpstr>S.23.01.05!S.23.01.05.24.TC</vt:lpstr>
      <vt:lpstr>S.23.01.05!S.23.01.05.24.TD</vt:lpstr>
      <vt:lpstr>S.23.01.05!S.23.01.05.24.TL</vt:lpstr>
      <vt:lpstr>S.23.01.05!S.23.01.05.24.TLC</vt:lpstr>
      <vt:lpstr>S.23.01.05!S.23.01.05.24.TT</vt:lpstr>
      <vt:lpstr>S.23.01.05!S.23.01.05.24.TTC</vt:lpstr>
      <vt:lpstr>S.23.01.05!S.23.01.05.24.X</vt:lpstr>
      <vt:lpstr>S.23.01.05!S.23.01.05.24.Y</vt:lpstr>
      <vt:lpstr>S.23.01.05!S.23.01.05.24.Z</vt:lpstr>
      <vt:lpstr>S.23.01.05!S.23.01.05.31</vt:lpstr>
      <vt:lpstr>S.23.01.05!S.23.01.05.31.TC</vt:lpstr>
      <vt:lpstr>S.23.01.05!S.23.01.05.31.TD</vt:lpstr>
      <vt:lpstr>S.23.01.05!S.23.01.05.31.TL</vt:lpstr>
      <vt:lpstr>S.23.01.05!S.23.01.05.31.TLC</vt:lpstr>
      <vt:lpstr>S.23.01.05!S.23.01.05.31.TTC</vt:lpstr>
      <vt:lpstr>S.23.01.05!S.23.01.05.31.Y</vt:lpstr>
      <vt:lpstr>S.23.01.05!S.23.01.05.31.Z</vt:lpstr>
      <vt:lpstr>S.23.01.05!S.23.01.05.36</vt:lpstr>
      <vt:lpstr>S.23.01.05!S.23.01.05.36.TC</vt:lpstr>
      <vt:lpstr>S.23.01.05!S.23.01.05.36.TD</vt:lpstr>
      <vt:lpstr>S.23.01.05!S.23.01.05.36.TL</vt:lpstr>
      <vt:lpstr>S.23.01.05!S.23.01.05.36.TLC</vt:lpstr>
      <vt:lpstr>S.23.01.05!S.23.01.05.36.TT</vt:lpstr>
      <vt:lpstr>S.23.01.05!S.23.01.05.36.TTC</vt:lpstr>
      <vt:lpstr>S.23.01.05!S.23.01.05.36.X</vt:lpstr>
      <vt:lpstr>S.23.01.05!S.23.01.05.36.Z</vt:lpstr>
      <vt:lpstr>S.23.01.05!S.23.01.05.37</vt:lpstr>
      <vt:lpstr>S.23.01.05!S.23.01.05.37.TC</vt:lpstr>
      <vt:lpstr>S.23.01.05!S.23.01.05.37.TD</vt:lpstr>
      <vt:lpstr>S.23.01.05!S.23.01.05.37.TL</vt:lpstr>
      <vt:lpstr>S.23.01.05!S.23.01.05.37.TLC</vt:lpstr>
      <vt:lpstr>S.23.01.05!S.23.01.05.37.TTC</vt:lpstr>
      <vt:lpstr>S.23.01.05!S.23.01.05.37.Y</vt:lpstr>
      <vt:lpstr>S.23.01.05!S.23.01.05.37.Z</vt:lpstr>
      <vt:lpstr>S.23.01.05!S.23.01.05.TC</vt:lpstr>
      <vt:lpstr>S.25.01.03!S.25.01.03</vt:lpstr>
      <vt:lpstr>S.25.01.03!S.25.01.03.01</vt:lpstr>
      <vt:lpstr>S.25.01.03!S.25.01.03.01.TC</vt:lpstr>
      <vt:lpstr>S.25.01.03!S.25.01.03.01.TD</vt:lpstr>
      <vt:lpstr>S.25.01.03!S.25.01.03.01.TL</vt:lpstr>
      <vt:lpstr>S.25.01.03!S.25.01.03.01.TLC</vt:lpstr>
      <vt:lpstr>S.25.01.03!S.25.01.03.01.TT</vt:lpstr>
      <vt:lpstr>S.25.01.03!S.25.01.03.01.TTC</vt:lpstr>
      <vt:lpstr>S.25.01.03!S.25.01.03.01.X</vt:lpstr>
      <vt:lpstr>S.25.01.03!S.25.01.03.01.Y</vt:lpstr>
      <vt:lpstr>S.25.01.03!S.25.01.03.01.Z</vt:lpstr>
      <vt:lpstr>S.25.01.03!S.25.01.03.01.ZHI</vt:lpstr>
      <vt:lpstr>S.25.01.03!S.25.01.03.02</vt:lpstr>
      <vt:lpstr>S.25.01.03!S.25.01.03.02.TC</vt:lpstr>
      <vt:lpstr>S.25.01.03!S.25.01.03.02.TD</vt:lpstr>
      <vt:lpstr>S.25.01.03!S.25.01.03.02.TL</vt:lpstr>
      <vt:lpstr>S.25.01.03!S.25.01.03.02.TLC</vt:lpstr>
      <vt:lpstr>S.25.01.03!S.25.01.03.02.TT</vt:lpstr>
      <vt:lpstr>S.25.01.03!S.25.01.03.02.TTC</vt:lpstr>
      <vt:lpstr>S.25.01.03!S.25.01.03.02.Y</vt:lpstr>
      <vt:lpstr>S.25.01.03!S.25.01.03.02.Z</vt:lpstr>
      <vt:lpstr>S.25.01.03!S.25.01.03.02.ZHI</vt:lpstr>
      <vt:lpstr>S.25.01.03!S.25.01.03.03</vt:lpstr>
      <vt:lpstr>S.25.01.03!S.25.01.03.03.TC</vt:lpstr>
      <vt:lpstr>S.25.01.03!S.25.01.03.03.TD</vt:lpstr>
      <vt:lpstr>S.25.01.03!S.25.01.03.03.TL</vt:lpstr>
      <vt:lpstr>S.25.01.03!S.25.01.03.03.TLC</vt:lpstr>
      <vt:lpstr>S.25.01.03!S.25.01.03.03.TT</vt:lpstr>
      <vt:lpstr>S.25.01.03!S.25.01.03.03.TTC</vt:lpstr>
      <vt:lpstr>S.25.01.03!S.25.01.03.03.Y</vt:lpstr>
      <vt:lpstr>S.25.01.03!S.25.01.03.03.Z</vt:lpstr>
      <vt:lpstr>S.25.01.03!S.25.01.03.03.ZHI</vt:lpstr>
      <vt:lpstr>S.25.01.03!S.25.01.03.TC</vt:lpstr>
      <vt:lpstr>S.25.01.05!S.25.01.05</vt:lpstr>
      <vt:lpstr>S.25.01.05!S.25.01.05.01</vt:lpstr>
      <vt:lpstr>S.25.01.05!S.25.01.05.01.TC</vt:lpstr>
      <vt:lpstr>S.25.01.05!S.25.01.05.01.TD</vt:lpstr>
      <vt:lpstr>S.25.01.05!S.25.01.05.01.TL</vt:lpstr>
      <vt:lpstr>S.25.01.05!S.25.01.05.01.TLC</vt:lpstr>
      <vt:lpstr>S.25.01.05!S.25.01.05.01.TT</vt:lpstr>
      <vt:lpstr>S.25.01.05!S.25.01.05.01.TTC</vt:lpstr>
      <vt:lpstr>S.25.01.05!S.25.01.05.01.X</vt:lpstr>
      <vt:lpstr>S.25.01.05!S.25.01.05.01.Y</vt:lpstr>
      <vt:lpstr>S.25.01.05!S.25.01.05.01.Z</vt:lpstr>
      <vt:lpstr>S.25.01.05!S.25.01.05.01.ZHI</vt:lpstr>
      <vt:lpstr>S.25.01.05!S.25.01.05.02</vt:lpstr>
      <vt:lpstr>S.25.01.05!S.25.01.05.02.TC</vt:lpstr>
      <vt:lpstr>S.25.01.05!S.25.01.05.02.TD</vt:lpstr>
      <vt:lpstr>S.25.01.05!S.25.01.05.02.TL</vt:lpstr>
      <vt:lpstr>S.25.01.05!S.25.01.05.02.TLC</vt:lpstr>
      <vt:lpstr>S.25.01.05!S.25.01.05.02.TT</vt:lpstr>
      <vt:lpstr>S.25.01.05!S.25.01.05.02.TTC</vt:lpstr>
      <vt:lpstr>S.25.01.05!S.25.01.05.02.Y</vt:lpstr>
      <vt:lpstr>S.25.01.05!S.25.01.05.02.Z</vt:lpstr>
      <vt:lpstr>S.25.01.05!S.25.01.05.02.ZHI</vt:lpstr>
      <vt:lpstr>S.25.01.05!S.25.01.05.03</vt:lpstr>
      <vt:lpstr>S.25.01.05!S.25.01.05.03.TC</vt:lpstr>
      <vt:lpstr>S.25.01.05!S.25.01.05.03.TD</vt:lpstr>
      <vt:lpstr>S.25.01.05!S.25.01.05.03.TL</vt:lpstr>
      <vt:lpstr>S.25.01.05!S.25.01.05.03.TLC</vt:lpstr>
      <vt:lpstr>S.25.01.05!S.25.01.05.03.TT</vt:lpstr>
      <vt:lpstr>S.25.01.05!S.25.01.05.03.TTC</vt:lpstr>
      <vt:lpstr>S.25.01.05!S.25.01.05.03.Y</vt:lpstr>
      <vt:lpstr>S.25.01.05!S.25.01.05.03.Z</vt:lpstr>
      <vt:lpstr>S.25.01.05!S.25.01.05.03.ZHI</vt:lpstr>
      <vt:lpstr>S.25.01.05!S.25.01.05.TC</vt:lpstr>
      <vt:lpstr>'S.25.01.{07,08,09,10}'!S.25.01.07</vt:lpstr>
      <vt:lpstr>'S.25.01.{07,08,09,10}'!S.25.01.07.01</vt:lpstr>
      <vt:lpstr>'S.25.01.{07,08,09,10}'!S.25.01.07.01.TD</vt:lpstr>
      <vt:lpstr>'S.25.01.{07,08,09,10}'!S.25.01.07.01.TL</vt:lpstr>
      <vt:lpstr>'S.25.01.{07,08,09,10}'!S.25.01.07.01.TLC</vt:lpstr>
      <vt:lpstr>'S.25.01.{07,08,09,10}'!S.25.01.07.01.TT</vt:lpstr>
      <vt:lpstr>'S.25.01.{07,08,09,10}'!S.25.01.07.01.TTC</vt:lpstr>
      <vt:lpstr>'S.25.01.{07,08,09,10}'!S.25.01.07.01.X</vt:lpstr>
      <vt:lpstr>'S.25.01.{07,08,09,10}'!S.25.01.07.01.Y</vt:lpstr>
      <vt:lpstr>'S.25.01.{07,08,09,10}'!S.25.01.07.01.Z</vt:lpstr>
      <vt:lpstr>'S.25.01.{07,08,09,10}'!S.25.01.07.01.ZHI</vt:lpstr>
      <vt:lpstr>'S.25.01.{07,08,09,10}'!S.25.01.07.02</vt:lpstr>
      <vt:lpstr>'S.25.01.{07,08,09,10}'!S.25.01.07.02.TD</vt:lpstr>
      <vt:lpstr>'S.25.01.{07,08,09,10}'!S.25.01.07.02.TL</vt:lpstr>
      <vt:lpstr>'S.25.01.{07,08,09,10}'!S.25.01.07.02.TLC</vt:lpstr>
      <vt:lpstr>'S.25.01.{07,08,09,10}'!S.25.01.07.02.TT</vt:lpstr>
      <vt:lpstr>'S.25.01.{07,08,09,10}'!S.25.01.07.02.TTC</vt:lpstr>
      <vt:lpstr>'S.25.01.{07,08,09,10}'!S.25.01.07.02.Y</vt:lpstr>
      <vt:lpstr>'S.25.01.{07,08,09,10}'!S.25.01.07.02.Z</vt:lpstr>
      <vt:lpstr>'S.25.01.{07,08,09,10}'!S.25.01.07.02.ZHI</vt:lpstr>
      <vt:lpstr>'S.25.01.{07,08,09,10}'!S.25.01.07.03</vt:lpstr>
      <vt:lpstr>'S.25.01.{07,08,09,10}'!S.25.01.07.03.TD</vt:lpstr>
      <vt:lpstr>'S.25.01.{07,08,09,10}'!S.25.01.07.03.TL</vt:lpstr>
      <vt:lpstr>'S.25.01.{07,08,09,10}'!S.25.01.07.03.TLC</vt:lpstr>
      <vt:lpstr>'S.25.01.{07,08,09,10}'!S.25.01.07.03.TT</vt:lpstr>
      <vt:lpstr>'S.25.01.{07,08,09,10}'!S.25.01.07.03.TTC</vt:lpstr>
      <vt:lpstr>'S.25.01.{07,08,09,10}'!S.25.01.07.03.Y</vt:lpstr>
      <vt:lpstr>'S.25.01.{07,08,09,10}'!S.25.01.07.03.Z</vt:lpstr>
      <vt:lpstr>'S.25.01.{07,08,09,10}'!S.25.01.07.03.ZHI</vt:lpstr>
      <vt:lpstr>'S.25.01.{07,08,09,10}'!S.25.01.07.TC</vt:lpstr>
      <vt:lpstr>'S.25.01.{07,08,09,10}'!S.25.01.08</vt:lpstr>
      <vt:lpstr>'S.25.01.{07,08,09,10}'!S.25.01.08.01</vt:lpstr>
      <vt:lpstr>'S.25.01.{07,08,09,10}'!S.25.01.08.01.TD</vt:lpstr>
      <vt:lpstr>'S.25.01.{07,08,09,10}'!S.25.01.08.01.TL</vt:lpstr>
      <vt:lpstr>'S.25.01.{07,08,09,10}'!S.25.01.08.01.TLC</vt:lpstr>
      <vt:lpstr>'S.25.01.{07,08,09,10}'!S.25.01.08.01.TT</vt:lpstr>
      <vt:lpstr>'S.25.01.{07,08,09,10}'!S.25.01.08.01.TTC</vt:lpstr>
      <vt:lpstr>'S.25.01.{07,08,09,10}'!S.25.01.08.01.X</vt:lpstr>
      <vt:lpstr>'S.25.01.{07,08,09,10}'!S.25.01.08.01.Y</vt:lpstr>
      <vt:lpstr>'S.25.01.{07,08,09,10}'!S.25.01.08.01.Z</vt:lpstr>
      <vt:lpstr>'S.25.01.{07,08,09,10}'!S.25.01.08.01.ZHI</vt:lpstr>
      <vt:lpstr>'S.25.01.{07,08,09,10}'!S.25.01.08.02</vt:lpstr>
      <vt:lpstr>'S.25.01.{07,08,09,10}'!S.25.01.08.02.TD</vt:lpstr>
      <vt:lpstr>'S.25.01.{07,08,09,10}'!S.25.01.08.02.TL</vt:lpstr>
      <vt:lpstr>'S.25.01.{07,08,09,10}'!S.25.01.08.02.TLC</vt:lpstr>
      <vt:lpstr>'S.25.01.{07,08,09,10}'!S.25.01.08.02.TT</vt:lpstr>
      <vt:lpstr>'S.25.01.{07,08,09,10}'!S.25.01.08.02.TTC</vt:lpstr>
      <vt:lpstr>'S.25.01.{07,08,09,10}'!S.25.01.08.02.Y</vt:lpstr>
      <vt:lpstr>'S.25.01.{07,08,09,10}'!S.25.01.08.02.Z</vt:lpstr>
      <vt:lpstr>'S.25.01.{07,08,09,10}'!S.25.01.08.02.ZHI</vt:lpstr>
      <vt:lpstr>'S.25.01.{07,08,09,10}'!S.25.01.08.03</vt:lpstr>
      <vt:lpstr>'S.25.01.{07,08,09,10}'!S.25.01.08.03.TD</vt:lpstr>
      <vt:lpstr>'S.25.01.{07,08,09,10}'!S.25.01.08.03.TL</vt:lpstr>
      <vt:lpstr>'S.25.01.{07,08,09,10}'!S.25.01.08.03.TLC</vt:lpstr>
      <vt:lpstr>'S.25.01.{07,08,09,10}'!S.25.01.08.03.TT</vt:lpstr>
      <vt:lpstr>'S.25.01.{07,08,09,10}'!S.25.01.08.03.TTC</vt:lpstr>
      <vt:lpstr>'S.25.01.{07,08,09,10}'!S.25.01.08.03.Y</vt:lpstr>
      <vt:lpstr>'S.25.01.{07,08,09,10}'!S.25.01.08.03.Z</vt:lpstr>
      <vt:lpstr>'S.25.01.{07,08,09,10}'!S.25.01.08.03.ZHI</vt:lpstr>
      <vt:lpstr>'S.25.01.{07,08,09,10}'!S.25.01.08.TC</vt:lpstr>
      <vt:lpstr>'S.25.01.{07,08,09,10}'!S.25.01.09</vt:lpstr>
      <vt:lpstr>'S.25.01.{07,08,09,10}'!S.25.01.09.01</vt:lpstr>
      <vt:lpstr>'S.25.01.{07,08,09,10}'!S.25.01.09.01.TD</vt:lpstr>
      <vt:lpstr>'S.25.01.{07,08,09,10}'!S.25.01.09.01.TL</vt:lpstr>
      <vt:lpstr>'S.25.01.{07,08,09,10}'!S.25.01.09.01.TLC</vt:lpstr>
      <vt:lpstr>'S.25.01.{07,08,09,10}'!S.25.01.09.01.TT</vt:lpstr>
      <vt:lpstr>'S.25.01.{07,08,09,10}'!S.25.01.09.01.TTC</vt:lpstr>
      <vt:lpstr>'S.25.01.{07,08,09,10}'!S.25.01.09.01.X</vt:lpstr>
      <vt:lpstr>'S.25.01.{07,08,09,10}'!S.25.01.09.01.Y</vt:lpstr>
      <vt:lpstr>'S.25.01.{07,08,09,10}'!S.25.01.09.01.Z</vt:lpstr>
      <vt:lpstr>'S.25.01.{07,08,09,10}'!S.25.01.09.01.ZHI</vt:lpstr>
      <vt:lpstr>'S.25.01.{07,08,09,10}'!S.25.01.09.02</vt:lpstr>
      <vt:lpstr>'S.25.01.{07,08,09,10}'!S.25.01.09.02.TD</vt:lpstr>
      <vt:lpstr>'S.25.01.{07,08,09,10}'!S.25.01.09.02.TL</vt:lpstr>
      <vt:lpstr>'S.25.01.{07,08,09,10}'!S.25.01.09.02.TLC</vt:lpstr>
      <vt:lpstr>'S.25.01.{07,08,09,10}'!S.25.01.09.02.TT</vt:lpstr>
      <vt:lpstr>'S.25.01.{07,08,09,10}'!S.25.01.09.02.TTC</vt:lpstr>
      <vt:lpstr>'S.25.01.{07,08,09,10}'!S.25.01.09.02.Y</vt:lpstr>
      <vt:lpstr>'S.25.01.{07,08,09,10}'!S.25.01.09.02.Z</vt:lpstr>
      <vt:lpstr>'S.25.01.{07,08,09,10}'!S.25.01.09.02.ZHI</vt:lpstr>
      <vt:lpstr>'S.25.01.{07,08,09,10}'!S.25.01.09.03</vt:lpstr>
      <vt:lpstr>'S.25.01.{07,08,09,10}'!S.25.01.09.03.TD</vt:lpstr>
      <vt:lpstr>'S.25.01.{07,08,09,10}'!S.25.01.09.03.TL</vt:lpstr>
      <vt:lpstr>'S.25.01.{07,08,09,10}'!S.25.01.09.03.TLC</vt:lpstr>
      <vt:lpstr>'S.25.01.{07,08,09,10}'!S.25.01.09.03.TT</vt:lpstr>
      <vt:lpstr>'S.25.01.{07,08,09,10}'!S.25.01.09.03.TTC</vt:lpstr>
      <vt:lpstr>'S.25.01.{07,08,09,10}'!S.25.01.09.03.Y</vt:lpstr>
      <vt:lpstr>'S.25.01.{07,08,09,10}'!S.25.01.09.03.Z</vt:lpstr>
      <vt:lpstr>'S.25.01.{07,08,09,10}'!S.25.01.09.03.ZHI</vt:lpstr>
      <vt:lpstr>'S.25.01.{07,08,09,10}'!S.25.01.09.TC</vt:lpstr>
      <vt:lpstr>'S.25.01.{07,08,09,10}'!S.25.01.10</vt:lpstr>
      <vt:lpstr>'S.25.01.{07,08,09,10}'!S.25.01.10.01</vt:lpstr>
      <vt:lpstr>'S.25.01.{07,08,09,10}'!S.25.01.10.01.TD</vt:lpstr>
      <vt:lpstr>'S.25.01.{07,08,09,10}'!S.25.01.10.01.TL</vt:lpstr>
      <vt:lpstr>'S.25.01.{07,08,09,10}'!S.25.01.10.01.TLC</vt:lpstr>
      <vt:lpstr>'S.25.01.{07,08,09,10}'!S.25.01.10.01.TT</vt:lpstr>
      <vt:lpstr>'S.25.01.{07,08,09,10}'!S.25.01.10.01.TTC</vt:lpstr>
      <vt:lpstr>'S.25.01.{07,08,09,10}'!S.25.01.10.01.X</vt:lpstr>
      <vt:lpstr>'S.25.01.{07,08,09,10}'!S.25.01.10.01.Y</vt:lpstr>
      <vt:lpstr>'S.25.01.{07,08,09,10}'!S.25.01.10.01.Z</vt:lpstr>
      <vt:lpstr>'S.25.01.{07,08,09,10}'!S.25.01.10.01.ZHI</vt:lpstr>
      <vt:lpstr>'S.25.01.{07,08,09,10}'!S.25.01.10.02</vt:lpstr>
      <vt:lpstr>'S.25.01.{07,08,09,10}'!S.25.01.10.02.TD</vt:lpstr>
      <vt:lpstr>'S.25.01.{07,08,09,10}'!S.25.01.10.02.TL</vt:lpstr>
      <vt:lpstr>'S.25.01.{07,08,09,10}'!S.25.01.10.02.TLC</vt:lpstr>
      <vt:lpstr>'S.25.01.{07,08,09,10}'!S.25.01.10.02.TT</vt:lpstr>
      <vt:lpstr>'S.25.01.{07,08,09,10}'!S.25.01.10.02.TTC</vt:lpstr>
      <vt:lpstr>'S.25.01.{07,08,09,10}'!S.25.01.10.02.Y</vt:lpstr>
      <vt:lpstr>'S.25.01.{07,08,09,10}'!S.25.01.10.02.Z</vt:lpstr>
      <vt:lpstr>'S.25.01.{07,08,09,10}'!S.25.01.10.02.ZHI</vt:lpstr>
      <vt:lpstr>'S.25.01.{07,08,09,10}'!S.25.01.10.03</vt:lpstr>
      <vt:lpstr>'S.25.01.{07,08,09,10}'!S.25.01.10.03.TD</vt:lpstr>
      <vt:lpstr>'S.25.01.{07,08,09,10}'!S.25.01.10.03.TL</vt:lpstr>
      <vt:lpstr>'S.25.01.{07,08,09,10}'!S.25.01.10.03.TLC</vt:lpstr>
      <vt:lpstr>'S.25.01.{07,08,09,10}'!S.25.01.10.03.TT</vt:lpstr>
      <vt:lpstr>'S.25.01.{07,08,09,10}'!S.25.01.10.03.TTC</vt:lpstr>
      <vt:lpstr>'S.25.01.{07,08,09,10}'!S.25.01.10.03.Y</vt:lpstr>
      <vt:lpstr>'S.25.01.{07,08,09,10}'!S.25.01.10.03.Z</vt:lpstr>
      <vt:lpstr>'S.25.01.{07,08,09,10}'!S.25.01.10.03.ZHI</vt:lpstr>
      <vt:lpstr>'S.25.01.{07,08,09,10}'!S.25.01.10.TC</vt:lpstr>
      <vt:lpstr>'S.25.02.{01,02,03,04,05,06}'!S.25.02.01</vt:lpstr>
      <vt:lpstr>'S.25.02.{01,02,03,04,05,06}'!S.25.02.01.01</vt:lpstr>
      <vt:lpstr>'S.25.02.{01,02,03,04,05,06}'!S.25.02.01.01.TD</vt:lpstr>
      <vt:lpstr>'S.25.02.{01,02,03,04,05,06}'!S.25.02.01.01.TK</vt:lpstr>
      <vt:lpstr>'S.25.02.{01,02,03,04,05,06}'!S.25.02.01.01.TKC</vt:lpstr>
      <vt:lpstr>'S.25.02.{01,02,03,04,05,06}'!S.25.02.01.01.TT</vt:lpstr>
      <vt:lpstr>'S.25.02.{01,02,03,04,05,06}'!S.25.02.01.01.TTC</vt:lpstr>
      <vt:lpstr>'S.25.02.{01,02,03,04,05,06}'!S.25.02.01.01.X</vt:lpstr>
      <vt:lpstr>'S.25.02.{01,02,03,04,05,06}'!S.25.02.01.01.Y</vt:lpstr>
      <vt:lpstr>'S.25.02.{01,02,03,04,05,06}'!S.25.02.01.01.Z</vt:lpstr>
      <vt:lpstr>'S.25.02.{01,02,03,04,05,06}'!S.25.02.01.02</vt:lpstr>
      <vt:lpstr>'S.25.02.{01,02,03,04,05,06}'!S.25.02.01.02.TD</vt:lpstr>
      <vt:lpstr>'S.25.02.{01,02,03,04,05,06}'!S.25.02.01.02.TL</vt:lpstr>
      <vt:lpstr>'S.25.02.{01,02,03,04,05,06}'!S.25.02.01.02.TLC</vt:lpstr>
      <vt:lpstr>'S.25.02.{01,02,03,04,05,06}'!S.25.02.01.02.TT</vt:lpstr>
      <vt:lpstr>'S.25.02.{01,02,03,04,05,06}'!S.25.02.01.02.TTC</vt:lpstr>
      <vt:lpstr>'S.25.02.{01,02,03,04,05,06}'!S.25.02.01.02.X</vt:lpstr>
      <vt:lpstr>'S.25.02.{01,02,03,04,05,06}'!S.25.02.01.02.Y</vt:lpstr>
      <vt:lpstr>'S.25.02.{01,02,03,04,05,06}'!S.25.02.01.02.Z</vt:lpstr>
      <vt:lpstr>'S.25.02.{01,02,03,04,05,06}'!S.25.02.01.03</vt:lpstr>
      <vt:lpstr>'S.25.02.{01,02,03,04,05,06}'!S.25.02.01.03.TD</vt:lpstr>
      <vt:lpstr>'S.25.02.{01,02,03,04,05,06}'!S.25.02.01.03.TL</vt:lpstr>
      <vt:lpstr>'S.25.02.{01,02,03,04,05,06}'!S.25.02.01.03.TLC</vt:lpstr>
      <vt:lpstr>'S.25.02.{01,02,03,04,05,06}'!S.25.02.01.03.TT</vt:lpstr>
      <vt:lpstr>'S.25.02.{01,02,03,04,05,06}'!S.25.02.01.03.TTC</vt:lpstr>
      <vt:lpstr>'S.25.02.{01,02,03,04,05,06}'!S.25.02.01.03.Y</vt:lpstr>
      <vt:lpstr>'S.25.02.{01,02,03,04,05,06}'!S.25.02.01.03.Z</vt:lpstr>
      <vt:lpstr>'S.25.02.{01,02,03,04,05,06}'!S.25.02.01.TC</vt:lpstr>
      <vt:lpstr>'S.25.02.{01,02,03,04,05,06}'!S.25.02.02</vt:lpstr>
      <vt:lpstr>'S.25.02.{01,02,03,04,05,06}'!S.25.02.02.01</vt:lpstr>
      <vt:lpstr>'S.25.02.{01,02,03,04,05,06}'!S.25.02.02.01.TD</vt:lpstr>
      <vt:lpstr>'S.25.02.{01,02,03,04,05,06}'!S.25.02.02.01.TK</vt:lpstr>
      <vt:lpstr>'S.25.02.{01,02,03,04,05,06}'!S.25.02.02.01.TKC</vt:lpstr>
      <vt:lpstr>'S.25.02.{01,02,03,04,05,06}'!S.25.02.02.01.TT</vt:lpstr>
      <vt:lpstr>'S.25.02.{01,02,03,04,05,06}'!S.25.02.02.01.TTC</vt:lpstr>
      <vt:lpstr>'S.25.02.{01,02,03,04,05,06}'!S.25.02.02.01.X</vt:lpstr>
      <vt:lpstr>'S.25.02.{01,02,03,04,05,06}'!S.25.02.02.01.Y</vt:lpstr>
      <vt:lpstr>'S.25.02.{01,02,03,04,05,06}'!S.25.02.02.01.Z</vt:lpstr>
      <vt:lpstr>'S.25.02.{01,02,03,04,05,06}'!S.25.02.02.02</vt:lpstr>
      <vt:lpstr>'S.25.02.{01,02,03,04,05,06}'!S.25.02.02.02.TD</vt:lpstr>
      <vt:lpstr>'S.25.02.{01,02,03,04,05,06}'!S.25.02.02.02.TL</vt:lpstr>
      <vt:lpstr>'S.25.02.{01,02,03,04,05,06}'!S.25.02.02.02.TLC</vt:lpstr>
      <vt:lpstr>'S.25.02.{01,02,03,04,05,06}'!S.25.02.02.02.TT</vt:lpstr>
      <vt:lpstr>'S.25.02.{01,02,03,04,05,06}'!S.25.02.02.02.TTC</vt:lpstr>
      <vt:lpstr>'S.25.02.{01,02,03,04,05,06}'!S.25.02.02.02.X</vt:lpstr>
      <vt:lpstr>'S.25.02.{01,02,03,04,05,06}'!S.25.02.02.02.Y</vt:lpstr>
      <vt:lpstr>'S.25.02.{01,02,03,04,05,06}'!S.25.02.02.02.Z</vt:lpstr>
      <vt:lpstr>'S.25.02.{01,02,03,04,05,06}'!S.25.02.02.03</vt:lpstr>
      <vt:lpstr>'S.25.02.{01,02,03,04,05,06}'!S.25.02.02.03.TD</vt:lpstr>
      <vt:lpstr>'S.25.02.{01,02,03,04,05,06}'!S.25.02.02.03.TL</vt:lpstr>
      <vt:lpstr>'S.25.02.{01,02,03,04,05,06}'!S.25.02.02.03.TLC</vt:lpstr>
      <vt:lpstr>'S.25.02.{01,02,03,04,05,06}'!S.25.02.02.03.TT</vt:lpstr>
      <vt:lpstr>'S.25.02.{01,02,03,04,05,06}'!S.25.02.02.03.TTC</vt:lpstr>
      <vt:lpstr>'S.25.02.{01,02,03,04,05,06}'!S.25.02.02.03.Y</vt:lpstr>
      <vt:lpstr>'S.25.02.{01,02,03,04,05,06}'!S.25.02.02.03.Z</vt:lpstr>
      <vt:lpstr>'S.25.02.{01,02,03,04,05,06}'!S.25.02.02.TC</vt:lpstr>
      <vt:lpstr>'S.25.02.{01,02,03,04,05,06}'!S.25.02.03</vt:lpstr>
      <vt:lpstr>'S.25.02.{01,02,03,04,05,06}'!S.25.02.03.01</vt:lpstr>
      <vt:lpstr>'S.25.02.{01,02,03,04,05,06}'!S.25.02.03.01.TD</vt:lpstr>
      <vt:lpstr>'S.25.02.{01,02,03,04,05,06}'!S.25.02.03.01.TK</vt:lpstr>
      <vt:lpstr>'S.25.02.{01,02,03,04,05,06}'!S.25.02.03.01.TKC</vt:lpstr>
      <vt:lpstr>'S.25.02.{01,02,03,04,05,06}'!S.25.02.03.01.TT</vt:lpstr>
      <vt:lpstr>'S.25.02.{01,02,03,04,05,06}'!S.25.02.03.01.TTC</vt:lpstr>
      <vt:lpstr>'S.25.02.{01,02,03,04,05,06}'!S.25.02.03.01.X</vt:lpstr>
      <vt:lpstr>'S.25.02.{01,02,03,04,05,06}'!S.25.02.03.01.Y</vt:lpstr>
      <vt:lpstr>'S.25.02.{01,02,03,04,05,06}'!S.25.02.03.01.Z</vt:lpstr>
      <vt:lpstr>'S.25.02.{01,02,03,04,05,06}'!S.25.02.03.01.ZHI</vt:lpstr>
      <vt:lpstr>'S.25.02.{01,02,03,04,05,06}'!S.25.02.03.02</vt:lpstr>
      <vt:lpstr>'S.25.02.{01,02,03,04,05,06}'!S.25.02.03.02.TD</vt:lpstr>
      <vt:lpstr>'S.25.02.{01,02,03,04,05,06}'!S.25.02.03.02.TL</vt:lpstr>
      <vt:lpstr>'S.25.02.{01,02,03,04,05,06}'!S.25.02.03.02.TLC</vt:lpstr>
      <vt:lpstr>'S.25.02.{01,02,03,04,05,06}'!S.25.02.03.02.TT</vt:lpstr>
      <vt:lpstr>'S.25.02.{01,02,03,04,05,06}'!S.25.02.03.02.TTC</vt:lpstr>
      <vt:lpstr>'S.25.02.{01,02,03,04,05,06}'!S.25.02.03.02.X</vt:lpstr>
      <vt:lpstr>'S.25.02.{01,02,03,04,05,06}'!S.25.02.03.02.Y</vt:lpstr>
      <vt:lpstr>'S.25.02.{01,02,03,04,05,06}'!S.25.02.03.02.Z</vt:lpstr>
      <vt:lpstr>'S.25.02.{01,02,03,04,05,06}'!S.25.02.03.02.ZHI</vt:lpstr>
      <vt:lpstr>'S.25.02.{01,02,03,04,05,06}'!S.25.02.03.TC</vt:lpstr>
      <vt:lpstr>'S.25.02.{01,02,03,04,05,06}'!S.25.02.04</vt:lpstr>
      <vt:lpstr>'S.25.02.{01,02,03,04,05,06}'!S.25.02.04.01</vt:lpstr>
      <vt:lpstr>'S.25.02.{01,02,03,04,05,06}'!S.25.02.04.01.TD</vt:lpstr>
      <vt:lpstr>'S.25.02.{01,02,03,04,05,06}'!S.25.02.04.01.TK</vt:lpstr>
      <vt:lpstr>'S.25.02.{01,02,03,04,05,06}'!S.25.02.04.01.TKC</vt:lpstr>
      <vt:lpstr>'S.25.02.{01,02,03,04,05,06}'!S.25.02.04.01.TT</vt:lpstr>
      <vt:lpstr>'S.25.02.{01,02,03,04,05,06}'!S.25.02.04.01.TTC</vt:lpstr>
      <vt:lpstr>'S.25.02.{01,02,03,04,05,06}'!S.25.02.04.01.X</vt:lpstr>
      <vt:lpstr>'S.25.02.{01,02,03,04,05,06}'!S.25.02.04.01.Y</vt:lpstr>
      <vt:lpstr>'S.25.02.{01,02,03,04,05,06}'!S.25.02.04.01.Z</vt:lpstr>
      <vt:lpstr>'S.25.02.{01,02,03,04,05,06}'!S.25.02.04.01.ZHI</vt:lpstr>
      <vt:lpstr>'S.25.02.{01,02,03,04,05,06}'!S.25.02.04.02</vt:lpstr>
      <vt:lpstr>'S.25.02.{01,02,03,04,05,06}'!S.25.02.04.02.TD</vt:lpstr>
      <vt:lpstr>'S.25.02.{01,02,03,04,05,06}'!S.25.02.04.02.TL</vt:lpstr>
      <vt:lpstr>'S.25.02.{01,02,03,04,05,06}'!S.25.02.04.02.TLC</vt:lpstr>
      <vt:lpstr>'S.25.02.{01,02,03,04,05,06}'!S.25.02.04.02.TT</vt:lpstr>
      <vt:lpstr>'S.25.02.{01,02,03,04,05,06}'!S.25.02.04.02.TTC</vt:lpstr>
      <vt:lpstr>'S.25.02.{01,02,03,04,05,06}'!S.25.02.04.02.X</vt:lpstr>
      <vt:lpstr>'S.25.02.{01,02,03,04,05,06}'!S.25.02.04.02.Y</vt:lpstr>
      <vt:lpstr>'S.25.02.{01,02,03,04,05,06}'!S.25.02.04.02.Z</vt:lpstr>
      <vt:lpstr>'S.25.02.{01,02,03,04,05,06}'!S.25.02.04.02.ZHI</vt:lpstr>
      <vt:lpstr>'S.25.02.{01,02,03,04,05,06}'!S.25.02.04.TC</vt:lpstr>
      <vt:lpstr>'S.25.02.{01,02,03,04,05,06}'!S.25.02.05</vt:lpstr>
      <vt:lpstr>'S.25.02.{01,02,03,04,05,06}'!S.25.02.05.01</vt:lpstr>
      <vt:lpstr>'S.25.02.{01,02,03,04,05,06}'!S.25.02.05.01.TD</vt:lpstr>
      <vt:lpstr>'S.25.02.{01,02,03,04,05,06}'!S.25.02.05.01.TK</vt:lpstr>
      <vt:lpstr>'S.25.02.{01,02,03,04,05,06}'!S.25.02.05.01.TKC</vt:lpstr>
      <vt:lpstr>'S.25.02.{01,02,03,04,05,06}'!S.25.02.05.01.TT</vt:lpstr>
      <vt:lpstr>'S.25.02.{01,02,03,04,05,06}'!S.25.02.05.01.TTC</vt:lpstr>
      <vt:lpstr>'S.25.02.{01,02,03,04,05,06}'!S.25.02.05.01.X</vt:lpstr>
      <vt:lpstr>'S.25.02.{01,02,03,04,05,06}'!S.25.02.05.01.Y</vt:lpstr>
      <vt:lpstr>'S.25.02.{01,02,03,04,05,06}'!S.25.02.05.01.Z</vt:lpstr>
      <vt:lpstr>'S.25.02.{01,02,03,04,05,06}'!S.25.02.05.02</vt:lpstr>
      <vt:lpstr>'S.25.02.{01,02,03,04,05,06}'!S.25.02.05.02.TD</vt:lpstr>
      <vt:lpstr>'S.25.02.{01,02,03,04,05,06}'!S.25.02.05.02.TL</vt:lpstr>
      <vt:lpstr>'S.25.02.{01,02,03,04,05,06}'!S.25.02.05.02.TLC</vt:lpstr>
      <vt:lpstr>'S.25.02.{01,02,03,04,05,06}'!S.25.02.05.02.TT</vt:lpstr>
      <vt:lpstr>'S.25.02.{01,02,03,04,05,06}'!S.25.02.05.02.TTC</vt:lpstr>
      <vt:lpstr>'S.25.02.{01,02,03,04,05,06}'!S.25.02.05.02.X</vt:lpstr>
      <vt:lpstr>'S.25.02.{01,02,03,04,05,06}'!S.25.02.05.02.Y</vt:lpstr>
      <vt:lpstr>'S.25.02.{01,02,03,04,05,06}'!S.25.02.05.02.Z</vt:lpstr>
      <vt:lpstr>'S.25.02.{01,02,03,04,05,06}'!S.25.02.05.TC</vt:lpstr>
      <vt:lpstr>'S.25.02.{01,02,03,04,05,06}'!S.25.02.06</vt:lpstr>
      <vt:lpstr>'S.25.02.{01,02,03,04,05,06}'!S.25.02.06.01</vt:lpstr>
      <vt:lpstr>'S.25.02.{01,02,03,04,05,06}'!S.25.02.06.01.TD</vt:lpstr>
      <vt:lpstr>'S.25.02.{01,02,03,04,05,06}'!S.25.02.06.01.TK</vt:lpstr>
      <vt:lpstr>'S.25.02.{01,02,03,04,05,06}'!S.25.02.06.01.TKC</vt:lpstr>
      <vt:lpstr>'S.25.02.{01,02,03,04,05,06}'!S.25.02.06.01.TT</vt:lpstr>
      <vt:lpstr>'S.25.02.{01,02,03,04,05,06}'!S.25.02.06.01.TTC</vt:lpstr>
      <vt:lpstr>'S.25.02.{01,02,03,04,05,06}'!S.25.02.06.01.X</vt:lpstr>
      <vt:lpstr>'S.25.02.{01,02,03,04,05,06}'!S.25.02.06.01.Y</vt:lpstr>
      <vt:lpstr>'S.25.02.{01,02,03,04,05,06}'!S.25.02.06.01.Z</vt:lpstr>
      <vt:lpstr>'S.25.02.{01,02,03,04,05,06}'!S.25.02.06.02</vt:lpstr>
      <vt:lpstr>'S.25.02.{01,02,03,04,05,06}'!S.25.02.06.02.TD</vt:lpstr>
      <vt:lpstr>'S.25.02.{01,02,03,04,05,06}'!S.25.02.06.02.TL</vt:lpstr>
      <vt:lpstr>'S.25.02.{01,02,03,04,05,06}'!S.25.02.06.02.TLC</vt:lpstr>
      <vt:lpstr>'S.25.02.{01,02,03,04,05,06}'!S.25.02.06.02.TT</vt:lpstr>
      <vt:lpstr>'S.25.02.{01,02,03,04,05,06}'!S.25.02.06.02.TTC</vt:lpstr>
      <vt:lpstr>'S.25.02.{01,02,03,04,05,06}'!S.25.02.06.02.X</vt:lpstr>
      <vt:lpstr>'S.25.02.{01,02,03,04,05,06}'!S.25.02.06.02.Y</vt:lpstr>
      <vt:lpstr>'S.25.02.{01,02,03,04,05,06}'!S.25.02.06.02.Z</vt:lpstr>
      <vt:lpstr>'S.25.02.{01,02,03,04,05,06}'!S.25.02.06.TC</vt:lpstr>
      <vt:lpstr>'S.25.03.{01,04,05}'!S.25.03.01</vt:lpstr>
      <vt:lpstr>'S.25.03.{01,04,05}'!S.25.03.01.01</vt:lpstr>
      <vt:lpstr>'S.25.03.{01,04,05}'!S.25.03.01.01.TD</vt:lpstr>
      <vt:lpstr>'S.25.03.{01,04,05}'!S.25.03.01.01.TK</vt:lpstr>
      <vt:lpstr>'S.25.03.{01,04,05}'!S.25.03.01.01.TKC</vt:lpstr>
      <vt:lpstr>'S.25.03.{01,04,05}'!S.25.03.01.01.TT</vt:lpstr>
      <vt:lpstr>'S.25.03.{01,04,05}'!S.25.03.01.01.TTC</vt:lpstr>
      <vt:lpstr>'S.25.03.{01,04,05}'!S.25.03.01.01.X</vt:lpstr>
      <vt:lpstr>'S.25.03.{01,04,05}'!S.25.03.01.01.Y</vt:lpstr>
      <vt:lpstr>'S.25.03.{01,04,05}'!S.25.03.01.01.Z</vt:lpstr>
      <vt:lpstr>'S.25.03.{01,04,05}'!S.25.03.01.02</vt:lpstr>
      <vt:lpstr>'S.25.03.{01,04,05}'!S.25.03.01.02.TD</vt:lpstr>
      <vt:lpstr>'S.25.03.{01,04,05}'!S.25.03.01.02.TL</vt:lpstr>
      <vt:lpstr>'S.25.03.{01,04,05}'!S.25.03.01.02.TLC</vt:lpstr>
      <vt:lpstr>'S.25.03.{01,04,05}'!S.25.03.01.02.TT</vt:lpstr>
      <vt:lpstr>'S.25.03.{01,04,05}'!S.25.03.01.02.TTC</vt:lpstr>
      <vt:lpstr>'S.25.03.{01,04,05}'!S.25.03.01.02.X</vt:lpstr>
      <vt:lpstr>'S.25.03.{01,04,05}'!S.25.03.01.02.Y</vt:lpstr>
      <vt:lpstr>'S.25.03.{01,04,05}'!S.25.03.01.02.Z</vt:lpstr>
      <vt:lpstr>'S.25.03.{01,04,05}'!S.25.03.01.03</vt:lpstr>
      <vt:lpstr>'S.25.03.{01,04,05}'!S.25.03.01.03.TD</vt:lpstr>
      <vt:lpstr>'S.25.03.{01,04,05}'!S.25.03.01.03.TL</vt:lpstr>
      <vt:lpstr>'S.25.03.{01,04,05}'!S.25.03.01.03.TLC</vt:lpstr>
      <vt:lpstr>'S.25.03.{01,04,05}'!S.25.03.01.03.TT</vt:lpstr>
      <vt:lpstr>'S.25.03.{01,04,05}'!S.25.03.01.03.TTC</vt:lpstr>
      <vt:lpstr>'S.25.03.{01,04,05}'!S.25.03.01.03.Y</vt:lpstr>
      <vt:lpstr>'S.25.03.{01,04,05}'!S.25.03.01.03.Z</vt:lpstr>
      <vt:lpstr>'S.25.03.{01,04,05}'!S.25.03.01.TC</vt:lpstr>
      <vt:lpstr>'S.25.03.{03,06,07}'!S.25.03.03</vt:lpstr>
      <vt:lpstr>'S.25.03.{03,06,07}'!S.25.03.03.01</vt:lpstr>
      <vt:lpstr>'S.25.03.{03,06,07}'!S.25.03.03.01.TD</vt:lpstr>
      <vt:lpstr>'S.25.03.{03,06,07}'!S.25.03.03.01.TK</vt:lpstr>
      <vt:lpstr>'S.25.03.{03,06,07}'!S.25.03.03.01.TKC</vt:lpstr>
      <vt:lpstr>'S.25.03.{03,06,07}'!S.25.03.03.01.TT</vt:lpstr>
      <vt:lpstr>'S.25.03.{03,06,07}'!S.25.03.03.01.TTC</vt:lpstr>
      <vt:lpstr>'S.25.03.{03,06,07}'!S.25.03.03.01.X</vt:lpstr>
      <vt:lpstr>'S.25.03.{03,06,07}'!S.25.03.03.01.Y</vt:lpstr>
      <vt:lpstr>'S.25.03.{03,06,07}'!S.25.03.03.01.Z</vt:lpstr>
      <vt:lpstr>'S.25.03.{03,06,07}'!S.25.03.03.02</vt:lpstr>
      <vt:lpstr>'S.25.03.{03,06,07}'!S.25.03.03.02.TD</vt:lpstr>
      <vt:lpstr>'S.25.03.{03,06,07}'!S.25.03.03.02.TL</vt:lpstr>
      <vt:lpstr>'S.25.03.{03,06,07}'!S.25.03.03.02.TLC</vt:lpstr>
      <vt:lpstr>'S.25.03.{03,06,07}'!S.25.03.03.02.TT</vt:lpstr>
      <vt:lpstr>'S.25.03.{03,06,07}'!S.25.03.03.02.TTC</vt:lpstr>
      <vt:lpstr>'S.25.03.{03,06,07}'!S.25.03.03.02.X</vt:lpstr>
      <vt:lpstr>'S.25.03.{03,06,07}'!S.25.03.03.02.Y</vt:lpstr>
      <vt:lpstr>'S.25.03.{03,06,07}'!S.25.03.03.02.Z</vt:lpstr>
      <vt:lpstr>'S.25.03.{03,06,07}'!S.25.03.03.03</vt:lpstr>
      <vt:lpstr>'S.25.03.{03,06,07}'!S.25.03.03.03.TD</vt:lpstr>
      <vt:lpstr>'S.25.03.{03,06,07}'!S.25.03.03.03.TL</vt:lpstr>
      <vt:lpstr>'S.25.03.{03,06,07}'!S.25.03.03.03.TLC</vt:lpstr>
      <vt:lpstr>'S.25.03.{03,06,07}'!S.25.03.03.03.TT</vt:lpstr>
      <vt:lpstr>'S.25.03.{03,06,07}'!S.25.03.03.03.TTC</vt:lpstr>
      <vt:lpstr>'S.25.03.{03,06,07}'!S.25.03.03.03.Y</vt:lpstr>
      <vt:lpstr>'S.25.03.{03,06,07}'!S.25.03.03.03.Z</vt:lpstr>
      <vt:lpstr>'S.25.03.{03,06,07}'!S.25.03.03.TC</vt:lpstr>
      <vt:lpstr>'S.25.03.{01,04,05}'!S.25.03.04</vt:lpstr>
      <vt:lpstr>'S.25.03.{01,04,05}'!S.25.03.04.01</vt:lpstr>
      <vt:lpstr>'S.25.03.{01,04,05}'!S.25.03.04.01.TD</vt:lpstr>
      <vt:lpstr>'S.25.03.{01,04,05}'!S.25.03.04.01.TK</vt:lpstr>
      <vt:lpstr>'S.25.03.{01,04,05}'!S.25.03.04.01.TKC</vt:lpstr>
      <vt:lpstr>'S.25.03.{01,04,05}'!S.25.03.04.01.TT</vt:lpstr>
      <vt:lpstr>'S.25.03.{01,04,05}'!S.25.03.04.01.TTC</vt:lpstr>
      <vt:lpstr>'S.25.03.{01,04,05}'!S.25.03.04.01.X</vt:lpstr>
      <vt:lpstr>'S.25.03.{01,04,05}'!S.25.03.04.01.Y</vt:lpstr>
      <vt:lpstr>'S.25.03.{01,04,05}'!S.25.03.04.01.Z</vt:lpstr>
      <vt:lpstr>'S.25.03.{01,04,05}'!S.25.03.04.01.ZHI</vt:lpstr>
      <vt:lpstr>'S.25.03.{01,04,05}'!S.25.03.04.02</vt:lpstr>
      <vt:lpstr>'S.25.03.{01,04,05}'!S.25.03.04.02.TD</vt:lpstr>
      <vt:lpstr>'S.25.03.{01,04,05}'!S.25.03.04.02.TL</vt:lpstr>
      <vt:lpstr>'S.25.03.{01,04,05}'!S.25.03.04.02.TLC</vt:lpstr>
      <vt:lpstr>'S.25.03.{01,04,05}'!S.25.03.04.02.TT</vt:lpstr>
      <vt:lpstr>'S.25.03.{01,04,05}'!S.25.03.04.02.TTC</vt:lpstr>
      <vt:lpstr>'S.25.03.{01,04,05}'!S.25.03.04.02.X</vt:lpstr>
      <vt:lpstr>'S.25.03.{01,04,05}'!S.25.03.04.02.Y</vt:lpstr>
      <vt:lpstr>'S.25.03.{01,04,05}'!S.25.03.04.02.Z</vt:lpstr>
      <vt:lpstr>'S.25.03.{01,04,05}'!S.25.03.04.02.ZHI</vt:lpstr>
      <vt:lpstr>'S.25.03.{01,04,05}'!S.25.03.04.TC</vt:lpstr>
      <vt:lpstr>'S.25.03.{01,04,05}'!S.25.03.05</vt:lpstr>
      <vt:lpstr>'S.25.03.{01,04,05}'!S.25.03.05.01</vt:lpstr>
      <vt:lpstr>'S.25.03.{01,04,05}'!S.25.03.05.01.TD</vt:lpstr>
      <vt:lpstr>'S.25.03.{01,04,05}'!S.25.03.05.01.TK</vt:lpstr>
      <vt:lpstr>'S.25.03.{01,04,05}'!S.25.03.05.01.TKC</vt:lpstr>
      <vt:lpstr>'S.25.03.{01,04,05}'!S.25.03.05.01.TT</vt:lpstr>
      <vt:lpstr>'S.25.03.{01,04,05}'!S.25.03.05.01.TTC</vt:lpstr>
      <vt:lpstr>'S.25.03.{01,04,05}'!S.25.03.05.01.X</vt:lpstr>
      <vt:lpstr>'S.25.03.{01,04,05}'!S.25.03.05.01.Y</vt:lpstr>
      <vt:lpstr>'S.25.03.{01,04,05}'!S.25.03.05.01.Z</vt:lpstr>
      <vt:lpstr>'S.25.03.{01,04,05}'!S.25.03.05.02</vt:lpstr>
      <vt:lpstr>'S.25.03.{01,04,05}'!S.25.03.05.02.TD</vt:lpstr>
      <vt:lpstr>'S.25.03.{01,04,05}'!S.25.03.05.02.TL</vt:lpstr>
      <vt:lpstr>'S.25.03.{01,04,05}'!S.25.03.05.02.TLC</vt:lpstr>
      <vt:lpstr>'S.25.03.{01,04,05}'!S.25.03.05.02.TT</vt:lpstr>
      <vt:lpstr>'S.25.03.{01,04,05}'!S.25.03.05.02.TTC</vt:lpstr>
      <vt:lpstr>'S.25.03.{01,04,05}'!S.25.03.05.02.X</vt:lpstr>
      <vt:lpstr>'S.25.03.{01,04,05}'!S.25.03.05.02.Y</vt:lpstr>
      <vt:lpstr>'S.25.03.{01,04,05}'!S.25.03.05.02.Z</vt:lpstr>
      <vt:lpstr>'S.25.03.{01,04,05}'!S.25.03.05.TC</vt:lpstr>
      <vt:lpstr>'S.25.03.{03,06,07}'!S.25.03.06</vt:lpstr>
      <vt:lpstr>'S.25.03.{03,06,07}'!S.25.03.06.01</vt:lpstr>
      <vt:lpstr>'S.25.03.{03,06,07}'!S.25.03.06.01.TD</vt:lpstr>
      <vt:lpstr>'S.25.03.{03,06,07}'!S.25.03.06.01.TK</vt:lpstr>
      <vt:lpstr>'S.25.03.{03,06,07}'!S.25.03.06.01.TKC</vt:lpstr>
      <vt:lpstr>'S.25.03.{03,06,07}'!S.25.03.06.01.TT</vt:lpstr>
      <vt:lpstr>'S.25.03.{03,06,07}'!S.25.03.06.01.TTC</vt:lpstr>
      <vt:lpstr>'S.25.03.{03,06,07}'!S.25.03.06.01.X</vt:lpstr>
      <vt:lpstr>'S.25.03.{03,06,07}'!S.25.03.06.01.Y</vt:lpstr>
      <vt:lpstr>'S.25.03.{03,06,07}'!S.25.03.06.01.Z</vt:lpstr>
      <vt:lpstr>'S.25.03.{03,06,07}'!S.25.03.06.01.ZHI</vt:lpstr>
      <vt:lpstr>'S.25.03.{03,06,07}'!S.25.03.06.02</vt:lpstr>
      <vt:lpstr>'S.25.03.{03,06,07}'!S.25.03.06.02.TD</vt:lpstr>
      <vt:lpstr>'S.25.03.{03,06,07}'!S.25.03.06.02.TL</vt:lpstr>
      <vt:lpstr>'S.25.03.{03,06,07}'!S.25.03.06.02.TLC</vt:lpstr>
      <vt:lpstr>'S.25.03.{03,06,07}'!S.25.03.06.02.TT</vt:lpstr>
      <vt:lpstr>'S.25.03.{03,06,07}'!S.25.03.06.02.TTC</vt:lpstr>
      <vt:lpstr>'S.25.03.{03,06,07}'!S.25.03.06.02.X</vt:lpstr>
      <vt:lpstr>'S.25.03.{03,06,07}'!S.25.03.06.02.Y</vt:lpstr>
      <vt:lpstr>'S.25.03.{03,06,07}'!S.25.03.06.02.Z</vt:lpstr>
      <vt:lpstr>'S.25.03.{03,06,07}'!S.25.03.06.02.ZHI</vt:lpstr>
      <vt:lpstr>'S.25.03.{03,06,07}'!S.25.03.06.TC</vt:lpstr>
      <vt:lpstr>'S.25.03.{03,06,07}'!S.25.03.07</vt:lpstr>
      <vt:lpstr>'S.25.03.{03,06,07}'!S.25.03.07.01</vt:lpstr>
      <vt:lpstr>'S.25.03.{03,06,07}'!S.25.03.07.01.TD</vt:lpstr>
      <vt:lpstr>'S.25.03.{03,06,07}'!S.25.03.07.01.TK</vt:lpstr>
      <vt:lpstr>'S.25.03.{03,06,07}'!S.25.03.07.01.TKC</vt:lpstr>
      <vt:lpstr>'S.25.03.{03,06,07}'!S.25.03.07.01.TT</vt:lpstr>
      <vt:lpstr>'S.25.03.{03,06,07}'!S.25.03.07.01.TTC</vt:lpstr>
      <vt:lpstr>'S.25.03.{03,06,07}'!S.25.03.07.01.X</vt:lpstr>
      <vt:lpstr>'S.25.03.{03,06,07}'!S.25.03.07.01.Y</vt:lpstr>
      <vt:lpstr>'S.25.03.{03,06,07}'!S.25.03.07.01.Z</vt:lpstr>
      <vt:lpstr>'S.25.03.{03,06,07}'!S.25.03.07.02</vt:lpstr>
      <vt:lpstr>'S.25.03.{03,06,07}'!S.25.03.07.02.TD</vt:lpstr>
      <vt:lpstr>'S.25.03.{03,06,07}'!S.25.03.07.02.TL</vt:lpstr>
      <vt:lpstr>'S.25.03.{03,06,07}'!S.25.03.07.02.TLC</vt:lpstr>
      <vt:lpstr>'S.25.03.{03,06,07}'!S.25.03.07.02.TT</vt:lpstr>
      <vt:lpstr>'S.25.03.{03,06,07}'!S.25.03.07.02.TTC</vt:lpstr>
      <vt:lpstr>'S.25.03.{03,06,07}'!S.25.03.07.02.X</vt:lpstr>
      <vt:lpstr>'S.25.03.{03,06,07}'!S.25.03.07.02.Y</vt:lpstr>
      <vt:lpstr>'S.25.03.{03,06,07}'!S.25.03.07.02.Z</vt:lpstr>
      <vt:lpstr>'S.25.03.{03,06,07}'!S.25.03.07.TC</vt:lpstr>
      <vt:lpstr>'S.26.01.{01,02,03,04,05,06}'!S.26.01.01</vt:lpstr>
      <vt:lpstr>'S.26.01.{01,02,03,04,05,06}'!S.26.01.01.01</vt:lpstr>
      <vt:lpstr>'S.26.01.{01,02,03,04,05,06}'!S.26.01.01.01.TC</vt:lpstr>
      <vt:lpstr>'S.26.01.{01,02,03,04,05,06}'!S.26.01.01.01.TD</vt:lpstr>
      <vt:lpstr>'S.26.01.{01,02,03,04,05,06}'!S.26.01.01.01.TL</vt:lpstr>
      <vt:lpstr>'S.26.01.{01,02,03,04,05,06}'!S.26.01.01.01.TLC</vt:lpstr>
      <vt:lpstr>'S.26.01.{01,02,03,04,05,06}'!S.26.01.01.01.TT</vt:lpstr>
      <vt:lpstr>'S.26.01.{01,02,03,04,05,06}'!S.26.01.01.01.TTC</vt:lpstr>
      <vt:lpstr>'S.26.01.{01,02,03,04,05,06}'!S.26.01.01.01.X</vt:lpstr>
      <vt:lpstr>'S.26.01.{01,02,03,04,05,06}'!S.26.01.01.01.Y</vt:lpstr>
      <vt:lpstr>'S.26.01.{01,02,03,04,05,06}'!S.26.01.01.01.Z</vt:lpstr>
      <vt:lpstr>'S.26.01.{01,02,03,04,05,06}'!S.26.01.01.01.ZHI</vt:lpstr>
      <vt:lpstr>'S.26.01.{01,02,03,04,05,06}'!S.26.01.01.02</vt:lpstr>
      <vt:lpstr>'S.26.01.{01,02,03,04,05,06}'!S.26.01.01.02.TC</vt:lpstr>
      <vt:lpstr>'S.26.01.{01,02,03,04,05,06}'!S.26.01.01.02.TD</vt:lpstr>
      <vt:lpstr>'S.26.01.{01,02,03,04,05,06}'!S.26.01.01.02.TL</vt:lpstr>
      <vt:lpstr>'S.26.01.{01,02,03,04,05,06}'!S.26.01.01.02.TLC</vt:lpstr>
      <vt:lpstr>'S.26.01.{01,02,03,04,05,06}'!S.26.01.01.02.TT</vt:lpstr>
      <vt:lpstr>'S.26.01.{01,02,03,04,05,06}'!S.26.01.01.02.TTC</vt:lpstr>
      <vt:lpstr>'S.26.01.{01,02,03,04,05,06}'!S.26.01.01.02.X</vt:lpstr>
      <vt:lpstr>'S.26.01.{01,02,03,04,05,06}'!S.26.01.01.02.Y</vt:lpstr>
      <vt:lpstr>'S.26.01.{01,02,03,04,05,06}'!S.26.01.01.02.Z</vt:lpstr>
      <vt:lpstr>'S.26.01.{01,02,03,04,05,06}'!S.26.01.01.02.ZHI</vt:lpstr>
      <vt:lpstr>'S.26.01.{01,02,03,04,05,06}'!S.26.01.01.03</vt:lpstr>
      <vt:lpstr>'S.26.01.{01,02,03,04,05,06}'!S.26.01.01.03.TC</vt:lpstr>
      <vt:lpstr>'S.26.01.{01,02,03,04,05,06}'!S.26.01.01.03.TD</vt:lpstr>
      <vt:lpstr>'S.26.01.{01,02,03,04,05,06}'!S.26.01.01.03.TL</vt:lpstr>
      <vt:lpstr>'S.26.01.{01,02,03,04,05,06}'!S.26.01.01.03.TLC</vt:lpstr>
      <vt:lpstr>'S.26.01.{01,02,03,04,05,06}'!S.26.01.01.03.TT</vt:lpstr>
      <vt:lpstr>'S.26.01.{01,02,03,04,05,06}'!S.26.01.01.03.TTC</vt:lpstr>
      <vt:lpstr>'S.26.01.{01,02,03,04,05,06}'!S.26.01.01.03.Y</vt:lpstr>
      <vt:lpstr>'S.26.01.{01,02,03,04,05,06}'!S.26.01.01.03.Z</vt:lpstr>
      <vt:lpstr>'S.26.01.{01,02,03,04,05,06}'!S.26.01.01.03.ZHI</vt:lpstr>
      <vt:lpstr>'S.26.01.{01,02,03,04,05,06}'!S.26.01.01.TC</vt:lpstr>
      <vt:lpstr>'S.26.01.{01,02,03,04,05,06}'!S.26.01.02</vt:lpstr>
      <vt:lpstr>'S.26.01.{01,02,03,04,05,06}'!S.26.01.02.01</vt:lpstr>
      <vt:lpstr>'S.26.01.{01,02,03,04,05,06}'!S.26.01.02.01.TC</vt:lpstr>
      <vt:lpstr>'S.26.01.{01,02,03,04,05,06}'!S.26.01.02.01.TD</vt:lpstr>
      <vt:lpstr>'S.26.01.{01,02,03,04,05,06}'!S.26.01.02.01.TL</vt:lpstr>
      <vt:lpstr>'S.26.01.{01,02,03,04,05,06}'!S.26.01.02.01.TLC</vt:lpstr>
      <vt:lpstr>'S.26.01.{01,02,03,04,05,06}'!S.26.01.02.01.TT</vt:lpstr>
      <vt:lpstr>'S.26.01.{01,02,03,04,05,06}'!S.26.01.02.01.TTC</vt:lpstr>
      <vt:lpstr>'S.26.01.{01,02,03,04,05,06}'!S.26.01.02.01.X</vt:lpstr>
      <vt:lpstr>'S.26.01.{01,02,03,04,05,06}'!S.26.01.02.01.Y</vt:lpstr>
      <vt:lpstr>'S.26.01.{01,02,03,04,05,06}'!S.26.01.02.01.Z</vt:lpstr>
      <vt:lpstr>'S.26.01.{01,02,03,04,05,06}'!S.26.01.02.01.ZHI</vt:lpstr>
      <vt:lpstr>'S.26.01.{01,02,03,04,05,06}'!S.26.01.02.02</vt:lpstr>
      <vt:lpstr>'S.26.01.{01,02,03,04,05,06}'!S.26.01.02.02.TC</vt:lpstr>
      <vt:lpstr>'S.26.01.{01,02,03,04,05,06}'!S.26.01.02.02.TD</vt:lpstr>
      <vt:lpstr>'S.26.01.{01,02,03,04,05,06}'!S.26.01.02.02.TL</vt:lpstr>
      <vt:lpstr>'S.26.01.{01,02,03,04,05,06}'!S.26.01.02.02.TLC</vt:lpstr>
      <vt:lpstr>'S.26.01.{01,02,03,04,05,06}'!S.26.01.02.02.TT</vt:lpstr>
      <vt:lpstr>'S.26.01.{01,02,03,04,05,06}'!S.26.01.02.02.TTC</vt:lpstr>
      <vt:lpstr>'S.26.01.{01,02,03,04,05,06}'!S.26.01.02.02.X</vt:lpstr>
      <vt:lpstr>'S.26.01.{01,02,03,04,05,06}'!S.26.01.02.02.Y</vt:lpstr>
      <vt:lpstr>'S.26.01.{01,02,03,04,05,06}'!S.26.01.02.02.Z</vt:lpstr>
      <vt:lpstr>'S.26.01.{01,02,03,04,05,06}'!S.26.01.02.02.ZHI</vt:lpstr>
      <vt:lpstr>'S.26.01.{01,02,03,04,05,06}'!S.26.01.02.03</vt:lpstr>
      <vt:lpstr>'S.26.01.{01,02,03,04,05,06}'!S.26.01.02.03.TC</vt:lpstr>
      <vt:lpstr>'S.26.01.{01,02,03,04,05,06}'!S.26.01.02.03.TD</vt:lpstr>
      <vt:lpstr>'S.26.01.{01,02,03,04,05,06}'!S.26.01.02.03.TL</vt:lpstr>
      <vt:lpstr>'S.26.01.{01,02,03,04,05,06}'!S.26.01.02.03.TLC</vt:lpstr>
      <vt:lpstr>'S.26.01.{01,02,03,04,05,06}'!S.26.01.02.03.TT</vt:lpstr>
      <vt:lpstr>'S.26.01.{01,02,03,04,05,06}'!S.26.01.02.03.TTC</vt:lpstr>
      <vt:lpstr>'S.26.01.{01,02,03,04,05,06}'!S.26.01.02.03.Y</vt:lpstr>
      <vt:lpstr>'S.26.01.{01,02,03,04,05,06}'!S.26.01.02.03.Z</vt:lpstr>
      <vt:lpstr>'S.26.01.{01,02,03,04,05,06}'!S.26.01.02.03.ZHI</vt:lpstr>
      <vt:lpstr>'S.26.01.{01,02,03,04,05,06}'!S.26.01.02.TC</vt:lpstr>
      <vt:lpstr>'S.26.01.{01,02,03,04,05,06}'!S.26.01.03</vt:lpstr>
      <vt:lpstr>'S.26.01.{01,02,03,04,05,06}'!S.26.01.03.01</vt:lpstr>
      <vt:lpstr>'S.26.01.{01,02,03,04,05,06}'!S.26.01.03.01.TC</vt:lpstr>
      <vt:lpstr>'S.26.01.{01,02,03,04,05,06}'!S.26.01.03.01.TD</vt:lpstr>
      <vt:lpstr>'S.26.01.{01,02,03,04,05,06}'!S.26.01.03.01.TL</vt:lpstr>
      <vt:lpstr>'S.26.01.{01,02,03,04,05,06}'!S.26.01.03.01.TLC</vt:lpstr>
      <vt:lpstr>'S.26.01.{01,02,03,04,05,06}'!S.26.01.03.01.TT</vt:lpstr>
      <vt:lpstr>'S.26.01.{01,02,03,04,05,06}'!S.26.01.03.01.TTC</vt:lpstr>
      <vt:lpstr>'S.26.01.{01,02,03,04,05,06}'!S.26.01.03.01.X</vt:lpstr>
      <vt:lpstr>'S.26.01.{01,02,03,04,05,06}'!S.26.01.03.01.Y</vt:lpstr>
      <vt:lpstr>'S.26.01.{01,02,03,04,05,06}'!S.26.01.03.01.Z</vt:lpstr>
      <vt:lpstr>'S.26.01.{01,02,03,04,05,06}'!S.26.01.03.01.ZHI</vt:lpstr>
      <vt:lpstr>'S.26.01.{01,02,03,04,05,06}'!S.26.01.03.02</vt:lpstr>
      <vt:lpstr>'S.26.01.{01,02,03,04,05,06}'!S.26.01.03.02.TC</vt:lpstr>
      <vt:lpstr>'S.26.01.{01,02,03,04,05,06}'!S.26.01.03.02.TD</vt:lpstr>
      <vt:lpstr>'S.26.01.{01,02,03,04,05,06}'!S.26.01.03.02.TL</vt:lpstr>
      <vt:lpstr>'S.26.01.{01,02,03,04,05,06}'!S.26.01.03.02.TLC</vt:lpstr>
      <vt:lpstr>'S.26.01.{01,02,03,04,05,06}'!S.26.01.03.02.TT</vt:lpstr>
      <vt:lpstr>'S.26.01.{01,02,03,04,05,06}'!S.26.01.03.02.TTC</vt:lpstr>
      <vt:lpstr>'S.26.01.{01,02,03,04,05,06}'!S.26.01.03.02.X</vt:lpstr>
      <vt:lpstr>'S.26.01.{01,02,03,04,05,06}'!S.26.01.03.02.Y</vt:lpstr>
      <vt:lpstr>'S.26.01.{01,02,03,04,05,06}'!S.26.01.03.02.Z</vt:lpstr>
      <vt:lpstr>'S.26.01.{01,02,03,04,05,06}'!S.26.01.03.02.ZHI</vt:lpstr>
      <vt:lpstr>'S.26.01.{01,02,03,04,05,06}'!S.26.01.03.03</vt:lpstr>
      <vt:lpstr>'S.26.01.{01,02,03,04,05,06}'!S.26.01.03.03.TC</vt:lpstr>
      <vt:lpstr>'S.26.01.{01,02,03,04,05,06}'!S.26.01.03.03.TD</vt:lpstr>
      <vt:lpstr>'S.26.01.{01,02,03,04,05,06}'!S.26.01.03.03.TL</vt:lpstr>
      <vt:lpstr>'S.26.01.{01,02,03,04,05,06}'!S.26.01.03.03.TLC</vt:lpstr>
      <vt:lpstr>'S.26.01.{01,02,03,04,05,06}'!S.26.01.03.03.TT</vt:lpstr>
      <vt:lpstr>'S.26.01.{01,02,03,04,05,06}'!S.26.01.03.03.TTC</vt:lpstr>
      <vt:lpstr>'S.26.01.{01,02,03,04,05,06}'!S.26.01.03.03.Y</vt:lpstr>
      <vt:lpstr>'S.26.01.{01,02,03,04,05,06}'!S.26.01.03.03.Z</vt:lpstr>
      <vt:lpstr>'S.26.01.{01,02,03,04,05,06}'!S.26.01.03.03.ZHI</vt:lpstr>
      <vt:lpstr>'S.26.01.{01,02,03,04,05,06}'!S.26.01.03.TC</vt:lpstr>
      <vt:lpstr>'S.26.01.{01,02,03,04,05,06}'!S.26.01.04</vt:lpstr>
      <vt:lpstr>'S.26.01.{01,02,03,04,05,06}'!S.26.01.04.01</vt:lpstr>
      <vt:lpstr>'S.26.01.{01,02,03,04,05,06}'!S.26.01.04.01.TC</vt:lpstr>
      <vt:lpstr>'S.26.01.{01,02,03,04,05,06}'!S.26.01.04.01.TD</vt:lpstr>
      <vt:lpstr>'S.26.01.{01,02,03,04,05,06}'!S.26.01.04.01.TL</vt:lpstr>
      <vt:lpstr>'S.26.01.{01,02,03,04,05,06}'!S.26.01.04.01.TLC</vt:lpstr>
      <vt:lpstr>'S.26.01.{01,02,03,04,05,06}'!S.26.01.04.01.TT</vt:lpstr>
      <vt:lpstr>'S.26.01.{01,02,03,04,05,06}'!S.26.01.04.01.TTC</vt:lpstr>
      <vt:lpstr>'S.26.01.{01,02,03,04,05,06}'!S.26.01.04.01.X</vt:lpstr>
      <vt:lpstr>'S.26.01.{01,02,03,04,05,06}'!S.26.01.04.01.Y</vt:lpstr>
      <vt:lpstr>'S.26.01.{01,02,03,04,05,06}'!S.26.01.04.01.Z</vt:lpstr>
      <vt:lpstr>'S.26.01.{01,02,03,04,05,06}'!S.26.01.04.01.ZHI</vt:lpstr>
      <vt:lpstr>'S.26.01.{01,02,03,04,05,06}'!S.26.01.04.02</vt:lpstr>
      <vt:lpstr>'S.26.01.{01,02,03,04,05,06}'!S.26.01.04.02.TC</vt:lpstr>
      <vt:lpstr>'S.26.01.{01,02,03,04,05,06}'!S.26.01.04.02.TD</vt:lpstr>
      <vt:lpstr>'S.26.01.{01,02,03,04,05,06}'!S.26.01.04.02.TL</vt:lpstr>
      <vt:lpstr>'S.26.01.{01,02,03,04,05,06}'!S.26.01.04.02.TLC</vt:lpstr>
      <vt:lpstr>'S.26.01.{01,02,03,04,05,06}'!S.26.01.04.02.TT</vt:lpstr>
      <vt:lpstr>'S.26.01.{01,02,03,04,05,06}'!S.26.01.04.02.TTC</vt:lpstr>
      <vt:lpstr>'S.26.01.{01,02,03,04,05,06}'!S.26.01.04.02.X</vt:lpstr>
      <vt:lpstr>'S.26.01.{01,02,03,04,05,06}'!S.26.01.04.02.Y</vt:lpstr>
      <vt:lpstr>'S.26.01.{01,02,03,04,05,06}'!S.26.01.04.02.Z</vt:lpstr>
      <vt:lpstr>'S.26.01.{01,02,03,04,05,06}'!S.26.01.04.02.ZHI</vt:lpstr>
      <vt:lpstr>'S.26.01.{01,02,03,04,05,06}'!S.26.01.04.03</vt:lpstr>
      <vt:lpstr>'S.26.01.{01,02,03,04,05,06}'!S.26.01.04.03.TC</vt:lpstr>
      <vt:lpstr>'S.26.01.{01,02,03,04,05,06}'!S.26.01.04.03.TD</vt:lpstr>
      <vt:lpstr>'S.26.01.{01,02,03,04,05,06}'!S.26.01.04.03.TL</vt:lpstr>
      <vt:lpstr>'S.26.01.{01,02,03,04,05,06}'!S.26.01.04.03.TLC</vt:lpstr>
      <vt:lpstr>'S.26.01.{01,02,03,04,05,06}'!S.26.01.04.03.TT</vt:lpstr>
      <vt:lpstr>'S.26.01.{01,02,03,04,05,06}'!S.26.01.04.03.TTC</vt:lpstr>
      <vt:lpstr>'S.26.01.{01,02,03,04,05,06}'!S.26.01.04.03.Y</vt:lpstr>
      <vt:lpstr>'S.26.01.{01,02,03,04,05,06}'!S.26.01.04.03.Z</vt:lpstr>
      <vt:lpstr>'S.26.01.{01,02,03,04,05,06}'!S.26.01.04.03.ZHI</vt:lpstr>
      <vt:lpstr>'S.26.01.{01,02,03,04,05,06}'!S.26.01.04.TC</vt:lpstr>
      <vt:lpstr>'S.26.01.{01,02,03,04,05,06}'!S.26.01.05</vt:lpstr>
      <vt:lpstr>'S.26.01.{01,02,03,04,05,06}'!S.26.01.05.01</vt:lpstr>
      <vt:lpstr>'S.26.01.{01,02,03,04,05,06}'!S.26.01.05.01.TC</vt:lpstr>
      <vt:lpstr>'S.26.01.{01,02,03,04,05,06}'!S.26.01.05.01.TD</vt:lpstr>
      <vt:lpstr>'S.26.01.{01,02,03,04,05,06}'!S.26.01.05.01.TL</vt:lpstr>
      <vt:lpstr>'S.26.01.{01,02,03,04,05,06}'!S.26.01.05.01.TLC</vt:lpstr>
      <vt:lpstr>'S.26.01.{01,02,03,04,05,06}'!S.26.01.05.01.TT</vt:lpstr>
      <vt:lpstr>'S.26.01.{01,02,03,04,05,06}'!S.26.01.05.01.TTC</vt:lpstr>
      <vt:lpstr>'S.26.01.{01,02,03,04,05,06}'!S.26.01.05.01.X</vt:lpstr>
      <vt:lpstr>'S.26.01.{01,02,03,04,05,06}'!S.26.01.05.01.Y</vt:lpstr>
      <vt:lpstr>'S.26.01.{01,02,03,04,05,06}'!S.26.01.05.01.Z</vt:lpstr>
      <vt:lpstr>'S.26.01.{01,02,03,04,05,06}'!S.26.01.05.01.ZHI</vt:lpstr>
      <vt:lpstr>'S.26.01.{01,02,03,04,05,06}'!S.26.01.05.02</vt:lpstr>
      <vt:lpstr>'S.26.01.{01,02,03,04,05,06}'!S.26.01.05.02.TC</vt:lpstr>
      <vt:lpstr>'S.26.01.{01,02,03,04,05,06}'!S.26.01.05.02.TD</vt:lpstr>
      <vt:lpstr>'S.26.01.{01,02,03,04,05,06}'!S.26.01.05.02.TL</vt:lpstr>
      <vt:lpstr>'S.26.01.{01,02,03,04,05,06}'!S.26.01.05.02.TLC</vt:lpstr>
      <vt:lpstr>'S.26.01.{01,02,03,04,05,06}'!S.26.01.05.02.TT</vt:lpstr>
      <vt:lpstr>'S.26.01.{01,02,03,04,05,06}'!S.26.01.05.02.TTC</vt:lpstr>
      <vt:lpstr>'S.26.01.{01,02,03,04,05,06}'!S.26.01.05.02.X</vt:lpstr>
      <vt:lpstr>'S.26.01.{01,02,03,04,05,06}'!S.26.01.05.02.Y</vt:lpstr>
      <vt:lpstr>'S.26.01.{01,02,03,04,05,06}'!S.26.01.05.02.Z</vt:lpstr>
      <vt:lpstr>'S.26.01.{01,02,03,04,05,06}'!S.26.01.05.02.ZHI</vt:lpstr>
      <vt:lpstr>'S.26.01.{01,02,03,04,05,06}'!S.26.01.05.03</vt:lpstr>
      <vt:lpstr>'S.26.01.{01,02,03,04,05,06}'!S.26.01.05.03.TC</vt:lpstr>
      <vt:lpstr>'S.26.01.{01,02,03,04,05,06}'!S.26.01.05.03.TD</vt:lpstr>
      <vt:lpstr>'S.26.01.{01,02,03,04,05,06}'!S.26.01.05.03.TL</vt:lpstr>
      <vt:lpstr>'S.26.01.{01,02,03,04,05,06}'!S.26.01.05.03.TLC</vt:lpstr>
      <vt:lpstr>'S.26.01.{01,02,03,04,05,06}'!S.26.01.05.03.TT</vt:lpstr>
      <vt:lpstr>'S.26.01.{01,02,03,04,05,06}'!S.26.01.05.03.TTC</vt:lpstr>
      <vt:lpstr>'S.26.01.{01,02,03,04,05,06}'!S.26.01.05.03.Y</vt:lpstr>
      <vt:lpstr>'S.26.01.{01,02,03,04,05,06}'!S.26.01.05.03.Z</vt:lpstr>
      <vt:lpstr>'S.26.01.{01,02,03,04,05,06}'!S.26.01.05.03.ZHI</vt:lpstr>
      <vt:lpstr>'S.26.01.{01,02,03,04,05,06}'!S.26.01.05.TC</vt:lpstr>
      <vt:lpstr>'S.26.01.{01,02,03,04,05,06}'!S.26.01.06</vt:lpstr>
      <vt:lpstr>'S.26.01.{01,02,03,04,05,06}'!S.26.01.06.01</vt:lpstr>
      <vt:lpstr>'S.26.01.{01,02,03,04,05,06}'!S.26.01.06.01.TC</vt:lpstr>
      <vt:lpstr>'S.26.01.{01,02,03,04,05,06}'!S.26.01.06.01.TD</vt:lpstr>
      <vt:lpstr>'S.26.01.{01,02,03,04,05,06}'!S.26.01.06.01.TL</vt:lpstr>
      <vt:lpstr>'S.26.01.{01,02,03,04,05,06}'!S.26.01.06.01.TLC</vt:lpstr>
      <vt:lpstr>'S.26.01.{01,02,03,04,05,06}'!S.26.01.06.01.TT</vt:lpstr>
      <vt:lpstr>'S.26.01.{01,02,03,04,05,06}'!S.26.01.06.01.TTC</vt:lpstr>
      <vt:lpstr>'S.26.01.{01,02,03,04,05,06}'!S.26.01.06.01.X</vt:lpstr>
      <vt:lpstr>'S.26.01.{01,02,03,04,05,06}'!S.26.01.06.01.Y</vt:lpstr>
      <vt:lpstr>'S.26.01.{01,02,03,04,05,06}'!S.26.01.06.01.Z</vt:lpstr>
      <vt:lpstr>'S.26.01.{01,02,03,04,05,06}'!S.26.01.06.01.ZHI</vt:lpstr>
      <vt:lpstr>'S.26.01.{01,02,03,04,05,06}'!S.26.01.06.02</vt:lpstr>
      <vt:lpstr>'S.26.01.{01,02,03,04,05,06}'!S.26.01.06.02.TC</vt:lpstr>
      <vt:lpstr>'S.26.01.{01,02,03,04,05,06}'!S.26.01.06.02.TD</vt:lpstr>
      <vt:lpstr>'S.26.01.{01,02,03,04,05,06}'!S.26.01.06.02.TL</vt:lpstr>
      <vt:lpstr>'S.26.01.{01,02,03,04,05,06}'!S.26.01.06.02.TLC</vt:lpstr>
      <vt:lpstr>'S.26.01.{01,02,03,04,05,06}'!S.26.01.06.02.TT</vt:lpstr>
      <vt:lpstr>'S.26.01.{01,02,03,04,05,06}'!S.26.01.06.02.TTC</vt:lpstr>
      <vt:lpstr>'S.26.01.{01,02,03,04,05,06}'!S.26.01.06.02.X</vt:lpstr>
      <vt:lpstr>'S.26.01.{01,02,03,04,05,06}'!S.26.01.06.02.Y</vt:lpstr>
      <vt:lpstr>'S.26.01.{01,02,03,04,05,06}'!S.26.01.06.02.Z</vt:lpstr>
      <vt:lpstr>'S.26.01.{01,02,03,04,05,06}'!S.26.01.06.02.ZHI</vt:lpstr>
      <vt:lpstr>'S.26.01.{01,02,03,04,05,06}'!S.26.01.06.03</vt:lpstr>
      <vt:lpstr>'S.26.01.{01,02,03,04,05,06}'!S.26.01.06.03.TC</vt:lpstr>
      <vt:lpstr>'S.26.01.{01,02,03,04,05,06}'!S.26.01.06.03.TD</vt:lpstr>
      <vt:lpstr>'S.26.01.{01,02,03,04,05,06}'!S.26.01.06.03.TL</vt:lpstr>
      <vt:lpstr>'S.26.01.{01,02,03,04,05,06}'!S.26.01.06.03.TLC</vt:lpstr>
      <vt:lpstr>'S.26.01.{01,02,03,04,05,06}'!S.26.01.06.03.TT</vt:lpstr>
      <vt:lpstr>'S.26.01.{01,02,03,04,05,06}'!S.26.01.06.03.TTC</vt:lpstr>
      <vt:lpstr>'S.26.01.{01,02,03,04,05,06}'!S.26.01.06.03.Y</vt:lpstr>
      <vt:lpstr>'S.26.01.{01,02,03,04,05,06}'!S.26.01.06.03.Z</vt:lpstr>
      <vt:lpstr>'S.26.01.{01,02,03,04,05,06}'!S.26.01.06.03.ZHI</vt:lpstr>
      <vt:lpstr>'S.26.01.{01,02,03,04,05,06}'!S.26.01.06.TC</vt:lpstr>
      <vt:lpstr>'S.26.02.{01,02,03,04,05,06}'!S.26.02.01</vt:lpstr>
      <vt:lpstr>'S.26.02.{01,02,03,04,05,06}'!S.26.02.01.01</vt:lpstr>
      <vt:lpstr>'S.26.02.{01,02,03,04,05,06}'!S.26.02.01.01.TC</vt:lpstr>
      <vt:lpstr>'S.26.02.{01,02,03,04,05,06}'!S.26.02.01.01.TD</vt:lpstr>
      <vt:lpstr>'S.26.02.{01,02,03,04,05,06}'!S.26.02.01.01.TL</vt:lpstr>
      <vt:lpstr>'S.26.02.{01,02,03,04,05,06}'!S.26.02.01.01.TLC</vt:lpstr>
      <vt:lpstr>'S.26.02.{01,02,03,04,05,06}'!S.26.02.01.01.TT</vt:lpstr>
      <vt:lpstr>'S.26.02.{01,02,03,04,05,06}'!S.26.02.01.01.TTC</vt:lpstr>
      <vt:lpstr>'S.26.02.{01,02,03,04,05,06}'!S.26.02.01.01.X</vt:lpstr>
      <vt:lpstr>'S.26.02.{01,02,03,04,05,06}'!S.26.02.01.01.Y</vt:lpstr>
      <vt:lpstr>'S.26.02.{01,02,03,04,05,06}'!S.26.02.01.01.Z</vt:lpstr>
      <vt:lpstr>'S.26.02.{01,02,03,04,05,06}'!S.26.02.01.01.ZHI</vt:lpstr>
      <vt:lpstr>'S.26.02.{01,02,03,04,05,06}'!S.26.02.01.02</vt:lpstr>
      <vt:lpstr>'S.26.02.{01,02,03,04,05,06}'!S.26.02.01.02.TC</vt:lpstr>
      <vt:lpstr>'S.26.02.{01,02,03,04,05,06}'!S.26.02.01.02.TD</vt:lpstr>
      <vt:lpstr>'S.26.02.{01,02,03,04,05,06}'!S.26.02.01.02.TL</vt:lpstr>
      <vt:lpstr>'S.26.02.{01,02,03,04,05,06}'!S.26.02.01.02.TLC</vt:lpstr>
      <vt:lpstr>'S.26.02.{01,02,03,04,05,06}'!S.26.02.01.02.TT</vt:lpstr>
      <vt:lpstr>'S.26.02.{01,02,03,04,05,06}'!S.26.02.01.02.TTC</vt:lpstr>
      <vt:lpstr>'S.26.02.{01,02,03,04,05,06}'!S.26.02.01.02.Y</vt:lpstr>
      <vt:lpstr>'S.26.02.{01,02,03,04,05,06}'!S.26.02.01.02.Z</vt:lpstr>
      <vt:lpstr>'S.26.02.{01,02,03,04,05,06}'!S.26.02.01.02.ZHI</vt:lpstr>
      <vt:lpstr>'S.26.02.{01,02,03,04,05,06}'!S.26.02.01.TC</vt:lpstr>
      <vt:lpstr>'S.26.02.{01,02,03,04,05,06}'!S.26.02.02</vt:lpstr>
      <vt:lpstr>'S.26.02.{01,02,03,04,05,06}'!S.26.02.02.01</vt:lpstr>
      <vt:lpstr>'S.26.02.{01,02,03,04,05,06}'!S.26.02.02.01.TC</vt:lpstr>
      <vt:lpstr>'S.26.02.{01,02,03,04,05,06}'!S.26.02.02.01.TD</vt:lpstr>
      <vt:lpstr>'S.26.02.{01,02,03,04,05,06}'!S.26.02.02.01.TL</vt:lpstr>
      <vt:lpstr>'S.26.02.{01,02,03,04,05,06}'!S.26.02.02.01.TLC</vt:lpstr>
      <vt:lpstr>'S.26.02.{01,02,03,04,05,06}'!S.26.02.02.01.TT</vt:lpstr>
      <vt:lpstr>'S.26.02.{01,02,03,04,05,06}'!S.26.02.02.01.TTC</vt:lpstr>
      <vt:lpstr>'S.26.02.{01,02,03,04,05,06}'!S.26.02.02.01.X</vt:lpstr>
      <vt:lpstr>'S.26.02.{01,02,03,04,05,06}'!S.26.02.02.01.Y</vt:lpstr>
      <vt:lpstr>'S.26.02.{01,02,03,04,05,06}'!S.26.02.02.01.Z</vt:lpstr>
      <vt:lpstr>'S.26.02.{01,02,03,04,05,06}'!S.26.02.02.01.ZHI</vt:lpstr>
      <vt:lpstr>'S.26.02.{01,02,03,04,05,06}'!S.26.02.02.02</vt:lpstr>
      <vt:lpstr>'S.26.02.{01,02,03,04,05,06}'!S.26.02.02.02.TC</vt:lpstr>
      <vt:lpstr>'S.26.02.{01,02,03,04,05,06}'!S.26.02.02.02.TD</vt:lpstr>
      <vt:lpstr>'S.26.02.{01,02,03,04,05,06}'!S.26.02.02.02.TL</vt:lpstr>
      <vt:lpstr>'S.26.02.{01,02,03,04,05,06}'!S.26.02.02.02.TLC</vt:lpstr>
      <vt:lpstr>'S.26.02.{01,02,03,04,05,06}'!S.26.02.02.02.TT</vt:lpstr>
      <vt:lpstr>'S.26.02.{01,02,03,04,05,06}'!S.26.02.02.02.TTC</vt:lpstr>
      <vt:lpstr>'S.26.02.{01,02,03,04,05,06}'!S.26.02.02.02.Y</vt:lpstr>
      <vt:lpstr>'S.26.02.{01,02,03,04,05,06}'!S.26.02.02.02.Z</vt:lpstr>
      <vt:lpstr>'S.26.02.{01,02,03,04,05,06}'!S.26.02.02.02.ZHI</vt:lpstr>
      <vt:lpstr>'S.26.02.{01,02,03,04,05,06}'!S.26.02.02.TC</vt:lpstr>
      <vt:lpstr>'S.26.02.{01,02,03,04,05,06}'!S.26.02.03</vt:lpstr>
      <vt:lpstr>'S.26.02.{01,02,03,04,05,06}'!S.26.02.03.01</vt:lpstr>
      <vt:lpstr>'S.26.02.{01,02,03,04,05,06}'!S.26.02.03.01.TC</vt:lpstr>
      <vt:lpstr>'S.26.02.{01,02,03,04,05,06}'!S.26.02.03.01.TD</vt:lpstr>
      <vt:lpstr>'S.26.02.{01,02,03,04,05,06}'!S.26.02.03.01.TL</vt:lpstr>
      <vt:lpstr>'S.26.02.{01,02,03,04,05,06}'!S.26.02.03.01.TLC</vt:lpstr>
      <vt:lpstr>'S.26.02.{01,02,03,04,05,06}'!S.26.02.03.01.TT</vt:lpstr>
      <vt:lpstr>'S.26.02.{01,02,03,04,05,06}'!S.26.02.03.01.TTC</vt:lpstr>
      <vt:lpstr>'S.26.02.{01,02,03,04,05,06}'!S.26.02.03.01.X</vt:lpstr>
      <vt:lpstr>'S.26.02.{01,02,03,04,05,06}'!S.26.02.03.01.Y</vt:lpstr>
      <vt:lpstr>'S.26.02.{01,02,03,04,05,06}'!S.26.02.03.01.Z</vt:lpstr>
      <vt:lpstr>'S.26.02.{01,02,03,04,05,06}'!S.26.02.03.01.ZHI</vt:lpstr>
      <vt:lpstr>'S.26.02.{01,02,03,04,05,06}'!S.26.02.03.02</vt:lpstr>
      <vt:lpstr>'S.26.02.{01,02,03,04,05,06}'!S.26.02.03.02.TC</vt:lpstr>
      <vt:lpstr>'S.26.02.{01,02,03,04,05,06}'!S.26.02.03.02.TD</vt:lpstr>
      <vt:lpstr>'S.26.02.{01,02,03,04,05,06}'!S.26.02.03.02.TL</vt:lpstr>
      <vt:lpstr>'S.26.02.{01,02,03,04,05,06}'!S.26.02.03.02.TLC</vt:lpstr>
      <vt:lpstr>'S.26.02.{01,02,03,04,05,06}'!S.26.02.03.02.TT</vt:lpstr>
      <vt:lpstr>'S.26.02.{01,02,03,04,05,06}'!S.26.02.03.02.TTC</vt:lpstr>
      <vt:lpstr>'S.26.02.{01,02,03,04,05,06}'!S.26.02.03.02.Y</vt:lpstr>
      <vt:lpstr>'S.26.02.{01,02,03,04,05,06}'!S.26.02.03.02.Z</vt:lpstr>
      <vt:lpstr>'S.26.02.{01,02,03,04,05,06}'!S.26.02.03.02.ZHI</vt:lpstr>
      <vt:lpstr>'S.26.02.{01,02,03,04,05,06}'!S.26.02.03.TC</vt:lpstr>
      <vt:lpstr>'S.26.02.{01,02,03,04,05,06}'!S.26.02.04</vt:lpstr>
      <vt:lpstr>'S.26.02.{01,02,03,04,05,06}'!S.26.02.04.01</vt:lpstr>
      <vt:lpstr>'S.26.02.{01,02,03,04,05,06}'!S.26.02.04.01.TC</vt:lpstr>
      <vt:lpstr>'S.26.02.{01,02,03,04,05,06}'!S.26.02.04.01.TD</vt:lpstr>
      <vt:lpstr>'S.26.02.{01,02,03,04,05,06}'!S.26.02.04.01.TL</vt:lpstr>
      <vt:lpstr>'S.26.02.{01,02,03,04,05,06}'!S.26.02.04.01.TLC</vt:lpstr>
      <vt:lpstr>'S.26.02.{01,02,03,04,05,06}'!S.26.02.04.01.TT</vt:lpstr>
      <vt:lpstr>'S.26.02.{01,02,03,04,05,06}'!S.26.02.04.01.TTC</vt:lpstr>
      <vt:lpstr>'S.26.02.{01,02,03,04,05,06}'!S.26.02.04.01.X</vt:lpstr>
      <vt:lpstr>'S.26.02.{01,02,03,04,05,06}'!S.26.02.04.01.Y</vt:lpstr>
      <vt:lpstr>'S.26.02.{01,02,03,04,05,06}'!S.26.02.04.01.Z</vt:lpstr>
      <vt:lpstr>'S.26.02.{01,02,03,04,05,06}'!S.26.02.04.01.ZHI</vt:lpstr>
      <vt:lpstr>'S.26.02.{01,02,03,04,05,06}'!S.26.02.04.02</vt:lpstr>
      <vt:lpstr>'S.26.02.{01,02,03,04,05,06}'!S.26.02.04.02.TC</vt:lpstr>
      <vt:lpstr>'S.26.02.{01,02,03,04,05,06}'!S.26.02.04.02.TD</vt:lpstr>
      <vt:lpstr>'S.26.02.{01,02,03,04,05,06}'!S.26.02.04.02.TL</vt:lpstr>
      <vt:lpstr>'S.26.02.{01,02,03,04,05,06}'!S.26.02.04.02.TLC</vt:lpstr>
      <vt:lpstr>'S.26.02.{01,02,03,04,05,06}'!S.26.02.04.02.TT</vt:lpstr>
      <vt:lpstr>'S.26.02.{01,02,03,04,05,06}'!S.26.02.04.02.TTC</vt:lpstr>
      <vt:lpstr>'S.26.02.{01,02,03,04,05,06}'!S.26.02.04.02.Y</vt:lpstr>
      <vt:lpstr>'S.26.02.{01,02,03,04,05,06}'!S.26.02.04.02.Z</vt:lpstr>
      <vt:lpstr>'S.26.02.{01,02,03,04,05,06}'!S.26.02.04.02.ZHI</vt:lpstr>
      <vt:lpstr>'S.26.02.{01,02,03,04,05,06}'!S.26.02.04.TC</vt:lpstr>
      <vt:lpstr>'S.26.02.{01,02,03,04,05,06}'!S.26.02.05</vt:lpstr>
      <vt:lpstr>'S.26.02.{01,02,03,04,05,06}'!S.26.02.05.01</vt:lpstr>
      <vt:lpstr>'S.26.02.{01,02,03,04,05,06}'!S.26.02.05.01.TC</vt:lpstr>
      <vt:lpstr>'S.26.02.{01,02,03,04,05,06}'!S.26.02.05.01.TD</vt:lpstr>
      <vt:lpstr>'S.26.02.{01,02,03,04,05,06}'!S.26.02.05.01.TL</vt:lpstr>
      <vt:lpstr>'S.26.02.{01,02,03,04,05,06}'!S.26.02.05.01.TLC</vt:lpstr>
      <vt:lpstr>'S.26.02.{01,02,03,04,05,06}'!S.26.02.05.01.TT</vt:lpstr>
      <vt:lpstr>'S.26.02.{01,02,03,04,05,06}'!S.26.02.05.01.TTC</vt:lpstr>
      <vt:lpstr>'S.26.02.{01,02,03,04,05,06}'!S.26.02.05.01.X</vt:lpstr>
      <vt:lpstr>'S.26.02.{01,02,03,04,05,06}'!S.26.02.05.01.Y</vt:lpstr>
      <vt:lpstr>'S.26.02.{01,02,03,04,05,06}'!S.26.02.05.01.Z</vt:lpstr>
      <vt:lpstr>'S.26.02.{01,02,03,04,05,06}'!S.26.02.05.01.ZHI</vt:lpstr>
      <vt:lpstr>'S.26.02.{01,02,03,04,05,06}'!S.26.02.05.02</vt:lpstr>
      <vt:lpstr>'S.26.02.{01,02,03,04,05,06}'!S.26.02.05.02.TC</vt:lpstr>
      <vt:lpstr>'S.26.02.{01,02,03,04,05,06}'!S.26.02.05.02.TD</vt:lpstr>
      <vt:lpstr>'S.26.02.{01,02,03,04,05,06}'!S.26.02.05.02.TL</vt:lpstr>
      <vt:lpstr>'S.26.02.{01,02,03,04,05,06}'!S.26.02.05.02.TLC</vt:lpstr>
      <vt:lpstr>'S.26.02.{01,02,03,04,05,06}'!S.26.02.05.02.TT</vt:lpstr>
      <vt:lpstr>'S.26.02.{01,02,03,04,05,06}'!S.26.02.05.02.TTC</vt:lpstr>
      <vt:lpstr>'S.26.02.{01,02,03,04,05,06}'!S.26.02.05.02.Y</vt:lpstr>
      <vt:lpstr>'S.26.02.{01,02,03,04,05,06}'!S.26.02.05.02.Z</vt:lpstr>
      <vt:lpstr>'S.26.02.{01,02,03,04,05,06}'!S.26.02.05.02.ZHI</vt:lpstr>
      <vt:lpstr>'S.26.02.{01,02,03,04,05,06}'!S.26.02.05.TC</vt:lpstr>
      <vt:lpstr>'S.26.02.{01,02,03,04,05,06}'!S.26.02.06</vt:lpstr>
      <vt:lpstr>'S.26.02.{01,02,03,04,05,06}'!S.26.02.06.01</vt:lpstr>
      <vt:lpstr>'S.26.02.{01,02,03,04,05,06}'!S.26.02.06.01.TC</vt:lpstr>
      <vt:lpstr>'S.26.02.{01,02,03,04,05,06}'!S.26.02.06.01.TD</vt:lpstr>
      <vt:lpstr>'S.26.02.{01,02,03,04,05,06}'!S.26.02.06.01.TL</vt:lpstr>
      <vt:lpstr>'S.26.02.{01,02,03,04,05,06}'!S.26.02.06.01.TLC</vt:lpstr>
      <vt:lpstr>'S.26.02.{01,02,03,04,05,06}'!S.26.02.06.01.TT</vt:lpstr>
      <vt:lpstr>'S.26.02.{01,02,03,04,05,06}'!S.26.02.06.01.TTC</vt:lpstr>
      <vt:lpstr>'S.26.02.{01,02,03,04,05,06}'!S.26.02.06.01.X</vt:lpstr>
      <vt:lpstr>'S.26.02.{01,02,03,04,05,06}'!S.26.02.06.01.Y</vt:lpstr>
      <vt:lpstr>'S.26.02.{01,02,03,04,05,06}'!S.26.02.06.01.Z</vt:lpstr>
      <vt:lpstr>'S.26.02.{01,02,03,04,05,06}'!S.26.02.06.01.ZHI</vt:lpstr>
      <vt:lpstr>'S.26.02.{01,02,03,04,05,06}'!S.26.02.06.02</vt:lpstr>
      <vt:lpstr>'S.26.02.{01,02,03,04,05,06}'!S.26.02.06.02.TC</vt:lpstr>
      <vt:lpstr>'S.26.02.{01,02,03,04,05,06}'!S.26.02.06.02.TD</vt:lpstr>
      <vt:lpstr>'S.26.02.{01,02,03,04,05,06}'!S.26.02.06.02.TL</vt:lpstr>
      <vt:lpstr>'S.26.02.{01,02,03,04,05,06}'!S.26.02.06.02.TLC</vt:lpstr>
      <vt:lpstr>'S.26.02.{01,02,03,04,05,06}'!S.26.02.06.02.TT</vt:lpstr>
      <vt:lpstr>'S.26.02.{01,02,03,04,05,06}'!S.26.02.06.02.TTC</vt:lpstr>
      <vt:lpstr>'S.26.02.{01,02,03,04,05,06}'!S.26.02.06.02.Y</vt:lpstr>
      <vt:lpstr>'S.26.02.{01,02,03,04,05,06}'!S.26.02.06.02.Z</vt:lpstr>
      <vt:lpstr>'S.26.02.{01,02,03,04,05,06}'!S.26.02.06.02.ZHI</vt:lpstr>
      <vt:lpstr>'S.26.02.{01,02,03,04,05,06}'!S.26.02.06.TC</vt:lpstr>
      <vt:lpstr>'S.26.03.{01,02,03,04,05,06}'!S.26.03.01</vt:lpstr>
      <vt:lpstr>'S.26.03.{01,02,03,04,05,06}'!S.26.03.01.01</vt:lpstr>
      <vt:lpstr>'S.26.03.{01,02,03,04,05,06}'!S.26.03.01.01.TC</vt:lpstr>
      <vt:lpstr>'S.26.03.{01,02,03,04,05,06}'!S.26.03.01.01.TD</vt:lpstr>
      <vt:lpstr>'S.26.03.{01,02,03,04,05,06}'!S.26.03.01.01.TL</vt:lpstr>
      <vt:lpstr>'S.26.03.{01,02,03,04,05,06}'!S.26.03.01.01.TLC</vt:lpstr>
      <vt:lpstr>'S.26.03.{01,02,03,04,05,06}'!S.26.03.01.01.TT</vt:lpstr>
      <vt:lpstr>'S.26.03.{01,02,03,04,05,06}'!S.26.03.01.01.TTC</vt:lpstr>
      <vt:lpstr>'S.26.03.{01,02,03,04,05,06}'!S.26.03.01.01.X</vt:lpstr>
      <vt:lpstr>'S.26.03.{01,02,03,04,05,06}'!S.26.03.01.01.Y</vt:lpstr>
      <vt:lpstr>'S.26.03.{01,02,03,04,05,06}'!S.26.03.01.01.Z</vt:lpstr>
      <vt:lpstr>'S.26.03.{01,02,03,04,05,06}'!S.26.03.01.01.ZHI</vt:lpstr>
      <vt:lpstr>'S.26.03.{01,02,03,04,05,06}'!S.26.03.01.02</vt:lpstr>
      <vt:lpstr>'S.26.03.{01,02,03,04,05,06}'!S.26.03.01.02.TC</vt:lpstr>
      <vt:lpstr>'S.26.03.{01,02,03,04,05,06}'!S.26.03.01.02.TD</vt:lpstr>
      <vt:lpstr>'S.26.03.{01,02,03,04,05,06}'!S.26.03.01.02.TL</vt:lpstr>
      <vt:lpstr>'S.26.03.{01,02,03,04,05,06}'!S.26.03.01.02.TLC</vt:lpstr>
      <vt:lpstr>'S.26.03.{01,02,03,04,05,06}'!S.26.03.01.02.TT</vt:lpstr>
      <vt:lpstr>'S.26.03.{01,02,03,04,05,06}'!S.26.03.01.02.TTC</vt:lpstr>
      <vt:lpstr>'S.26.03.{01,02,03,04,05,06}'!S.26.03.01.02.X</vt:lpstr>
      <vt:lpstr>'S.26.03.{01,02,03,04,05,06}'!S.26.03.01.02.Y</vt:lpstr>
      <vt:lpstr>'S.26.03.{01,02,03,04,05,06}'!S.26.03.01.02.Z</vt:lpstr>
      <vt:lpstr>'S.26.03.{01,02,03,04,05,06}'!S.26.03.01.02.ZHI</vt:lpstr>
      <vt:lpstr>'S.26.03.{01,02,03,04,05,06}'!S.26.03.01.03</vt:lpstr>
      <vt:lpstr>'S.26.03.{01,02,03,04,05,06}'!S.26.03.01.03.TC</vt:lpstr>
      <vt:lpstr>'S.26.03.{01,02,03,04,05,06}'!S.26.03.01.03.TD</vt:lpstr>
      <vt:lpstr>'S.26.03.{01,02,03,04,05,06}'!S.26.03.01.03.TL</vt:lpstr>
      <vt:lpstr>'S.26.03.{01,02,03,04,05,06}'!S.26.03.01.03.TLC</vt:lpstr>
      <vt:lpstr>'S.26.03.{01,02,03,04,05,06}'!S.26.03.01.03.TT</vt:lpstr>
      <vt:lpstr>'S.26.03.{01,02,03,04,05,06}'!S.26.03.01.03.TTC</vt:lpstr>
      <vt:lpstr>'S.26.03.{01,02,03,04,05,06}'!S.26.03.01.03.Y</vt:lpstr>
      <vt:lpstr>'S.26.03.{01,02,03,04,05,06}'!S.26.03.01.03.Z</vt:lpstr>
      <vt:lpstr>'S.26.03.{01,02,03,04,05,06}'!S.26.03.01.03.ZHI</vt:lpstr>
      <vt:lpstr>'S.26.03.{01,02,03,04,05,06}'!S.26.03.01.TC</vt:lpstr>
      <vt:lpstr>'S.26.03.{01,02,03,04,05,06}'!S.26.03.02</vt:lpstr>
      <vt:lpstr>'S.26.03.{01,02,03,04,05,06}'!S.26.03.02.01</vt:lpstr>
      <vt:lpstr>'S.26.03.{01,02,03,04,05,06}'!S.26.03.02.01.TC</vt:lpstr>
      <vt:lpstr>'S.26.03.{01,02,03,04,05,06}'!S.26.03.02.01.TD</vt:lpstr>
      <vt:lpstr>'S.26.03.{01,02,03,04,05,06}'!S.26.03.02.01.TL</vt:lpstr>
      <vt:lpstr>'S.26.03.{01,02,03,04,05,06}'!S.26.03.02.01.TLC</vt:lpstr>
      <vt:lpstr>'S.26.03.{01,02,03,04,05,06}'!S.26.03.02.01.TT</vt:lpstr>
      <vt:lpstr>'S.26.03.{01,02,03,04,05,06}'!S.26.03.02.01.TTC</vt:lpstr>
      <vt:lpstr>'S.26.03.{01,02,03,04,05,06}'!S.26.03.02.01.X</vt:lpstr>
      <vt:lpstr>'S.26.03.{01,02,03,04,05,06}'!S.26.03.02.01.Y</vt:lpstr>
      <vt:lpstr>'S.26.03.{01,02,03,04,05,06}'!S.26.03.02.01.Z</vt:lpstr>
      <vt:lpstr>'S.26.03.{01,02,03,04,05,06}'!S.26.03.02.01.ZHI</vt:lpstr>
      <vt:lpstr>'S.26.03.{01,02,03,04,05,06}'!S.26.03.02.02</vt:lpstr>
      <vt:lpstr>'S.26.03.{01,02,03,04,05,06}'!S.26.03.02.02.TC</vt:lpstr>
      <vt:lpstr>'S.26.03.{01,02,03,04,05,06}'!S.26.03.02.02.TD</vt:lpstr>
      <vt:lpstr>'S.26.03.{01,02,03,04,05,06}'!S.26.03.02.02.TL</vt:lpstr>
      <vt:lpstr>'S.26.03.{01,02,03,04,05,06}'!S.26.03.02.02.TLC</vt:lpstr>
      <vt:lpstr>'S.26.03.{01,02,03,04,05,06}'!S.26.03.02.02.TT</vt:lpstr>
      <vt:lpstr>'S.26.03.{01,02,03,04,05,06}'!S.26.03.02.02.TTC</vt:lpstr>
      <vt:lpstr>'S.26.03.{01,02,03,04,05,06}'!S.26.03.02.02.X</vt:lpstr>
      <vt:lpstr>'S.26.03.{01,02,03,04,05,06}'!S.26.03.02.02.Y</vt:lpstr>
      <vt:lpstr>'S.26.03.{01,02,03,04,05,06}'!S.26.03.02.02.Z</vt:lpstr>
      <vt:lpstr>'S.26.03.{01,02,03,04,05,06}'!S.26.03.02.02.ZHI</vt:lpstr>
      <vt:lpstr>'S.26.03.{01,02,03,04,05,06}'!S.26.03.02.03</vt:lpstr>
      <vt:lpstr>'S.26.03.{01,02,03,04,05,06}'!S.26.03.02.03.TC</vt:lpstr>
      <vt:lpstr>'S.26.03.{01,02,03,04,05,06}'!S.26.03.02.03.TD</vt:lpstr>
      <vt:lpstr>'S.26.03.{01,02,03,04,05,06}'!S.26.03.02.03.TL</vt:lpstr>
      <vt:lpstr>'S.26.03.{01,02,03,04,05,06}'!S.26.03.02.03.TLC</vt:lpstr>
      <vt:lpstr>'S.26.03.{01,02,03,04,05,06}'!S.26.03.02.03.TT</vt:lpstr>
      <vt:lpstr>'S.26.03.{01,02,03,04,05,06}'!S.26.03.02.03.TTC</vt:lpstr>
      <vt:lpstr>'S.26.03.{01,02,03,04,05,06}'!S.26.03.02.03.Y</vt:lpstr>
      <vt:lpstr>'S.26.03.{01,02,03,04,05,06}'!S.26.03.02.03.Z</vt:lpstr>
      <vt:lpstr>'S.26.03.{01,02,03,04,05,06}'!S.26.03.02.03.ZHI</vt:lpstr>
      <vt:lpstr>'S.26.03.{01,02,03,04,05,06}'!S.26.03.02.TC</vt:lpstr>
      <vt:lpstr>'S.26.03.{01,02,03,04,05,06}'!S.26.03.03</vt:lpstr>
      <vt:lpstr>'S.26.03.{01,02,03,04,05,06}'!S.26.03.03.01</vt:lpstr>
      <vt:lpstr>'S.26.03.{01,02,03,04,05,06}'!S.26.03.03.01.TC</vt:lpstr>
      <vt:lpstr>'S.26.03.{01,02,03,04,05,06}'!S.26.03.03.01.TD</vt:lpstr>
      <vt:lpstr>'S.26.03.{01,02,03,04,05,06}'!S.26.03.03.01.TL</vt:lpstr>
      <vt:lpstr>'S.26.03.{01,02,03,04,05,06}'!S.26.03.03.01.TLC</vt:lpstr>
      <vt:lpstr>'S.26.03.{01,02,03,04,05,06}'!S.26.03.03.01.TT</vt:lpstr>
      <vt:lpstr>'S.26.03.{01,02,03,04,05,06}'!S.26.03.03.01.TTC</vt:lpstr>
      <vt:lpstr>'S.26.03.{01,02,03,04,05,06}'!S.26.03.03.01.X</vt:lpstr>
      <vt:lpstr>'S.26.03.{01,02,03,04,05,06}'!S.26.03.03.01.Y</vt:lpstr>
      <vt:lpstr>'S.26.03.{01,02,03,04,05,06}'!S.26.03.03.01.Z</vt:lpstr>
      <vt:lpstr>'S.26.03.{01,02,03,04,05,06}'!S.26.03.03.01.ZHI</vt:lpstr>
      <vt:lpstr>'S.26.03.{01,02,03,04,05,06}'!S.26.03.03.02</vt:lpstr>
      <vt:lpstr>'S.26.03.{01,02,03,04,05,06}'!S.26.03.03.02.TC</vt:lpstr>
      <vt:lpstr>'S.26.03.{01,02,03,04,05,06}'!S.26.03.03.02.TD</vt:lpstr>
      <vt:lpstr>'S.26.03.{01,02,03,04,05,06}'!S.26.03.03.02.TL</vt:lpstr>
      <vt:lpstr>'S.26.03.{01,02,03,04,05,06}'!S.26.03.03.02.TLC</vt:lpstr>
      <vt:lpstr>'S.26.03.{01,02,03,04,05,06}'!S.26.03.03.02.TT</vt:lpstr>
      <vt:lpstr>'S.26.03.{01,02,03,04,05,06}'!S.26.03.03.02.TTC</vt:lpstr>
      <vt:lpstr>'S.26.03.{01,02,03,04,05,06}'!S.26.03.03.02.X</vt:lpstr>
      <vt:lpstr>'S.26.03.{01,02,03,04,05,06}'!S.26.03.03.02.Y</vt:lpstr>
      <vt:lpstr>'S.26.03.{01,02,03,04,05,06}'!S.26.03.03.02.Z</vt:lpstr>
      <vt:lpstr>'S.26.03.{01,02,03,04,05,06}'!S.26.03.03.02.ZHI</vt:lpstr>
      <vt:lpstr>'S.26.03.{01,02,03,04,05,06}'!S.26.03.03.03</vt:lpstr>
      <vt:lpstr>'S.26.03.{01,02,03,04,05,06}'!S.26.03.03.03.TC</vt:lpstr>
      <vt:lpstr>'S.26.03.{01,02,03,04,05,06}'!S.26.03.03.03.TD</vt:lpstr>
      <vt:lpstr>'S.26.03.{01,02,03,04,05,06}'!S.26.03.03.03.TL</vt:lpstr>
      <vt:lpstr>'S.26.03.{01,02,03,04,05,06}'!S.26.03.03.03.TLC</vt:lpstr>
      <vt:lpstr>'S.26.03.{01,02,03,04,05,06}'!S.26.03.03.03.TT</vt:lpstr>
      <vt:lpstr>'S.26.03.{01,02,03,04,05,06}'!S.26.03.03.03.TTC</vt:lpstr>
      <vt:lpstr>'S.26.03.{01,02,03,04,05,06}'!S.26.03.03.03.Y</vt:lpstr>
      <vt:lpstr>'S.26.03.{01,02,03,04,05,06}'!S.26.03.03.03.Z</vt:lpstr>
      <vt:lpstr>'S.26.03.{01,02,03,04,05,06}'!S.26.03.03.03.ZHI</vt:lpstr>
      <vt:lpstr>'S.26.03.{01,02,03,04,05,06}'!S.26.03.03.TC</vt:lpstr>
      <vt:lpstr>'S.26.03.{01,02,03,04,05,06}'!S.26.03.04</vt:lpstr>
      <vt:lpstr>'S.26.03.{01,02,03,04,05,06}'!S.26.03.04.01</vt:lpstr>
      <vt:lpstr>'S.26.03.{01,02,03,04,05,06}'!S.26.03.04.01.TC</vt:lpstr>
      <vt:lpstr>'S.26.03.{01,02,03,04,05,06}'!S.26.03.04.01.TD</vt:lpstr>
      <vt:lpstr>'S.26.03.{01,02,03,04,05,06}'!S.26.03.04.01.TL</vt:lpstr>
      <vt:lpstr>'S.26.03.{01,02,03,04,05,06}'!S.26.03.04.01.TLC</vt:lpstr>
      <vt:lpstr>'S.26.03.{01,02,03,04,05,06}'!S.26.03.04.01.TT</vt:lpstr>
      <vt:lpstr>'S.26.03.{01,02,03,04,05,06}'!S.26.03.04.01.TTC</vt:lpstr>
      <vt:lpstr>'S.26.03.{01,02,03,04,05,06}'!S.26.03.04.01.X</vt:lpstr>
      <vt:lpstr>'S.26.03.{01,02,03,04,05,06}'!S.26.03.04.01.Y</vt:lpstr>
      <vt:lpstr>'S.26.03.{01,02,03,04,05,06}'!S.26.03.04.01.Z</vt:lpstr>
      <vt:lpstr>'S.26.03.{01,02,03,04,05,06}'!S.26.03.04.01.ZHI</vt:lpstr>
      <vt:lpstr>'S.26.03.{01,02,03,04,05,06}'!S.26.03.04.02</vt:lpstr>
      <vt:lpstr>'S.26.03.{01,02,03,04,05,06}'!S.26.03.04.02.TC</vt:lpstr>
      <vt:lpstr>'S.26.03.{01,02,03,04,05,06}'!S.26.03.04.02.TD</vt:lpstr>
      <vt:lpstr>'S.26.03.{01,02,03,04,05,06}'!S.26.03.04.02.TL</vt:lpstr>
      <vt:lpstr>'S.26.03.{01,02,03,04,05,06}'!S.26.03.04.02.TLC</vt:lpstr>
      <vt:lpstr>'S.26.03.{01,02,03,04,05,06}'!S.26.03.04.02.TT</vt:lpstr>
      <vt:lpstr>'S.26.03.{01,02,03,04,05,06}'!S.26.03.04.02.TTC</vt:lpstr>
      <vt:lpstr>'S.26.03.{01,02,03,04,05,06}'!S.26.03.04.02.X</vt:lpstr>
      <vt:lpstr>'S.26.03.{01,02,03,04,05,06}'!S.26.03.04.02.Y</vt:lpstr>
      <vt:lpstr>'S.26.03.{01,02,03,04,05,06}'!S.26.03.04.02.Z</vt:lpstr>
      <vt:lpstr>'S.26.03.{01,02,03,04,05,06}'!S.26.03.04.02.ZHI</vt:lpstr>
      <vt:lpstr>'S.26.03.{01,02,03,04,05,06}'!S.26.03.04.03</vt:lpstr>
      <vt:lpstr>'S.26.03.{01,02,03,04,05,06}'!S.26.03.04.03.TC</vt:lpstr>
      <vt:lpstr>'S.26.03.{01,02,03,04,05,06}'!S.26.03.04.03.TD</vt:lpstr>
      <vt:lpstr>'S.26.03.{01,02,03,04,05,06}'!S.26.03.04.03.TL</vt:lpstr>
      <vt:lpstr>'S.26.03.{01,02,03,04,05,06}'!S.26.03.04.03.TLC</vt:lpstr>
      <vt:lpstr>'S.26.03.{01,02,03,04,05,06}'!S.26.03.04.03.TT</vt:lpstr>
      <vt:lpstr>'S.26.03.{01,02,03,04,05,06}'!S.26.03.04.03.TTC</vt:lpstr>
      <vt:lpstr>'S.26.03.{01,02,03,04,05,06}'!S.26.03.04.03.Y</vt:lpstr>
      <vt:lpstr>'S.26.03.{01,02,03,04,05,06}'!S.26.03.04.03.Z</vt:lpstr>
      <vt:lpstr>'S.26.03.{01,02,03,04,05,06}'!S.26.03.04.03.ZHI</vt:lpstr>
      <vt:lpstr>'S.26.03.{01,02,03,04,05,06}'!S.26.03.04.TC</vt:lpstr>
      <vt:lpstr>'S.26.03.{01,02,03,04,05,06}'!S.26.03.05</vt:lpstr>
      <vt:lpstr>'S.26.03.{01,02,03,04,05,06}'!S.26.03.05.01</vt:lpstr>
      <vt:lpstr>'S.26.03.{01,02,03,04,05,06}'!S.26.03.05.01.TC</vt:lpstr>
      <vt:lpstr>'S.26.03.{01,02,03,04,05,06}'!S.26.03.05.01.TD</vt:lpstr>
      <vt:lpstr>'S.26.03.{01,02,03,04,05,06}'!S.26.03.05.01.TL</vt:lpstr>
      <vt:lpstr>'S.26.03.{01,02,03,04,05,06}'!S.26.03.05.01.TLC</vt:lpstr>
      <vt:lpstr>'S.26.03.{01,02,03,04,05,06}'!S.26.03.05.01.TT</vt:lpstr>
      <vt:lpstr>'S.26.03.{01,02,03,04,05,06}'!S.26.03.05.01.TTC</vt:lpstr>
      <vt:lpstr>'S.26.03.{01,02,03,04,05,06}'!S.26.03.05.01.X</vt:lpstr>
      <vt:lpstr>'S.26.03.{01,02,03,04,05,06}'!S.26.03.05.01.Y</vt:lpstr>
      <vt:lpstr>'S.26.03.{01,02,03,04,05,06}'!S.26.03.05.01.Z</vt:lpstr>
      <vt:lpstr>'S.26.03.{01,02,03,04,05,06}'!S.26.03.05.01.ZHI</vt:lpstr>
      <vt:lpstr>'S.26.03.{01,02,03,04,05,06}'!S.26.03.05.02</vt:lpstr>
      <vt:lpstr>'S.26.03.{01,02,03,04,05,06}'!S.26.03.05.02.TC</vt:lpstr>
      <vt:lpstr>'S.26.03.{01,02,03,04,05,06}'!S.26.03.05.02.TD</vt:lpstr>
      <vt:lpstr>'S.26.03.{01,02,03,04,05,06}'!S.26.03.05.02.TL</vt:lpstr>
      <vt:lpstr>'S.26.03.{01,02,03,04,05,06}'!S.26.03.05.02.TLC</vt:lpstr>
      <vt:lpstr>'S.26.03.{01,02,03,04,05,06}'!S.26.03.05.02.TT</vt:lpstr>
      <vt:lpstr>'S.26.03.{01,02,03,04,05,06}'!S.26.03.05.02.TTC</vt:lpstr>
      <vt:lpstr>'S.26.03.{01,02,03,04,05,06}'!S.26.03.05.02.X</vt:lpstr>
      <vt:lpstr>'S.26.03.{01,02,03,04,05,06}'!S.26.03.05.02.Y</vt:lpstr>
      <vt:lpstr>'S.26.03.{01,02,03,04,05,06}'!S.26.03.05.02.Z</vt:lpstr>
      <vt:lpstr>'S.26.03.{01,02,03,04,05,06}'!S.26.03.05.02.ZHI</vt:lpstr>
      <vt:lpstr>'S.26.03.{01,02,03,04,05,06}'!S.26.03.05.03</vt:lpstr>
      <vt:lpstr>'S.26.03.{01,02,03,04,05,06}'!S.26.03.05.03.TC</vt:lpstr>
      <vt:lpstr>'S.26.03.{01,02,03,04,05,06}'!S.26.03.05.03.TD</vt:lpstr>
      <vt:lpstr>'S.26.03.{01,02,03,04,05,06}'!S.26.03.05.03.TL</vt:lpstr>
      <vt:lpstr>'S.26.03.{01,02,03,04,05,06}'!S.26.03.05.03.TLC</vt:lpstr>
      <vt:lpstr>'S.26.03.{01,02,03,04,05,06}'!S.26.03.05.03.TT</vt:lpstr>
      <vt:lpstr>'S.26.03.{01,02,03,04,05,06}'!S.26.03.05.03.TTC</vt:lpstr>
      <vt:lpstr>'S.26.03.{01,02,03,04,05,06}'!S.26.03.05.03.Y</vt:lpstr>
      <vt:lpstr>'S.26.03.{01,02,03,04,05,06}'!S.26.03.05.03.Z</vt:lpstr>
      <vt:lpstr>'S.26.03.{01,02,03,04,05,06}'!S.26.03.05.03.ZHI</vt:lpstr>
      <vt:lpstr>'S.26.03.{01,02,03,04,05,06}'!S.26.03.05.TC</vt:lpstr>
      <vt:lpstr>'S.26.03.{01,02,03,04,05,06}'!S.26.03.06</vt:lpstr>
      <vt:lpstr>'S.26.03.{01,02,03,04,05,06}'!S.26.03.06.01</vt:lpstr>
      <vt:lpstr>'S.26.03.{01,02,03,04,05,06}'!S.26.03.06.01.TC</vt:lpstr>
      <vt:lpstr>'S.26.03.{01,02,03,04,05,06}'!S.26.03.06.01.TD</vt:lpstr>
      <vt:lpstr>'S.26.03.{01,02,03,04,05,06}'!S.26.03.06.01.TL</vt:lpstr>
      <vt:lpstr>'S.26.03.{01,02,03,04,05,06}'!S.26.03.06.01.TLC</vt:lpstr>
      <vt:lpstr>'S.26.03.{01,02,03,04,05,06}'!S.26.03.06.01.TT</vt:lpstr>
      <vt:lpstr>'S.26.03.{01,02,03,04,05,06}'!S.26.03.06.01.TTC</vt:lpstr>
      <vt:lpstr>'S.26.03.{01,02,03,04,05,06}'!S.26.03.06.01.X</vt:lpstr>
      <vt:lpstr>'S.26.03.{01,02,03,04,05,06}'!S.26.03.06.01.Y</vt:lpstr>
      <vt:lpstr>'S.26.03.{01,02,03,04,05,06}'!S.26.03.06.01.Z</vt:lpstr>
      <vt:lpstr>'S.26.03.{01,02,03,04,05,06}'!S.26.03.06.01.ZHI</vt:lpstr>
      <vt:lpstr>'S.26.03.{01,02,03,04,05,06}'!S.26.03.06.02</vt:lpstr>
      <vt:lpstr>'S.26.03.{01,02,03,04,05,06}'!S.26.03.06.02.TC</vt:lpstr>
      <vt:lpstr>'S.26.03.{01,02,03,04,05,06}'!S.26.03.06.02.TD</vt:lpstr>
      <vt:lpstr>'S.26.03.{01,02,03,04,05,06}'!S.26.03.06.02.TL</vt:lpstr>
      <vt:lpstr>'S.26.03.{01,02,03,04,05,06}'!S.26.03.06.02.TLC</vt:lpstr>
      <vt:lpstr>'S.26.03.{01,02,03,04,05,06}'!S.26.03.06.02.TT</vt:lpstr>
      <vt:lpstr>'S.26.03.{01,02,03,04,05,06}'!S.26.03.06.02.TTC</vt:lpstr>
      <vt:lpstr>'S.26.03.{01,02,03,04,05,06}'!S.26.03.06.02.X</vt:lpstr>
      <vt:lpstr>'S.26.03.{01,02,03,04,05,06}'!S.26.03.06.02.Y</vt:lpstr>
      <vt:lpstr>'S.26.03.{01,02,03,04,05,06}'!S.26.03.06.02.Z</vt:lpstr>
      <vt:lpstr>'S.26.03.{01,02,03,04,05,06}'!S.26.03.06.02.ZHI</vt:lpstr>
      <vt:lpstr>'S.26.03.{01,02,03,04,05,06}'!S.26.03.06.03</vt:lpstr>
      <vt:lpstr>'S.26.03.{01,02,03,04,05,06}'!S.26.03.06.03.TC</vt:lpstr>
      <vt:lpstr>'S.26.03.{01,02,03,04,05,06}'!S.26.03.06.03.TD</vt:lpstr>
      <vt:lpstr>'S.26.03.{01,02,03,04,05,06}'!S.26.03.06.03.TL</vt:lpstr>
      <vt:lpstr>'S.26.03.{01,02,03,04,05,06}'!S.26.03.06.03.TLC</vt:lpstr>
      <vt:lpstr>'S.26.03.{01,02,03,04,05,06}'!S.26.03.06.03.TT</vt:lpstr>
      <vt:lpstr>'S.26.03.{01,02,03,04,05,06}'!S.26.03.06.03.TTC</vt:lpstr>
      <vt:lpstr>'S.26.03.{01,02,03,04,05,06}'!S.26.03.06.03.Y</vt:lpstr>
      <vt:lpstr>'S.26.03.{01,02,03,04,05,06}'!S.26.03.06.03.Z</vt:lpstr>
      <vt:lpstr>'S.26.03.{01,02,03,04,05,06}'!S.26.03.06.03.ZHI</vt:lpstr>
      <vt:lpstr>'S.26.03.{01,02,03,04,05,06}'!S.26.03.06.TC</vt:lpstr>
      <vt:lpstr>'S.26.04.{01,02,03,04,05,06}'!S.26.04.01</vt:lpstr>
      <vt:lpstr>'S.26.04.{01,02,03,04,05,06}'!S.26.04.01.01</vt:lpstr>
      <vt:lpstr>'S.26.04.{01,02,03,04,05,06}'!S.26.04.01.01.TC</vt:lpstr>
      <vt:lpstr>'S.26.04.{01,02,03,04,05,06}'!S.26.04.01.01.TD</vt:lpstr>
      <vt:lpstr>'S.26.04.{01,02,03,04,05,06}'!S.26.04.01.01.TL</vt:lpstr>
      <vt:lpstr>'S.26.04.{01,02,03,04,05,06}'!S.26.04.01.01.TLC</vt:lpstr>
      <vt:lpstr>'S.26.04.{01,02,03,04,05,06}'!S.26.04.01.01.TT</vt:lpstr>
      <vt:lpstr>'S.26.04.{01,02,03,04,05,06}'!S.26.04.01.01.TTC</vt:lpstr>
      <vt:lpstr>'S.26.04.{01,02,03,04,05,06}'!S.26.04.01.01.X</vt:lpstr>
      <vt:lpstr>'S.26.04.{01,02,03,04,05,06}'!S.26.04.01.01.Y</vt:lpstr>
      <vt:lpstr>'S.26.04.{01,02,03,04,05,06}'!S.26.04.01.01.Z</vt:lpstr>
      <vt:lpstr>'S.26.04.{01,02,03,04,05,06}'!S.26.04.01.01.ZHI</vt:lpstr>
      <vt:lpstr>'S.26.04.{01,02,03,04,05,06}'!S.26.04.01.02</vt:lpstr>
      <vt:lpstr>'S.26.04.{01,02,03,04,05,06}'!S.26.04.01.02.TC</vt:lpstr>
      <vt:lpstr>'S.26.04.{01,02,03,04,05,06}'!S.26.04.01.02.TD</vt:lpstr>
      <vt:lpstr>'S.26.04.{01,02,03,04,05,06}'!S.26.04.01.02.TL</vt:lpstr>
      <vt:lpstr>'S.26.04.{01,02,03,04,05,06}'!S.26.04.01.02.TLC</vt:lpstr>
      <vt:lpstr>'S.26.04.{01,02,03,04,05,06}'!S.26.04.01.02.TT</vt:lpstr>
      <vt:lpstr>'S.26.04.{01,02,03,04,05,06}'!S.26.04.01.02.TTC</vt:lpstr>
      <vt:lpstr>'S.26.04.{01,02,03,04,05,06}'!S.26.04.01.02.X</vt:lpstr>
      <vt:lpstr>'S.26.04.{01,02,03,04,05,06}'!S.26.04.01.02.Y</vt:lpstr>
      <vt:lpstr>'S.26.04.{01,02,03,04,05,06}'!S.26.04.01.02.Z</vt:lpstr>
      <vt:lpstr>'S.26.04.{01,02,03,04,05,06}'!S.26.04.01.02.ZHI</vt:lpstr>
      <vt:lpstr>'S.26.04.{01,02,03,04,05,06}'!S.26.04.01.03</vt:lpstr>
      <vt:lpstr>'S.26.04.{01,02,03,04,05,06}'!S.26.04.01.03.TC</vt:lpstr>
      <vt:lpstr>'S.26.04.{01,02,03,04,05,06}'!S.26.04.01.03.TD</vt:lpstr>
      <vt:lpstr>'S.26.04.{01,02,03,04,05,06}'!S.26.04.01.03.TL</vt:lpstr>
      <vt:lpstr>'S.26.04.{01,02,03,04,05,06}'!S.26.04.01.03.TLC</vt:lpstr>
      <vt:lpstr>'S.26.04.{01,02,03,04,05,06}'!S.26.04.01.03.TT</vt:lpstr>
      <vt:lpstr>'S.26.04.{01,02,03,04,05,06}'!S.26.04.01.03.TTC</vt:lpstr>
      <vt:lpstr>'S.26.04.{01,02,03,04,05,06}'!S.26.04.01.03.X</vt:lpstr>
      <vt:lpstr>'S.26.04.{01,02,03,04,05,06}'!S.26.04.01.03.Y</vt:lpstr>
      <vt:lpstr>'S.26.04.{01,02,03,04,05,06}'!S.26.04.01.03.Z</vt:lpstr>
      <vt:lpstr>'S.26.04.{01,02,03,04,05,06}'!S.26.04.01.03.ZHI</vt:lpstr>
      <vt:lpstr>'S.26.04.{01,02,03,04,05,06}'!S.26.04.01.04</vt:lpstr>
      <vt:lpstr>'S.26.04.{01,02,03,04,05,06}'!S.26.04.01.04.TC</vt:lpstr>
      <vt:lpstr>'S.26.04.{01,02,03,04,05,06}'!S.26.04.01.04.TD</vt:lpstr>
      <vt:lpstr>'S.26.04.{01,02,03,04,05,06}'!S.26.04.01.04.TL</vt:lpstr>
      <vt:lpstr>'S.26.04.{01,02,03,04,05,06}'!S.26.04.01.04.TLC</vt:lpstr>
      <vt:lpstr>'S.26.04.{01,02,03,04,05,06}'!S.26.04.01.04.TT</vt:lpstr>
      <vt:lpstr>'S.26.04.{01,02,03,04,05,06}'!S.26.04.01.04.TTC</vt:lpstr>
      <vt:lpstr>'S.26.04.{01,02,03,04,05,06}'!S.26.04.01.04.X</vt:lpstr>
      <vt:lpstr>'S.26.04.{01,02,03,04,05,06}'!S.26.04.01.04.Y</vt:lpstr>
      <vt:lpstr>'S.26.04.{01,02,03,04,05,06}'!S.26.04.01.04.Z</vt:lpstr>
      <vt:lpstr>'S.26.04.{01,02,03,04,05,06}'!S.26.04.01.04.ZHI</vt:lpstr>
      <vt:lpstr>'S.26.04.{01,02,03,04,05,06}'!S.26.04.01.05</vt:lpstr>
      <vt:lpstr>'S.26.04.{01,02,03,04,05,06}'!S.26.04.01.05.TC</vt:lpstr>
      <vt:lpstr>'S.26.04.{01,02,03,04,05,06}'!S.26.04.01.05.TD</vt:lpstr>
      <vt:lpstr>'S.26.04.{01,02,03,04,05,06}'!S.26.04.01.05.TL</vt:lpstr>
      <vt:lpstr>'S.26.04.{01,02,03,04,05,06}'!S.26.04.01.05.TLC</vt:lpstr>
      <vt:lpstr>'S.26.04.{01,02,03,04,05,06}'!S.26.04.01.05.TT</vt:lpstr>
      <vt:lpstr>'S.26.04.{01,02,03,04,05,06}'!S.26.04.01.05.TTC</vt:lpstr>
      <vt:lpstr>'S.26.04.{01,02,03,04,05,06}'!S.26.04.01.05.X</vt:lpstr>
      <vt:lpstr>'S.26.04.{01,02,03,04,05,06}'!S.26.04.01.05.Y</vt:lpstr>
      <vt:lpstr>'S.26.04.{01,02,03,04,05,06}'!S.26.04.01.05.Z</vt:lpstr>
      <vt:lpstr>'S.26.04.{01,02,03,04,05,06}'!S.26.04.01.05.ZHI</vt:lpstr>
      <vt:lpstr>'S.26.04.{01,02,03,04,05,06}'!S.26.04.01.06</vt:lpstr>
      <vt:lpstr>'S.26.04.{01,02,03,04,05,06}'!S.26.04.01.06.TC</vt:lpstr>
      <vt:lpstr>'S.26.04.{01,02,03,04,05,06}'!S.26.04.01.06.TD</vt:lpstr>
      <vt:lpstr>'S.26.04.{01,02,03,04,05,06}'!S.26.04.01.06.TL</vt:lpstr>
      <vt:lpstr>'S.26.04.{01,02,03,04,05,06}'!S.26.04.01.06.TLC</vt:lpstr>
      <vt:lpstr>'S.26.04.{01,02,03,04,05,06}'!S.26.04.01.06.TT</vt:lpstr>
      <vt:lpstr>'S.26.04.{01,02,03,04,05,06}'!S.26.04.01.06.TTC</vt:lpstr>
      <vt:lpstr>'S.26.04.{01,02,03,04,05,06}'!S.26.04.01.06.X</vt:lpstr>
      <vt:lpstr>'S.26.04.{01,02,03,04,05,06}'!S.26.04.01.06.Y</vt:lpstr>
      <vt:lpstr>'S.26.04.{01,02,03,04,05,06}'!S.26.04.01.06.Z</vt:lpstr>
      <vt:lpstr>'S.26.04.{01,02,03,04,05,06}'!S.26.04.01.06.ZHI</vt:lpstr>
      <vt:lpstr>'S.26.04.{01,02,03,04,05,06}'!S.26.04.01.07</vt:lpstr>
      <vt:lpstr>'S.26.04.{01,02,03,04,05,06}'!S.26.04.01.07.TC</vt:lpstr>
      <vt:lpstr>'S.26.04.{01,02,03,04,05,06}'!S.26.04.01.07.TD</vt:lpstr>
      <vt:lpstr>'S.26.04.{01,02,03,04,05,06}'!S.26.04.01.07.TL</vt:lpstr>
      <vt:lpstr>'S.26.04.{01,02,03,04,05,06}'!S.26.04.01.07.TLC</vt:lpstr>
      <vt:lpstr>'S.26.04.{01,02,03,04,05,06}'!S.26.04.01.07.TT</vt:lpstr>
      <vt:lpstr>'S.26.04.{01,02,03,04,05,06}'!S.26.04.01.07.TTC</vt:lpstr>
      <vt:lpstr>'S.26.04.{01,02,03,04,05,06}'!S.26.04.01.07.X</vt:lpstr>
      <vt:lpstr>'S.26.04.{01,02,03,04,05,06}'!S.26.04.01.07.Y</vt:lpstr>
      <vt:lpstr>'S.26.04.{01,02,03,04,05,06}'!S.26.04.01.07.Z</vt:lpstr>
      <vt:lpstr>'S.26.04.{01,02,03,04,05,06}'!S.26.04.01.07.ZHI</vt:lpstr>
      <vt:lpstr>'S.26.04.{01,02,03,04,05,06}'!S.26.04.01.08</vt:lpstr>
      <vt:lpstr>'S.26.04.{01,02,03,04,05,06}'!S.26.04.01.08.TC</vt:lpstr>
      <vt:lpstr>'S.26.04.{01,02,03,04,05,06}'!S.26.04.01.08.TD</vt:lpstr>
      <vt:lpstr>'S.26.04.{01,02,03,04,05,06}'!S.26.04.01.08.TL</vt:lpstr>
      <vt:lpstr>'S.26.04.{01,02,03,04,05,06}'!S.26.04.01.08.TLC</vt:lpstr>
      <vt:lpstr>'S.26.04.{01,02,03,04,05,06}'!S.26.04.01.08.TT</vt:lpstr>
      <vt:lpstr>'S.26.04.{01,02,03,04,05,06}'!S.26.04.01.08.TTC</vt:lpstr>
      <vt:lpstr>'S.26.04.{01,02,03,04,05,06}'!S.26.04.01.08.Y</vt:lpstr>
      <vt:lpstr>'S.26.04.{01,02,03,04,05,06}'!S.26.04.01.08.Z</vt:lpstr>
      <vt:lpstr>'S.26.04.{01,02,03,04,05,06}'!S.26.04.01.08.ZHI</vt:lpstr>
      <vt:lpstr>'S.26.04.{01,02,03,04,05,06}'!S.26.04.01.TC</vt:lpstr>
      <vt:lpstr>'S.26.04.{01,02,03,04,05,06}'!S.26.04.02</vt:lpstr>
      <vt:lpstr>'S.26.04.{01,02,03,04,05,06}'!S.26.04.02.01</vt:lpstr>
      <vt:lpstr>'S.26.04.{01,02,03,04,05,06}'!S.26.04.02.01.TC</vt:lpstr>
      <vt:lpstr>'S.26.04.{01,02,03,04,05,06}'!S.26.04.02.01.TD</vt:lpstr>
      <vt:lpstr>'S.26.04.{01,02,03,04,05,06}'!S.26.04.02.01.TL</vt:lpstr>
      <vt:lpstr>'S.26.04.{01,02,03,04,05,06}'!S.26.04.02.01.TLC</vt:lpstr>
      <vt:lpstr>'S.26.04.{01,02,03,04,05,06}'!S.26.04.02.01.TT</vt:lpstr>
      <vt:lpstr>'S.26.04.{01,02,03,04,05,06}'!S.26.04.02.01.TTC</vt:lpstr>
      <vt:lpstr>'S.26.04.{01,02,03,04,05,06}'!S.26.04.02.01.X</vt:lpstr>
      <vt:lpstr>'S.26.04.{01,02,03,04,05,06}'!S.26.04.02.01.Y</vt:lpstr>
      <vt:lpstr>'S.26.04.{01,02,03,04,05,06}'!S.26.04.02.01.Z</vt:lpstr>
      <vt:lpstr>'S.26.04.{01,02,03,04,05,06}'!S.26.04.02.01.ZHI</vt:lpstr>
      <vt:lpstr>'S.26.04.{01,02,03,04,05,06}'!S.26.04.02.02</vt:lpstr>
      <vt:lpstr>'S.26.04.{01,02,03,04,05,06}'!S.26.04.02.02.TC</vt:lpstr>
      <vt:lpstr>'S.26.04.{01,02,03,04,05,06}'!S.26.04.02.02.TD</vt:lpstr>
      <vt:lpstr>'S.26.04.{01,02,03,04,05,06}'!S.26.04.02.02.TL</vt:lpstr>
      <vt:lpstr>'S.26.04.{01,02,03,04,05,06}'!S.26.04.02.02.TLC</vt:lpstr>
      <vt:lpstr>'S.26.04.{01,02,03,04,05,06}'!S.26.04.02.02.TT</vt:lpstr>
      <vt:lpstr>'S.26.04.{01,02,03,04,05,06}'!S.26.04.02.02.TTC</vt:lpstr>
      <vt:lpstr>'S.26.04.{01,02,03,04,05,06}'!S.26.04.02.02.X</vt:lpstr>
      <vt:lpstr>'S.26.04.{01,02,03,04,05,06}'!S.26.04.02.02.Y</vt:lpstr>
      <vt:lpstr>'S.26.04.{01,02,03,04,05,06}'!S.26.04.02.02.Z</vt:lpstr>
      <vt:lpstr>'S.26.04.{01,02,03,04,05,06}'!S.26.04.02.02.ZHI</vt:lpstr>
      <vt:lpstr>'S.26.04.{01,02,03,04,05,06}'!S.26.04.02.03</vt:lpstr>
      <vt:lpstr>'S.26.04.{01,02,03,04,05,06}'!S.26.04.02.03.TC</vt:lpstr>
      <vt:lpstr>'S.26.04.{01,02,03,04,05,06}'!S.26.04.02.03.TD</vt:lpstr>
      <vt:lpstr>'S.26.04.{01,02,03,04,05,06}'!S.26.04.02.03.TL</vt:lpstr>
      <vt:lpstr>'S.26.04.{01,02,03,04,05,06}'!S.26.04.02.03.TLC</vt:lpstr>
      <vt:lpstr>'S.26.04.{01,02,03,04,05,06}'!S.26.04.02.03.TT</vt:lpstr>
      <vt:lpstr>'S.26.04.{01,02,03,04,05,06}'!S.26.04.02.03.TTC</vt:lpstr>
      <vt:lpstr>'S.26.04.{01,02,03,04,05,06}'!S.26.04.02.03.X</vt:lpstr>
      <vt:lpstr>'S.26.04.{01,02,03,04,05,06}'!S.26.04.02.03.Y</vt:lpstr>
      <vt:lpstr>'S.26.04.{01,02,03,04,05,06}'!S.26.04.02.03.Z</vt:lpstr>
      <vt:lpstr>'S.26.04.{01,02,03,04,05,06}'!S.26.04.02.03.ZHI</vt:lpstr>
      <vt:lpstr>'S.26.04.{01,02,03,04,05,06}'!S.26.04.02.04</vt:lpstr>
      <vt:lpstr>'S.26.04.{01,02,03,04,05,06}'!S.26.04.02.04.TC</vt:lpstr>
      <vt:lpstr>'S.26.04.{01,02,03,04,05,06}'!S.26.04.02.04.TD</vt:lpstr>
      <vt:lpstr>'S.26.04.{01,02,03,04,05,06}'!S.26.04.02.04.TL</vt:lpstr>
      <vt:lpstr>'S.26.04.{01,02,03,04,05,06}'!S.26.04.02.04.TLC</vt:lpstr>
      <vt:lpstr>'S.26.04.{01,02,03,04,05,06}'!S.26.04.02.04.TT</vt:lpstr>
      <vt:lpstr>'S.26.04.{01,02,03,04,05,06}'!S.26.04.02.04.TTC</vt:lpstr>
      <vt:lpstr>'S.26.04.{01,02,03,04,05,06}'!S.26.04.02.04.X</vt:lpstr>
      <vt:lpstr>'S.26.04.{01,02,03,04,05,06}'!S.26.04.02.04.Y</vt:lpstr>
      <vt:lpstr>'S.26.04.{01,02,03,04,05,06}'!S.26.04.02.04.Z</vt:lpstr>
      <vt:lpstr>'S.26.04.{01,02,03,04,05,06}'!S.26.04.02.04.ZHI</vt:lpstr>
      <vt:lpstr>'S.26.04.{01,02,03,04,05,06}'!S.26.04.02.05</vt:lpstr>
      <vt:lpstr>'S.26.04.{01,02,03,04,05,06}'!S.26.04.02.05.TC</vt:lpstr>
      <vt:lpstr>'S.26.04.{01,02,03,04,05,06}'!S.26.04.02.05.TD</vt:lpstr>
      <vt:lpstr>'S.26.04.{01,02,03,04,05,06}'!S.26.04.02.05.TL</vt:lpstr>
      <vt:lpstr>'S.26.04.{01,02,03,04,05,06}'!S.26.04.02.05.TLC</vt:lpstr>
      <vt:lpstr>'S.26.04.{01,02,03,04,05,06}'!S.26.04.02.05.TT</vt:lpstr>
      <vt:lpstr>'S.26.04.{01,02,03,04,05,06}'!S.26.04.02.05.TTC</vt:lpstr>
      <vt:lpstr>'S.26.04.{01,02,03,04,05,06}'!S.26.04.02.05.X</vt:lpstr>
      <vt:lpstr>'S.26.04.{01,02,03,04,05,06}'!S.26.04.02.05.Y</vt:lpstr>
      <vt:lpstr>'S.26.04.{01,02,03,04,05,06}'!S.26.04.02.05.Z</vt:lpstr>
      <vt:lpstr>'S.26.04.{01,02,03,04,05,06}'!S.26.04.02.05.ZHI</vt:lpstr>
      <vt:lpstr>'S.26.04.{01,02,03,04,05,06}'!S.26.04.02.06</vt:lpstr>
      <vt:lpstr>'S.26.04.{01,02,03,04,05,06}'!S.26.04.02.06.TC</vt:lpstr>
      <vt:lpstr>'S.26.04.{01,02,03,04,05,06}'!S.26.04.02.06.TD</vt:lpstr>
      <vt:lpstr>'S.26.04.{01,02,03,04,05,06}'!S.26.04.02.06.TL</vt:lpstr>
      <vt:lpstr>'S.26.04.{01,02,03,04,05,06}'!S.26.04.02.06.TLC</vt:lpstr>
      <vt:lpstr>'S.26.04.{01,02,03,04,05,06}'!S.26.04.02.06.TT</vt:lpstr>
      <vt:lpstr>'S.26.04.{01,02,03,04,05,06}'!S.26.04.02.06.TTC</vt:lpstr>
      <vt:lpstr>'S.26.04.{01,02,03,04,05,06}'!S.26.04.02.06.X</vt:lpstr>
      <vt:lpstr>'S.26.04.{01,02,03,04,05,06}'!S.26.04.02.06.Y</vt:lpstr>
      <vt:lpstr>'S.26.04.{01,02,03,04,05,06}'!S.26.04.02.06.Z</vt:lpstr>
      <vt:lpstr>'S.26.04.{01,02,03,04,05,06}'!S.26.04.02.06.ZHI</vt:lpstr>
      <vt:lpstr>'S.26.04.{01,02,03,04,05,06}'!S.26.04.02.07</vt:lpstr>
      <vt:lpstr>'S.26.04.{01,02,03,04,05,06}'!S.26.04.02.07.TC</vt:lpstr>
      <vt:lpstr>'S.26.04.{01,02,03,04,05,06}'!S.26.04.02.07.TD</vt:lpstr>
      <vt:lpstr>'S.26.04.{01,02,03,04,05,06}'!S.26.04.02.07.TL</vt:lpstr>
      <vt:lpstr>'S.26.04.{01,02,03,04,05,06}'!S.26.04.02.07.TLC</vt:lpstr>
      <vt:lpstr>'S.26.04.{01,02,03,04,05,06}'!S.26.04.02.07.TT</vt:lpstr>
      <vt:lpstr>'S.26.04.{01,02,03,04,05,06}'!S.26.04.02.07.TTC</vt:lpstr>
      <vt:lpstr>'S.26.04.{01,02,03,04,05,06}'!S.26.04.02.07.X</vt:lpstr>
      <vt:lpstr>'S.26.04.{01,02,03,04,05,06}'!S.26.04.02.07.Y</vt:lpstr>
      <vt:lpstr>'S.26.04.{01,02,03,04,05,06}'!S.26.04.02.07.Z</vt:lpstr>
      <vt:lpstr>'S.26.04.{01,02,03,04,05,06}'!S.26.04.02.07.ZHI</vt:lpstr>
      <vt:lpstr>'S.26.04.{01,02,03,04,05,06}'!S.26.04.02.08</vt:lpstr>
      <vt:lpstr>'S.26.04.{01,02,03,04,05,06}'!S.26.04.02.08.TC</vt:lpstr>
      <vt:lpstr>'S.26.04.{01,02,03,04,05,06}'!S.26.04.02.08.TD</vt:lpstr>
      <vt:lpstr>'S.26.04.{01,02,03,04,05,06}'!S.26.04.02.08.TL</vt:lpstr>
      <vt:lpstr>'S.26.04.{01,02,03,04,05,06}'!S.26.04.02.08.TLC</vt:lpstr>
      <vt:lpstr>'S.26.04.{01,02,03,04,05,06}'!S.26.04.02.08.TT</vt:lpstr>
      <vt:lpstr>'S.26.04.{01,02,03,04,05,06}'!S.26.04.02.08.TTC</vt:lpstr>
      <vt:lpstr>'S.26.04.{01,02,03,04,05,06}'!S.26.04.02.08.Y</vt:lpstr>
      <vt:lpstr>'S.26.04.{01,02,03,04,05,06}'!S.26.04.02.08.Z</vt:lpstr>
      <vt:lpstr>'S.26.04.{01,02,03,04,05,06}'!S.26.04.02.08.ZHI</vt:lpstr>
      <vt:lpstr>'S.26.04.{01,02,03,04,05,06}'!S.26.04.02.TC</vt:lpstr>
      <vt:lpstr>'S.26.04.{01,02,03,04,05,06}'!S.26.04.03</vt:lpstr>
      <vt:lpstr>'S.26.04.{01,02,03,04,05,06}'!S.26.04.03.01</vt:lpstr>
      <vt:lpstr>'S.26.04.{01,02,03,04,05,06}'!S.26.04.03.01.TC</vt:lpstr>
      <vt:lpstr>'S.26.04.{01,02,03,04,05,06}'!S.26.04.03.01.TD</vt:lpstr>
      <vt:lpstr>'S.26.04.{01,02,03,04,05,06}'!S.26.04.03.01.TL</vt:lpstr>
      <vt:lpstr>'S.26.04.{01,02,03,04,05,06}'!S.26.04.03.01.TLC</vt:lpstr>
      <vt:lpstr>'S.26.04.{01,02,03,04,05,06}'!S.26.04.03.01.TT</vt:lpstr>
      <vt:lpstr>'S.26.04.{01,02,03,04,05,06}'!S.26.04.03.01.TTC</vt:lpstr>
      <vt:lpstr>'S.26.04.{01,02,03,04,05,06}'!S.26.04.03.01.X</vt:lpstr>
      <vt:lpstr>'S.26.04.{01,02,03,04,05,06}'!S.26.04.03.01.Y</vt:lpstr>
      <vt:lpstr>'S.26.04.{01,02,03,04,05,06}'!S.26.04.03.01.Z</vt:lpstr>
      <vt:lpstr>'S.26.04.{01,02,03,04,05,06}'!S.26.04.03.01.ZHI</vt:lpstr>
      <vt:lpstr>'S.26.04.{01,02,03,04,05,06}'!S.26.04.03.02</vt:lpstr>
      <vt:lpstr>'S.26.04.{01,02,03,04,05,06}'!S.26.04.03.02.TC</vt:lpstr>
      <vt:lpstr>'S.26.04.{01,02,03,04,05,06}'!S.26.04.03.02.TD</vt:lpstr>
      <vt:lpstr>'S.26.04.{01,02,03,04,05,06}'!S.26.04.03.02.TL</vt:lpstr>
      <vt:lpstr>'S.26.04.{01,02,03,04,05,06}'!S.26.04.03.02.TLC</vt:lpstr>
      <vt:lpstr>'S.26.04.{01,02,03,04,05,06}'!S.26.04.03.02.TT</vt:lpstr>
      <vt:lpstr>'S.26.04.{01,02,03,04,05,06}'!S.26.04.03.02.TTC</vt:lpstr>
      <vt:lpstr>'S.26.04.{01,02,03,04,05,06}'!S.26.04.03.02.X</vt:lpstr>
      <vt:lpstr>'S.26.04.{01,02,03,04,05,06}'!S.26.04.03.02.Y</vt:lpstr>
      <vt:lpstr>'S.26.04.{01,02,03,04,05,06}'!S.26.04.03.02.Z</vt:lpstr>
      <vt:lpstr>'S.26.04.{01,02,03,04,05,06}'!S.26.04.03.02.ZHI</vt:lpstr>
      <vt:lpstr>'S.26.04.{01,02,03,04,05,06}'!S.26.04.03.03</vt:lpstr>
      <vt:lpstr>'S.26.04.{01,02,03,04,05,06}'!S.26.04.03.03.TC</vt:lpstr>
      <vt:lpstr>'S.26.04.{01,02,03,04,05,06}'!S.26.04.03.03.TD</vt:lpstr>
      <vt:lpstr>'S.26.04.{01,02,03,04,05,06}'!S.26.04.03.03.TL</vt:lpstr>
      <vt:lpstr>'S.26.04.{01,02,03,04,05,06}'!S.26.04.03.03.TLC</vt:lpstr>
      <vt:lpstr>'S.26.04.{01,02,03,04,05,06}'!S.26.04.03.03.TT</vt:lpstr>
      <vt:lpstr>'S.26.04.{01,02,03,04,05,06}'!S.26.04.03.03.TTC</vt:lpstr>
      <vt:lpstr>'S.26.04.{01,02,03,04,05,06}'!S.26.04.03.03.X</vt:lpstr>
      <vt:lpstr>'S.26.04.{01,02,03,04,05,06}'!S.26.04.03.03.Y</vt:lpstr>
      <vt:lpstr>'S.26.04.{01,02,03,04,05,06}'!S.26.04.03.03.Z</vt:lpstr>
      <vt:lpstr>'S.26.04.{01,02,03,04,05,06}'!S.26.04.03.03.ZHI</vt:lpstr>
      <vt:lpstr>'S.26.04.{01,02,03,04,05,06}'!S.26.04.03.04</vt:lpstr>
      <vt:lpstr>'S.26.04.{01,02,03,04,05,06}'!S.26.04.03.04.TC</vt:lpstr>
      <vt:lpstr>'S.26.04.{01,02,03,04,05,06}'!S.26.04.03.04.TD</vt:lpstr>
      <vt:lpstr>'S.26.04.{01,02,03,04,05,06}'!S.26.04.03.04.TL</vt:lpstr>
      <vt:lpstr>'S.26.04.{01,02,03,04,05,06}'!S.26.04.03.04.TLC</vt:lpstr>
      <vt:lpstr>'S.26.04.{01,02,03,04,05,06}'!S.26.04.03.04.TT</vt:lpstr>
      <vt:lpstr>'S.26.04.{01,02,03,04,05,06}'!S.26.04.03.04.TTC</vt:lpstr>
      <vt:lpstr>'S.26.04.{01,02,03,04,05,06}'!S.26.04.03.04.X</vt:lpstr>
      <vt:lpstr>'S.26.04.{01,02,03,04,05,06}'!S.26.04.03.04.Y</vt:lpstr>
      <vt:lpstr>'S.26.04.{01,02,03,04,05,06}'!S.26.04.03.04.Z</vt:lpstr>
      <vt:lpstr>'S.26.04.{01,02,03,04,05,06}'!S.26.04.03.04.ZHI</vt:lpstr>
      <vt:lpstr>'S.26.04.{01,02,03,04,05,06}'!S.26.04.03.05</vt:lpstr>
      <vt:lpstr>'S.26.04.{01,02,03,04,05,06}'!S.26.04.03.05.TC</vt:lpstr>
      <vt:lpstr>'S.26.04.{01,02,03,04,05,06}'!S.26.04.03.05.TD</vt:lpstr>
      <vt:lpstr>'S.26.04.{01,02,03,04,05,06}'!S.26.04.03.05.TL</vt:lpstr>
      <vt:lpstr>'S.26.04.{01,02,03,04,05,06}'!S.26.04.03.05.TLC</vt:lpstr>
      <vt:lpstr>'S.26.04.{01,02,03,04,05,06}'!S.26.04.03.05.TT</vt:lpstr>
      <vt:lpstr>'S.26.04.{01,02,03,04,05,06}'!S.26.04.03.05.TTC</vt:lpstr>
      <vt:lpstr>'S.26.04.{01,02,03,04,05,06}'!S.26.04.03.05.X</vt:lpstr>
      <vt:lpstr>'S.26.04.{01,02,03,04,05,06}'!S.26.04.03.05.Y</vt:lpstr>
      <vt:lpstr>'S.26.04.{01,02,03,04,05,06}'!S.26.04.03.05.Z</vt:lpstr>
      <vt:lpstr>'S.26.04.{01,02,03,04,05,06}'!S.26.04.03.05.ZHI</vt:lpstr>
      <vt:lpstr>'S.26.04.{01,02,03,04,05,06}'!S.26.04.03.06</vt:lpstr>
      <vt:lpstr>'S.26.04.{01,02,03,04,05,06}'!S.26.04.03.06.TC</vt:lpstr>
      <vt:lpstr>'S.26.04.{01,02,03,04,05,06}'!S.26.04.03.06.TD</vt:lpstr>
      <vt:lpstr>'S.26.04.{01,02,03,04,05,06}'!S.26.04.03.06.TL</vt:lpstr>
      <vt:lpstr>'S.26.04.{01,02,03,04,05,06}'!S.26.04.03.06.TLC</vt:lpstr>
      <vt:lpstr>'S.26.04.{01,02,03,04,05,06}'!S.26.04.03.06.TT</vt:lpstr>
      <vt:lpstr>'S.26.04.{01,02,03,04,05,06}'!S.26.04.03.06.TTC</vt:lpstr>
      <vt:lpstr>'S.26.04.{01,02,03,04,05,06}'!S.26.04.03.06.X</vt:lpstr>
      <vt:lpstr>'S.26.04.{01,02,03,04,05,06}'!S.26.04.03.06.Y</vt:lpstr>
      <vt:lpstr>'S.26.04.{01,02,03,04,05,06}'!S.26.04.03.06.Z</vt:lpstr>
      <vt:lpstr>'S.26.04.{01,02,03,04,05,06}'!S.26.04.03.06.ZHI</vt:lpstr>
      <vt:lpstr>'S.26.04.{01,02,03,04,05,06}'!S.26.04.03.07</vt:lpstr>
      <vt:lpstr>'S.26.04.{01,02,03,04,05,06}'!S.26.04.03.07.TC</vt:lpstr>
      <vt:lpstr>'S.26.04.{01,02,03,04,05,06}'!S.26.04.03.07.TD</vt:lpstr>
      <vt:lpstr>'S.26.04.{01,02,03,04,05,06}'!S.26.04.03.07.TL</vt:lpstr>
      <vt:lpstr>'S.26.04.{01,02,03,04,05,06}'!S.26.04.03.07.TLC</vt:lpstr>
      <vt:lpstr>'S.26.04.{01,02,03,04,05,06}'!S.26.04.03.07.TT</vt:lpstr>
      <vt:lpstr>'S.26.04.{01,02,03,04,05,06}'!S.26.04.03.07.TTC</vt:lpstr>
      <vt:lpstr>'S.26.04.{01,02,03,04,05,06}'!S.26.04.03.07.X</vt:lpstr>
      <vt:lpstr>'S.26.04.{01,02,03,04,05,06}'!S.26.04.03.07.Y</vt:lpstr>
      <vt:lpstr>'S.26.04.{01,02,03,04,05,06}'!S.26.04.03.07.Z</vt:lpstr>
      <vt:lpstr>'S.26.04.{01,02,03,04,05,06}'!S.26.04.03.07.ZHI</vt:lpstr>
      <vt:lpstr>'S.26.04.{01,02,03,04,05,06}'!S.26.04.03.08</vt:lpstr>
      <vt:lpstr>'S.26.04.{01,02,03,04,05,06}'!S.26.04.03.08.TC</vt:lpstr>
      <vt:lpstr>'S.26.04.{01,02,03,04,05,06}'!S.26.04.03.08.TD</vt:lpstr>
      <vt:lpstr>'S.26.04.{01,02,03,04,05,06}'!S.26.04.03.08.TL</vt:lpstr>
      <vt:lpstr>'S.26.04.{01,02,03,04,05,06}'!S.26.04.03.08.TLC</vt:lpstr>
      <vt:lpstr>'S.26.04.{01,02,03,04,05,06}'!S.26.04.03.08.TT</vt:lpstr>
      <vt:lpstr>'S.26.04.{01,02,03,04,05,06}'!S.26.04.03.08.TTC</vt:lpstr>
      <vt:lpstr>'S.26.04.{01,02,03,04,05,06}'!S.26.04.03.08.Y</vt:lpstr>
      <vt:lpstr>'S.26.04.{01,02,03,04,05,06}'!S.26.04.03.08.Z</vt:lpstr>
      <vt:lpstr>'S.26.04.{01,02,03,04,05,06}'!S.26.04.03.08.ZHI</vt:lpstr>
      <vt:lpstr>'S.26.04.{01,02,03,04,05,06}'!S.26.04.03.TC</vt:lpstr>
      <vt:lpstr>'S.26.04.{01,02,03,04,05,06}'!S.26.04.04</vt:lpstr>
      <vt:lpstr>'S.26.04.{01,02,03,04,05,06}'!S.26.04.04.01</vt:lpstr>
      <vt:lpstr>'S.26.04.{01,02,03,04,05,06}'!S.26.04.04.01.TC</vt:lpstr>
      <vt:lpstr>'S.26.04.{01,02,03,04,05,06}'!S.26.04.04.01.TD</vt:lpstr>
      <vt:lpstr>'S.26.04.{01,02,03,04,05,06}'!S.26.04.04.01.TL</vt:lpstr>
      <vt:lpstr>'S.26.04.{01,02,03,04,05,06}'!S.26.04.04.01.TLC</vt:lpstr>
      <vt:lpstr>'S.26.04.{01,02,03,04,05,06}'!S.26.04.04.01.TT</vt:lpstr>
      <vt:lpstr>'S.26.04.{01,02,03,04,05,06}'!S.26.04.04.01.TTC</vt:lpstr>
      <vt:lpstr>'S.26.04.{01,02,03,04,05,06}'!S.26.04.04.01.X</vt:lpstr>
      <vt:lpstr>'S.26.04.{01,02,03,04,05,06}'!S.26.04.04.01.Y</vt:lpstr>
      <vt:lpstr>'S.26.04.{01,02,03,04,05,06}'!S.26.04.04.01.Z</vt:lpstr>
      <vt:lpstr>'S.26.04.{01,02,03,04,05,06}'!S.26.04.04.01.ZHI</vt:lpstr>
      <vt:lpstr>'S.26.04.{01,02,03,04,05,06}'!S.26.04.04.02</vt:lpstr>
      <vt:lpstr>'S.26.04.{01,02,03,04,05,06}'!S.26.04.04.02.TC</vt:lpstr>
      <vt:lpstr>'S.26.04.{01,02,03,04,05,06}'!S.26.04.04.02.TD</vt:lpstr>
      <vt:lpstr>'S.26.04.{01,02,03,04,05,06}'!S.26.04.04.02.TL</vt:lpstr>
      <vt:lpstr>'S.26.04.{01,02,03,04,05,06}'!S.26.04.04.02.TLC</vt:lpstr>
      <vt:lpstr>'S.26.04.{01,02,03,04,05,06}'!S.26.04.04.02.TT</vt:lpstr>
      <vt:lpstr>'S.26.04.{01,02,03,04,05,06}'!S.26.04.04.02.TTC</vt:lpstr>
      <vt:lpstr>'S.26.04.{01,02,03,04,05,06}'!S.26.04.04.02.X</vt:lpstr>
      <vt:lpstr>'S.26.04.{01,02,03,04,05,06}'!S.26.04.04.02.Y</vt:lpstr>
      <vt:lpstr>'S.26.04.{01,02,03,04,05,06}'!S.26.04.04.02.Z</vt:lpstr>
      <vt:lpstr>'S.26.04.{01,02,03,04,05,06}'!S.26.04.04.02.ZHI</vt:lpstr>
      <vt:lpstr>'S.26.04.{01,02,03,04,05,06}'!S.26.04.04.03</vt:lpstr>
      <vt:lpstr>'S.26.04.{01,02,03,04,05,06}'!S.26.04.04.03.TC</vt:lpstr>
      <vt:lpstr>'S.26.04.{01,02,03,04,05,06}'!S.26.04.04.03.TD</vt:lpstr>
      <vt:lpstr>'S.26.04.{01,02,03,04,05,06}'!S.26.04.04.03.TL</vt:lpstr>
      <vt:lpstr>'S.26.04.{01,02,03,04,05,06}'!S.26.04.04.03.TLC</vt:lpstr>
      <vt:lpstr>'S.26.04.{01,02,03,04,05,06}'!S.26.04.04.03.TT</vt:lpstr>
      <vt:lpstr>'S.26.04.{01,02,03,04,05,06}'!S.26.04.04.03.TTC</vt:lpstr>
      <vt:lpstr>'S.26.04.{01,02,03,04,05,06}'!S.26.04.04.03.X</vt:lpstr>
      <vt:lpstr>'S.26.04.{01,02,03,04,05,06}'!S.26.04.04.03.Y</vt:lpstr>
      <vt:lpstr>'S.26.04.{01,02,03,04,05,06}'!S.26.04.04.03.Z</vt:lpstr>
      <vt:lpstr>'S.26.04.{01,02,03,04,05,06}'!S.26.04.04.03.ZHI</vt:lpstr>
      <vt:lpstr>'S.26.04.{01,02,03,04,05,06}'!S.26.04.04.04</vt:lpstr>
      <vt:lpstr>'S.26.04.{01,02,03,04,05,06}'!S.26.04.04.04.TC</vt:lpstr>
      <vt:lpstr>'S.26.04.{01,02,03,04,05,06}'!S.26.04.04.04.TD</vt:lpstr>
      <vt:lpstr>'S.26.04.{01,02,03,04,05,06}'!S.26.04.04.04.TL</vt:lpstr>
      <vt:lpstr>'S.26.04.{01,02,03,04,05,06}'!S.26.04.04.04.TLC</vt:lpstr>
      <vt:lpstr>'S.26.04.{01,02,03,04,05,06}'!S.26.04.04.04.TT</vt:lpstr>
      <vt:lpstr>'S.26.04.{01,02,03,04,05,06}'!S.26.04.04.04.TTC</vt:lpstr>
      <vt:lpstr>'S.26.04.{01,02,03,04,05,06}'!S.26.04.04.04.X</vt:lpstr>
      <vt:lpstr>'S.26.04.{01,02,03,04,05,06}'!S.26.04.04.04.Y</vt:lpstr>
      <vt:lpstr>'S.26.04.{01,02,03,04,05,06}'!S.26.04.04.04.Z</vt:lpstr>
      <vt:lpstr>'S.26.04.{01,02,03,04,05,06}'!S.26.04.04.04.ZHI</vt:lpstr>
      <vt:lpstr>'S.26.04.{01,02,03,04,05,06}'!S.26.04.04.05</vt:lpstr>
      <vt:lpstr>'S.26.04.{01,02,03,04,05,06}'!S.26.04.04.05.TC</vt:lpstr>
      <vt:lpstr>'S.26.04.{01,02,03,04,05,06}'!S.26.04.04.05.TD</vt:lpstr>
      <vt:lpstr>'S.26.04.{01,02,03,04,05,06}'!S.26.04.04.05.TL</vt:lpstr>
      <vt:lpstr>'S.26.04.{01,02,03,04,05,06}'!S.26.04.04.05.TLC</vt:lpstr>
      <vt:lpstr>'S.26.04.{01,02,03,04,05,06}'!S.26.04.04.05.TT</vt:lpstr>
      <vt:lpstr>'S.26.04.{01,02,03,04,05,06}'!S.26.04.04.05.TTC</vt:lpstr>
      <vt:lpstr>'S.26.04.{01,02,03,04,05,06}'!S.26.04.04.05.X</vt:lpstr>
      <vt:lpstr>'S.26.04.{01,02,03,04,05,06}'!S.26.04.04.05.Y</vt:lpstr>
      <vt:lpstr>'S.26.04.{01,02,03,04,05,06}'!S.26.04.04.05.Z</vt:lpstr>
      <vt:lpstr>'S.26.04.{01,02,03,04,05,06}'!S.26.04.04.05.ZHI</vt:lpstr>
      <vt:lpstr>'S.26.04.{01,02,03,04,05,06}'!S.26.04.04.06</vt:lpstr>
      <vt:lpstr>'S.26.04.{01,02,03,04,05,06}'!S.26.04.04.06.TC</vt:lpstr>
      <vt:lpstr>'S.26.04.{01,02,03,04,05,06}'!S.26.04.04.06.TD</vt:lpstr>
      <vt:lpstr>'S.26.04.{01,02,03,04,05,06}'!S.26.04.04.06.TL</vt:lpstr>
      <vt:lpstr>'S.26.04.{01,02,03,04,05,06}'!S.26.04.04.06.TLC</vt:lpstr>
      <vt:lpstr>'S.26.04.{01,02,03,04,05,06}'!S.26.04.04.06.TT</vt:lpstr>
      <vt:lpstr>'S.26.04.{01,02,03,04,05,06}'!S.26.04.04.06.TTC</vt:lpstr>
      <vt:lpstr>'S.26.04.{01,02,03,04,05,06}'!S.26.04.04.06.X</vt:lpstr>
      <vt:lpstr>'S.26.04.{01,02,03,04,05,06}'!S.26.04.04.06.Y</vt:lpstr>
      <vt:lpstr>'S.26.04.{01,02,03,04,05,06}'!S.26.04.04.06.Z</vt:lpstr>
      <vt:lpstr>'S.26.04.{01,02,03,04,05,06}'!S.26.04.04.06.ZHI</vt:lpstr>
      <vt:lpstr>'S.26.04.{01,02,03,04,05,06}'!S.26.04.04.07</vt:lpstr>
      <vt:lpstr>'S.26.04.{01,02,03,04,05,06}'!S.26.04.04.07.TC</vt:lpstr>
      <vt:lpstr>'S.26.04.{01,02,03,04,05,06}'!S.26.04.04.07.TD</vt:lpstr>
      <vt:lpstr>'S.26.04.{01,02,03,04,05,06}'!S.26.04.04.07.TL</vt:lpstr>
      <vt:lpstr>'S.26.04.{01,02,03,04,05,06}'!S.26.04.04.07.TLC</vt:lpstr>
      <vt:lpstr>'S.26.04.{01,02,03,04,05,06}'!S.26.04.04.07.TT</vt:lpstr>
      <vt:lpstr>'S.26.04.{01,02,03,04,05,06}'!S.26.04.04.07.TTC</vt:lpstr>
      <vt:lpstr>'S.26.04.{01,02,03,04,05,06}'!S.26.04.04.07.X</vt:lpstr>
      <vt:lpstr>'S.26.04.{01,02,03,04,05,06}'!S.26.04.04.07.Y</vt:lpstr>
      <vt:lpstr>'S.26.04.{01,02,03,04,05,06}'!S.26.04.04.07.Z</vt:lpstr>
      <vt:lpstr>'S.26.04.{01,02,03,04,05,06}'!S.26.04.04.07.ZHI</vt:lpstr>
      <vt:lpstr>'S.26.04.{01,02,03,04,05,06}'!S.26.04.04.08</vt:lpstr>
      <vt:lpstr>'S.26.04.{01,02,03,04,05,06}'!S.26.04.04.08.TC</vt:lpstr>
      <vt:lpstr>'S.26.04.{01,02,03,04,05,06}'!S.26.04.04.08.TD</vt:lpstr>
      <vt:lpstr>'S.26.04.{01,02,03,04,05,06}'!S.26.04.04.08.TL</vt:lpstr>
      <vt:lpstr>'S.26.04.{01,02,03,04,05,06}'!S.26.04.04.08.TLC</vt:lpstr>
      <vt:lpstr>'S.26.04.{01,02,03,04,05,06}'!S.26.04.04.08.TT</vt:lpstr>
      <vt:lpstr>'S.26.04.{01,02,03,04,05,06}'!S.26.04.04.08.TTC</vt:lpstr>
      <vt:lpstr>'S.26.04.{01,02,03,04,05,06}'!S.26.04.04.08.Y</vt:lpstr>
      <vt:lpstr>'S.26.04.{01,02,03,04,05,06}'!S.26.04.04.08.Z</vt:lpstr>
      <vt:lpstr>'S.26.04.{01,02,03,04,05,06}'!S.26.04.04.08.ZHI</vt:lpstr>
      <vt:lpstr>'S.26.04.{01,02,03,04,05,06}'!S.26.04.04.TC</vt:lpstr>
      <vt:lpstr>'S.26.04.{01,02,03,04,05,06}'!S.26.04.05</vt:lpstr>
      <vt:lpstr>'S.26.04.{01,02,03,04,05,06}'!S.26.04.05.01</vt:lpstr>
      <vt:lpstr>'S.26.04.{01,02,03,04,05,06}'!S.26.04.05.01.TC</vt:lpstr>
      <vt:lpstr>'S.26.04.{01,02,03,04,05,06}'!S.26.04.05.01.TD</vt:lpstr>
      <vt:lpstr>'S.26.04.{01,02,03,04,05,06}'!S.26.04.05.01.TL</vt:lpstr>
      <vt:lpstr>'S.26.04.{01,02,03,04,05,06}'!S.26.04.05.01.TLC</vt:lpstr>
      <vt:lpstr>'S.26.04.{01,02,03,04,05,06}'!S.26.04.05.01.TT</vt:lpstr>
      <vt:lpstr>'S.26.04.{01,02,03,04,05,06}'!S.26.04.05.01.TTC</vt:lpstr>
      <vt:lpstr>'S.26.04.{01,02,03,04,05,06}'!S.26.04.05.01.X</vt:lpstr>
      <vt:lpstr>'S.26.04.{01,02,03,04,05,06}'!S.26.04.05.01.Y</vt:lpstr>
      <vt:lpstr>'S.26.04.{01,02,03,04,05,06}'!S.26.04.05.01.Z</vt:lpstr>
      <vt:lpstr>'S.26.04.{01,02,03,04,05,06}'!S.26.04.05.01.ZHI</vt:lpstr>
      <vt:lpstr>'S.26.04.{01,02,03,04,05,06}'!S.26.04.05.02</vt:lpstr>
      <vt:lpstr>'S.26.04.{01,02,03,04,05,06}'!S.26.04.05.02.TC</vt:lpstr>
      <vt:lpstr>'S.26.04.{01,02,03,04,05,06}'!S.26.04.05.02.TD</vt:lpstr>
      <vt:lpstr>'S.26.04.{01,02,03,04,05,06}'!S.26.04.05.02.TL</vt:lpstr>
      <vt:lpstr>'S.26.04.{01,02,03,04,05,06}'!S.26.04.05.02.TLC</vt:lpstr>
      <vt:lpstr>'S.26.04.{01,02,03,04,05,06}'!S.26.04.05.02.TT</vt:lpstr>
      <vt:lpstr>'S.26.04.{01,02,03,04,05,06}'!S.26.04.05.02.TTC</vt:lpstr>
      <vt:lpstr>'S.26.04.{01,02,03,04,05,06}'!S.26.04.05.02.X</vt:lpstr>
      <vt:lpstr>'S.26.04.{01,02,03,04,05,06}'!S.26.04.05.02.Y</vt:lpstr>
      <vt:lpstr>'S.26.04.{01,02,03,04,05,06}'!S.26.04.05.02.Z</vt:lpstr>
      <vt:lpstr>'S.26.04.{01,02,03,04,05,06}'!S.26.04.05.02.ZHI</vt:lpstr>
      <vt:lpstr>'S.26.04.{01,02,03,04,05,06}'!S.26.04.05.03</vt:lpstr>
      <vt:lpstr>'S.26.04.{01,02,03,04,05,06}'!S.26.04.05.03.TC</vt:lpstr>
      <vt:lpstr>'S.26.04.{01,02,03,04,05,06}'!S.26.04.05.03.TD</vt:lpstr>
      <vt:lpstr>'S.26.04.{01,02,03,04,05,06}'!S.26.04.05.03.TL</vt:lpstr>
      <vt:lpstr>'S.26.04.{01,02,03,04,05,06}'!S.26.04.05.03.TLC</vt:lpstr>
      <vt:lpstr>'S.26.04.{01,02,03,04,05,06}'!S.26.04.05.03.TT</vt:lpstr>
      <vt:lpstr>'S.26.04.{01,02,03,04,05,06}'!S.26.04.05.03.TTC</vt:lpstr>
      <vt:lpstr>'S.26.04.{01,02,03,04,05,06}'!S.26.04.05.03.X</vt:lpstr>
      <vt:lpstr>'S.26.04.{01,02,03,04,05,06}'!S.26.04.05.03.Y</vt:lpstr>
      <vt:lpstr>'S.26.04.{01,02,03,04,05,06}'!S.26.04.05.03.Z</vt:lpstr>
      <vt:lpstr>'S.26.04.{01,02,03,04,05,06}'!S.26.04.05.03.ZHI</vt:lpstr>
      <vt:lpstr>'S.26.04.{01,02,03,04,05,06}'!S.26.04.05.04</vt:lpstr>
      <vt:lpstr>'S.26.04.{01,02,03,04,05,06}'!S.26.04.05.04.TC</vt:lpstr>
      <vt:lpstr>'S.26.04.{01,02,03,04,05,06}'!S.26.04.05.04.TD</vt:lpstr>
      <vt:lpstr>'S.26.04.{01,02,03,04,05,06}'!S.26.04.05.04.TL</vt:lpstr>
      <vt:lpstr>'S.26.04.{01,02,03,04,05,06}'!S.26.04.05.04.TLC</vt:lpstr>
      <vt:lpstr>'S.26.04.{01,02,03,04,05,06}'!S.26.04.05.04.TT</vt:lpstr>
      <vt:lpstr>'S.26.04.{01,02,03,04,05,06}'!S.26.04.05.04.TTC</vt:lpstr>
      <vt:lpstr>'S.26.04.{01,02,03,04,05,06}'!S.26.04.05.04.X</vt:lpstr>
      <vt:lpstr>'S.26.04.{01,02,03,04,05,06}'!S.26.04.05.04.Y</vt:lpstr>
      <vt:lpstr>'S.26.04.{01,02,03,04,05,06}'!S.26.04.05.04.Z</vt:lpstr>
      <vt:lpstr>'S.26.04.{01,02,03,04,05,06}'!S.26.04.05.04.ZHI</vt:lpstr>
      <vt:lpstr>'S.26.04.{01,02,03,04,05,06}'!S.26.04.05.05</vt:lpstr>
      <vt:lpstr>'S.26.04.{01,02,03,04,05,06}'!S.26.04.05.05.TC</vt:lpstr>
      <vt:lpstr>'S.26.04.{01,02,03,04,05,06}'!S.26.04.05.05.TD</vt:lpstr>
      <vt:lpstr>'S.26.04.{01,02,03,04,05,06}'!S.26.04.05.05.TL</vt:lpstr>
      <vt:lpstr>'S.26.04.{01,02,03,04,05,06}'!S.26.04.05.05.TLC</vt:lpstr>
      <vt:lpstr>'S.26.04.{01,02,03,04,05,06}'!S.26.04.05.05.TT</vt:lpstr>
      <vt:lpstr>'S.26.04.{01,02,03,04,05,06}'!S.26.04.05.05.TTC</vt:lpstr>
      <vt:lpstr>'S.26.04.{01,02,03,04,05,06}'!S.26.04.05.05.X</vt:lpstr>
      <vt:lpstr>'S.26.04.{01,02,03,04,05,06}'!S.26.04.05.05.Y</vt:lpstr>
      <vt:lpstr>'S.26.04.{01,02,03,04,05,06}'!S.26.04.05.05.Z</vt:lpstr>
      <vt:lpstr>'S.26.04.{01,02,03,04,05,06}'!S.26.04.05.05.ZHI</vt:lpstr>
      <vt:lpstr>'S.26.04.{01,02,03,04,05,06}'!S.26.04.05.06</vt:lpstr>
      <vt:lpstr>'S.26.04.{01,02,03,04,05,06}'!S.26.04.05.06.TC</vt:lpstr>
      <vt:lpstr>'S.26.04.{01,02,03,04,05,06}'!S.26.04.05.06.TD</vt:lpstr>
      <vt:lpstr>'S.26.04.{01,02,03,04,05,06}'!S.26.04.05.06.TL</vt:lpstr>
      <vt:lpstr>'S.26.04.{01,02,03,04,05,06}'!S.26.04.05.06.TLC</vt:lpstr>
      <vt:lpstr>'S.26.04.{01,02,03,04,05,06}'!S.26.04.05.06.TT</vt:lpstr>
      <vt:lpstr>'S.26.04.{01,02,03,04,05,06}'!S.26.04.05.06.TTC</vt:lpstr>
      <vt:lpstr>'S.26.04.{01,02,03,04,05,06}'!S.26.04.05.06.X</vt:lpstr>
      <vt:lpstr>'S.26.04.{01,02,03,04,05,06}'!S.26.04.05.06.Y</vt:lpstr>
      <vt:lpstr>'S.26.04.{01,02,03,04,05,06}'!S.26.04.05.06.Z</vt:lpstr>
      <vt:lpstr>'S.26.04.{01,02,03,04,05,06}'!S.26.04.05.06.ZHI</vt:lpstr>
      <vt:lpstr>'S.26.04.{01,02,03,04,05,06}'!S.26.04.05.07</vt:lpstr>
      <vt:lpstr>'S.26.04.{01,02,03,04,05,06}'!S.26.04.05.07.TC</vt:lpstr>
      <vt:lpstr>'S.26.04.{01,02,03,04,05,06}'!S.26.04.05.07.TD</vt:lpstr>
      <vt:lpstr>'S.26.04.{01,02,03,04,05,06}'!S.26.04.05.07.TL</vt:lpstr>
      <vt:lpstr>'S.26.04.{01,02,03,04,05,06}'!S.26.04.05.07.TLC</vt:lpstr>
      <vt:lpstr>'S.26.04.{01,02,03,04,05,06}'!S.26.04.05.07.TT</vt:lpstr>
      <vt:lpstr>'S.26.04.{01,02,03,04,05,06}'!S.26.04.05.07.TTC</vt:lpstr>
      <vt:lpstr>'S.26.04.{01,02,03,04,05,06}'!S.26.04.05.07.X</vt:lpstr>
      <vt:lpstr>'S.26.04.{01,02,03,04,05,06}'!S.26.04.05.07.Y</vt:lpstr>
      <vt:lpstr>'S.26.04.{01,02,03,04,05,06}'!S.26.04.05.07.Z</vt:lpstr>
      <vt:lpstr>'S.26.04.{01,02,03,04,05,06}'!S.26.04.05.07.ZHI</vt:lpstr>
      <vt:lpstr>'S.26.04.{01,02,03,04,05,06}'!S.26.04.05.08</vt:lpstr>
      <vt:lpstr>'S.26.04.{01,02,03,04,05,06}'!S.26.04.05.08.TC</vt:lpstr>
      <vt:lpstr>'S.26.04.{01,02,03,04,05,06}'!S.26.04.05.08.TD</vt:lpstr>
      <vt:lpstr>'S.26.04.{01,02,03,04,05,06}'!S.26.04.05.08.TL</vt:lpstr>
      <vt:lpstr>'S.26.04.{01,02,03,04,05,06}'!S.26.04.05.08.TLC</vt:lpstr>
      <vt:lpstr>'S.26.04.{01,02,03,04,05,06}'!S.26.04.05.08.TT</vt:lpstr>
      <vt:lpstr>'S.26.04.{01,02,03,04,05,06}'!S.26.04.05.08.TTC</vt:lpstr>
      <vt:lpstr>'S.26.04.{01,02,03,04,05,06}'!S.26.04.05.08.Y</vt:lpstr>
      <vt:lpstr>'S.26.04.{01,02,03,04,05,06}'!S.26.04.05.08.Z</vt:lpstr>
      <vt:lpstr>'S.26.04.{01,02,03,04,05,06}'!S.26.04.05.08.ZHI</vt:lpstr>
      <vt:lpstr>'S.26.04.{01,02,03,04,05,06}'!S.26.04.05.TC</vt:lpstr>
      <vt:lpstr>'S.26.04.{01,02,03,04,05,06}'!S.26.04.06</vt:lpstr>
      <vt:lpstr>'S.26.04.{01,02,03,04,05,06}'!S.26.04.06.01</vt:lpstr>
      <vt:lpstr>'S.26.04.{01,02,03,04,05,06}'!S.26.04.06.01.TC</vt:lpstr>
      <vt:lpstr>'S.26.04.{01,02,03,04,05,06}'!S.26.04.06.01.TD</vt:lpstr>
      <vt:lpstr>'S.26.04.{01,02,03,04,05,06}'!S.26.04.06.01.TL</vt:lpstr>
      <vt:lpstr>'S.26.04.{01,02,03,04,05,06}'!S.26.04.06.01.TLC</vt:lpstr>
      <vt:lpstr>'S.26.04.{01,02,03,04,05,06}'!S.26.04.06.01.TT</vt:lpstr>
      <vt:lpstr>'S.26.04.{01,02,03,04,05,06}'!S.26.04.06.01.TTC</vt:lpstr>
      <vt:lpstr>'S.26.04.{01,02,03,04,05,06}'!S.26.04.06.01.X</vt:lpstr>
      <vt:lpstr>'S.26.04.{01,02,03,04,05,06}'!S.26.04.06.01.Y</vt:lpstr>
      <vt:lpstr>'S.26.04.{01,02,03,04,05,06}'!S.26.04.06.01.Z</vt:lpstr>
      <vt:lpstr>'S.26.04.{01,02,03,04,05,06}'!S.26.04.06.01.ZHI</vt:lpstr>
      <vt:lpstr>'S.26.04.{01,02,03,04,05,06}'!S.26.04.06.02</vt:lpstr>
      <vt:lpstr>'S.26.04.{01,02,03,04,05,06}'!S.26.04.06.02.TC</vt:lpstr>
      <vt:lpstr>'S.26.04.{01,02,03,04,05,06}'!S.26.04.06.02.TD</vt:lpstr>
      <vt:lpstr>'S.26.04.{01,02,03,04,05,06}'!S.26.04.06.02.TL</vt:lpstr>
      <vt:lpstr>'S.26.04.{01,02,03,04,05,06}'!S.26.04.06.02.TLC</vt:lpstr>
      <vt:lpstr>'S.26.04.{01,02,03,04,05,06}'!S.26.04.06.02.TT</vt:lpstr>
      <vt:lpstr>'S.26.04.{01,02,03,04,05,06}'!S.26.04.06.02.TTC</vt:lpstr>
      <vt:lpstr>'S.26.04.{01,02,03,04,05,06}'!S.26.04.06.02.X</vt:lpstr>
      <vt:lpstr>'S.26.04.{01,02,03,04,05,06}'!S.26.04.06.02.Y</vt:lpstr>
      <vt:lpstr>'S.26.04.{01,02,03,04,05,06}'!S.26.04.06.02.Z</vt:lpstr>
      <vt:lpstr>'S.26.04.{01,02,03,04,05,06}'!S.26.04.06.02.ZHI</vt:lpstr>
      <vt:lpstr>'S.26.04.{01,02,03,04,05,06}'!S.26.04.06.03</vt:lpstr>
      <vt:lpstr>'S.26.04.{01,02,03,04,05,06}'!S.26.04.06.03.TC</vt:lpstr>
      <vt:lpstr>'S.26.04.{01,02,03,04,05,06}'!S.26.04.06.03.TD</vt:lpstr>
      <vt:lpstr>'S.26.04.{01,02,03,04,05,06}'!S.26.04.06.03.TL</vt:lpstr>
      <vt:lpstr>'S.26.04.{01,02,03,04,05,06}'!S.26.04.06.03.TLC</vt:lpstr>
      <vt:lpstr>'S.26.04.{01,02,03,04,05,06}'!S.26.04.06.03.TT</vt:lpstr>
      <vt:lpstr>'S.26.04.{01,02,03,04,05,06}'!S.26.04.06.03.TTC</vt:lpstr>
      <vt:lpstr>'S.26.04.{01,02,03,04,05,06}'!S.26.04.06.03.X</vt:lpstr>
      <vt:lpstr>'S.26.04.{01,02,03,04,05,06}'!S.26.04.06.03.Y</vt:lpstr>
      <vt:lpstr>'S.26.04.{01,02,03,04,05,06}'!S.26.04.06.03.Z</vt:lpstr>
      <vt:lpstr>'S.26.04.{01,02,03,04,05,06}'!S.26.04.06.03.ZHI</vt:lpstr>
      <vt:lpstr>'S.26.04.{01,02,03,04,05,06}'!S.26.04.06.04</vt:lpstr>
      <vt:lpstr>'S.26.04.{01,02,03,04,05,06}'!S.26.04.06.04.TC</vt:lpstr>
      <vt:lpstr>'S.26.04.{01,02,03,04,05,06}'!S.26.04.06.04.TD</vt:lpstr>
      <vt:lpstr>'S.26.04.{01,02,03,04,05,06}'!S.26.04.06.04.TL</vt:lpstr>
      <vt:lpstr>'S.26.04.{01,02,03,04,05,06}'!S.26.04.06.04.TLC</vt:lpstr>
      <vt:lpstr>'S.26.04.{01,02,03,04,05,06}'!S.26.04.06.04.TT</vt:lpstr>
      <vt:lpstr>'S.26.04.{01,02,03,04,05,06}'!S.26.04.06.04.TTC</vt:lpstr>
      <vt:lpstr>'S.26.04.{01,02,03,04,05,06}'!S.26.04.06.04.X</vt:lpstr>
      <vt:lpstr>'S.26.04.{01,02,03,04,05,06}'!S.26.04.06.04.Y</vt:lpstr>
      <vt:lpstr>'S.26.04.{01,02,03,04,05,06}'!S.26.04.06.04.Z</vt:lpstr>
      <vt:lpstr>'S.26.04.{01,02,03,04,05,06}'!S.26.04.06.04.ZHI</vt:lpstr>
      <vt:lpstr>'S.26.04.{01,02,03,04,05,06}'!S.26.04.06.05</vt:lpstr>
      <vt:lpstr>'S.26.04.{01,02,03,04,05,06}'!S.26.04.06.05.TC</vt:lpstr>
      <vt:lpstr>'S.26.04.{01,02,03,04,05,06}'!S.26.04.06.05.TD</vt:lpstr>
      <vt:lpstr>'S.26.04.{01,02,03,04,05,06}'!S.26.04.06.05.TL</vt:lpstr>
      <vt:lpstr>'S.26.04.{01,02,03,04,05,06}'!S.26.04.06.05.TLC</vt:lpstr>
      <vt:lpstr>'S.26.04.{01,02,03,04,05,06}'!S.26.04.06.05.TT</vt:lpstr>
      <vt:lpstr>'S.26.04.{01,02,03,04,05,06}'!S.26.04.06.05.TTC</vt:lpstr>
      <vt:lpstr>'S.26.04.{01,02,03,04,05,06}'!S.26.04.06.05.X</vt:lpstr>
      <vt:lpstr>'S.26.04.{01,02,03,04,05,06}'!S.26.04.06.05.Y</vt:lpstr>
      <vt:lpstr>'S.26.04.{01,02,03,04,05,06}'!S.26.04.06.05.Z</vt:lpstr>
      <vt:lpstr>'S.26.04.{01,02,03,04,05,06}'!S.26.04.06.05.ZHI</vt:lpstr>
      <vt:lpstr>'S.26.04.{01,02,03,04,05,06}'!S.26.04.06.06</vt:lpstr>
      <vt:lpstr>'S.26.04.{01,02,03,04,05,06}'!S.26.04.06.06.TC</vt:lpstr>
      <vt:lpstr>'S.26.04.{01,02,03,04,05,06}'!S.26.04.06.06.TD</vt:lpstr>
      <vt:lpstr>'S.26.04.{01,02,03,04,05,06}'!S.26.04.06.06.TL</vt:lpstr>
      <vt:lpstr>'S.26.04.{01,02,03,04,05,06}'!S.26.04.06.06.TLC</vt:lpstr>
      <vt:lpstr>'S.26.04.{01,02,03,04,05,06}'!S.26.04.06.06.TT</vt:lpstr>
      <vt:lpstr>'S.26.04.{01,02,03,04,05,06}'!S.26.04.06.06.TTC</vt:lpstr>
      <vt:lpstr>'S.26.04.{01,02,03,04,05,06}'!S.26.04.06.06.X</vt:lpstr>
      <vt:lpstr>'S.26.04.{01,02,03,04,05,06}'!S.26.04.06.06.Y</vt:lpstr>
      <vt:lpstr>'S.26.04.{01,02,03,04,05,06}'!S.26.04.06.06.Z</vt:lpstr>
      <vt:lpstr>'S.26.04.{01,02,03,04,05,06}'!S.26.04.06.06.ZHI</vt:lpstr>
      <vt:lpstr>'S.26.04.{01,02,03,04,05,06}'!S.26.04.06.07</vt:lpstr>
      <vt:lpstr>'S.26.04.{01,02,03,04,05,06}'!S.26.04.06.07.TC</vt:lpstr>
      <vt:lpstr>'S.26.04.{01,02,03,04,05,06}'!S.26.04.06.07.TD</vt:lpstr>
      <vt:lpstr>'S.26.04.{01,02,03,04,05,06}'!S.26.04.06.07.TL</vt:lpstr>
      <vt:lpstr>'S.26.04.{01,02,03,04,05,06}'!S.26.04.06.07.TLC</vt:lpstr>
      <vt:lpstr>'S.26.04.{01,02,03,04,05,06}'!S.26.04.06.07.TT</vt:lpstr>
      <vt:lpstr>'S.26.04.{01,02,03,04,05,06}'!S.26.04.06.07.TTC</vt:lpstr>
      <vt:lpstr>'S.26.04.{01,02,03,04,05,06}'!S.26.04.06.07.X</vt:lpstr>
      <vt:lpstr>'S.26.04.{01,02,03,04,05,06}'!S.26.04.06.07.Y</vt:lpstr>
      <vt:lpstr>'S.26.04.{01,02,03,04,05,06}'!S.26.04.06.07.Z</vt:lpstr>
      <vt:lpstr>'S.26.04.{01,02,03,04,05,06}'!S.26.04.06.07.ZHI</vt:lpstr>
      <vt:lpstr>'S.26.04.{01,02,03,04,05,06}'!S.26.04.06.08</vt:lpstr>
      <vt:lpstr>'S.26.04.{01,02,03,04,05,06}'!S.26.04.06.08.TC</vt:lpstr>
      <vt:lpstr>'S.26.04.{01,02,03,04,05,06}'!S.26.04.06.08.TD</vt:lpstr>
      <vt:lpstr>'S.26.04.{01,02,03,04,05,06}'!S.26.04.06.08.TL</vt:lpstr>
      <vt:lpstr>'S.26.04.{01,02,03,04,05,06}'!S.26.04.06.08.TLC</vt:lpstr>
      <vt:lpstr>'S.26.04.{01,02,03,04,05,06}'!S.26.04.06.08.TT</vt:lpstr>
      <vt:lpstr>'S.26.04.{01,02,03,04,05,06}'!S.26.04.06.08.TTC</vt:lpstr>
      <vt:lpstr>'S.26.04.{01,02,03,04,05,06}'!S.26.04.06.08.Y</vt:lpstr>
      <vt:lpstr>'S.26.04.{01,02,03,04,05,06}'!S.26.04.06.08.Z</vt:lpstr>
      <vt:lpstr>'S.26.04.{01,02,03,04,05,06}'!S.26.04.06.08.ZHI</vt:lpstr>
      <vt:lpstr>'S.26.04.{01,02,03,04,05,06}'!S.26.04.06.TC</vt:lpstr>
      <vt:lpstr>'S.26.05.{01,02,03,04,05,06}'!S.26.05.01</vt:lpstr>
      <vt:lpstr>'S.26.05.{01,02,03,04,05,06}'!S.26.05.01.01</vt:lpstr>
      <vt:lpstr>'S.26.05.{01,02,03,04,05,06}'!S.26.05.01.01.TC</vt:lpstr>
      <vt:lpstr>'S.26.05.{01,02,03,04,05,06}'!S.26.05.01.01.TD</vt:lpstr>
      <vt:lpstr>'S.26.05.{01,02,03,04,05,06}'!S.26.05.01.01.TL</vt:lpstr>
      <vt:lpstr>'S.26.05.{01,02,03,04,05,06}'!S.26.05.01.01.TLC</vt:lpstr>
      <vt:lpstr>'S.26.05.{01,02,03,04,05,06}'!S.26.05.01.01.TT</vt:lpstr>
      <vt:lpstr>'S.26.05.{01,02,03,04,05,06}'!S.26.05.01.01.TTC</vt:lpstr>
      <vt:lpstr>'S.26.05.{01,02,03,04,05,06}'!S.26.05.01.01.X</vt:lpstr>
      <vt:lpstr>'S.26.05.{01,02,03,04,05,06}'!S.26.05.01.01.Y</vt:lpstr>
      <vt:lpstr>'S.26.05.{01,02,03,04,05,06}'!S.26.05.01.01.Z</vt:lpstr>
      <vt:lpstr>'S.26.05.{01,02,03,04,05,06}'!S.26.05.01.01.ZHI</vt:lpstr>
      <vt:lpstr>'S.26.05.{01,02,03,04,05,06}'!S.26.05.01.02</vt:lpstr>
      <vt:lpstr>'S.26.05.{01,02,03,04,05,06}'!S.26.05.01.02.TD</vt:lpstr>
      <vt:lpstr>'S.26.05.{01,02,03,04,05,06}'!S.26.05.01.02.TL</vt:lpstr>
      <vt:lpstr>'S.26.05.{01,02,03,04,05,06}'!S.26.05.01.02.TLC</vt:lpstr>
      <vt:lpstr>'S.26.05.{01,02,03,04,05,06}'!S.26.05.01.02.TT</vt:lpstr>
      <vt:lpstr>'S.26.05.{01,02,03,04,05,06}'!S.26.05.01.02.TTC</vt:lpstr>
      <vt:lpstr>'S.26.05.{01,02,03,04,05,06}'!S.26.05.01.02.X</vt:lpstr>
      <vt:lpstr>'S.26.05.{01,02,03,04,05,06}'!S.26.05.01.02.Y</vt:lpstr>
      <vt:lpstr>'S.26.05.{01,02,03,04,05,06}'!S.26.05.01.02.Z</vt:lpstr>
      <vt:lpstr>'S.26.05.{01,02,03,04,05,06}'!S.26.05.01.02.ZHI</vt:lpstr>
      <vt:lpstr>'S.26.05.{01,02,03,04,05,06}'!S.26.05.01.03</vt:lpstr>
      <vt:lpstr>'S.26.05.{01,02,03,04,05,06}'!S.26.05.01.03.TD</vt:lpstr>
      <vt:lpstr>'S.26.05.{01,02,03,04,05,06}'!S.26.05.01.03.TL</vt:lpstr>
      <vt:lpstr>'S.26.05.{01,02,03,04,05,06}'!S.26.05.01.03.TLC</vt:lpstr>
      <vt:lpstr>'S.26.05.{01,02,03,04,05,06}'!S.26.05.01.03.TT</vt:lpstr>
      <vt:lpstr>'S.26.05.{01,02,03,04,05,06}'!S.26.05.01.03.TTC</vt:lpstr>
      <vt:lpstr>'S.26.05.{01,02,03,04,05,06}'!S.26.05.01.03.X</vt:lpstr>
      <vt:lpstr>'S.26.05.{01,02,03,04,05,06}'!S.26.05.01.03.Y</vt:lpstr>
      <vt:lpstr>'S.26.05.{01,02,03,04,05,06}'!S.26.05.01.03.Z</vt:lpstr>
      <vt:lpstr>'S.26.05.{01,02,03,04,05,06}'!S.26.05.01.03.ZHI</vt:lpstr>
      <vt:lpstr>'S.26.05.{01,02,03,04,05,06}'!S.26.05.01.04</vt:lpstr>
      <vt:lpstr>'S.26.05.{01,02,03,04,05,06}'!S.26.05.01.04.TD</vt:lpstr>
      <vt:lpstr>'S.26.05.{01,02,03,04,05,06}'!S.26.05.01.04.TL</vt:lpstr>
      <vt:lpstr>'S.26.05.{01,02,03,04,05,06}'!S.26.05.01.04.TLC</vt:lpstr>
      <vt:lpstr>'S.26.05.{01,02,03,04,05,06}'!S.26.05.01.04.TT</vt:lpstr>
      <vt:lpstr>'S.26.05.{01,02,03,04,05,06}'!S.26.05.01.04.TTC</vt:lpstr>
      <vt:lpstr>'S.26.05.{01,02,03,04,05,06}'!S.26.05.01.04.X</vt:lpstr>
      <vt:lpstr>'S.26.05.{01,02,03,04,05,06}'!S.26.05.01.04.Y</vt:lpstr>
      <vt:lpstr>'S.26.05.{01,02,03,04,05,06}'!S.26.05.01.04.Z</vt:lpstr>
      <vt:lpstr>'S.26.05.{01,02,03,04,05,06}'!S.26.05.01.04.ZHI</vt:lpstr>
      <vt:lpstr>'S.26.05.{01,02,03,04,05,06}'!S.26.05.01.05</vt:lpstr>
      <vt:lpstr>'S.26.05.{01,02,03,04,05,06}'!S.26.05.01.05.TD</vt:lpstr>
      <vt:lpstr>'S.26.05.{01,02,03,04,05,06}'!S.26.05.01.05.TL</vt:lpstr>
      <vt:lpstr>'S.26.05.{01,02,03,04,05,06}'!S.26.05.01.05.TLC</vt:lpstr>
      <vt:lpstr>'S.26.05.{01,02,03,04,05,06}'!S.26.05.01.05.TT</vt:lpstr>
      <vt:lpstr>'S.26.05.{01,02,03,04,05,06}'!S.26.05.01.05.TTC</vt:lpstr>
      <vt:lpstr>'S.26.05.{01,02,03,04,05,06}'!S.26.05.01.05.Y</vt:lpstr>
      <vt:lpstr>'S.26.05.{01,02,03,04,05,06}'!S.26.05.01.05.Z</vt:lpstr>
      <vt:lpstr>'S.26.05.{01,02,03,04,05,06}'!S.26.05.01.05.ZHI</vt:lpstr>
      <vt:lpstr>'S.26.05.{01,02,03,04,05,06}'!S.26.05.01.TC</vt:lpstr>
      <vt:lpstr>'S.26.05.{01,02,03,04,05,06}'!S.26.05.02</vt:lpstr>
      <vt:lpstr>'S.26.05.{01,02,03,04,05,06}'!S.26.05.02.01</vt:lpstr>
      <vt:lpstr>'S.26.05.{01,02,03,04,05,06}'!S.26.05.02.01.TC</vt:lpstr>
      <vt:lpstr>'S.26.05.{01,02,03,04,05,06}'!S.26.05.02.01.TD</vt:lpstr>
      <vt:lpstr>'S.26.05.{01,02,03,04,05,06}'!S.26.05.02.01.TL</vt:lpstr>
      <vt:lpstr>'S.26.05.{01,02,03,04,05,06}'!S.26.05.02.01.TLC</vt:lpstr>
      <vt:lpstr>'S.26.05.{01,02,03,04,05,06}'!S.26.05.02.01.TT</vt:lpstr>
      <vt:lpstr>'S.26.05.{01,02,03,04,05,06}'!S.26.05.02.01.TTC</vt:lpstr>
      <vt:lpstr>'S.26.05.{01,02,03,04,05,06}'!S.26.05.02.01.X</vt:lpstr>
      <vt:lpstr>'S.26.05.{01,02,03,04,05,06}'!S.26.05.02.01.Y</vt:lpstr>
      <vt:lpstr>'S.26.05.{01,02,03,04,05,06}'!S.26.05.02.01.Z</vt:lpstr>
      <vt:lpstr>'S.26.05.{01,02,03,04,05,06}'!S.26.05.02.01.ZHI</vt:lpstr>
      <vt:lpstr>'S.26.05.{01,02,03,04,05,06}'!S.26.05.02.02</vt:lpstr>
      <vt:lpstr>'S.26.05.{01,02,03,04,05,06}'!S.26.05.02.02.TD</vt:lpstr>
      <vt:lpstr>'S.26.05.{01,02,03,04,05,06}'!S.26.05.02.02.TL</vt:lpstr>
      <vt:lpstr>'S.26.05.{01,02,03,04,05,06}'!S.26.05.02.02.TLC</vt:lpstr>
      <vt:lpstr>'S.26.05.{01,02,03,04,05,06}'!S.26.05.02.02.TT</vt:lpstr>
      <vt:lpstr>'S.26.05.{01,02,03,04,05,06}'!S.26.05.02.02.TTC</vt:lpstr>
      <vt:lpstr>'S.26.05.{01,02,03,04,05,06}'!S.26.05.02.02.X</vt:lpstr>
      <vt:lpstr>'S.26.05.{01,02,03,04,05,06}'!S.26.05.02.02.Y</vt:lpstr>
      <vt:lpstr>'S.26.05.{01,02,03,04,05,06}'!S.26.05.02.02.Z</vt:lpstr>
      <vt:lpstr>'S.26.05.{01,02,03,04,05,06}'!S.26.05.02.02.ZHI</vt:lpstr>
      <vt:lpstr>'S.26.05.{01,02,03,04,05,06}'!S.26.05.02.03</vt:lpstr>
      <vt:lpstr>'S.26.05.{01,02,03,04,05,06}'!S.26.05.02.03.TD</vt:lpstr>
      <vt:lpstr>'S.26.05.{01,02,03,04,05,06}'!S.26.05.02.03.TL</vt:lpstr>
      <vt:lpstr>'S.26.05.{01,02,03,04,05,06}'!S.26.05.02.03.TLC</vt:lpstr>
      <vt:lpstr>'S.26.05.{01,02,03,04,05,06}'!S.26.05.02.03.TT</vt:lpstr>
      <vt:lpstr>'S.26.05.{01,02,03,04,05,06}'!S.26.05.02.03.TTC</vt:lpstr>
      <vt:lpstr>'S.26.05.{01,02,03,04,05,06}'!S.26.05.02.03.X</vt:lpstr>
      <vt:lpstr>'S.26.05.{01,02,03,04,05,06}'!S.26.05.02.03.Y</vt:lpstr>
      <vt:lpstr>'S.26.05.{01,02,03,04,05,06}'!S.26.05.02.03.Z</vt:lpstr>
      <vt:lpstr>'S.26.05.{01,02,03,04,05,06}'!S.26.05.02.03.ZHI</vt:lpstr>
      <vt:lpstr>'S.26.05.{01,02,03,04,05,06}'!S.26.05.02.04</vt:lpstr>
      <vt:lpstr>'S.26.05.{01,02,03,04,05,06}'!S.26.05.02.04.TD</vt:lpstr>
      <vt:lpstr>'S.26.05.{01,02,03,04,05,06}'!S.26.05.02.04.TL</vt:lpstr>
      <vt:lpstr>'S.26.05.{01,02,03,04,05,06}'!S.26.05.02.04.TLC</vt:lpstr>
      <vt:lpstr>'S.26.05.{01,02,03,04,05,06}'!S.26.05.02.04.TT</vt:lpstr>
      <vt:lpstr>'S.26.05.{01,02,03,04,05,06}'!S.26.05.02.04.TTC</vt:lpstr>
      <vt:lpstr>'S.26.05.{01,02,03,04,05,06}'!S.26.05.02.04.X</vt:lpstr>
      <vt:lpstr>'S.26.05.{01,02,03,04,05,06}'!S.26.05.02.04.Y</vt:lpstr>
      <vt:lpstr>'S.26.05.{01,02,03,04,05,06}'!S.26.05.02.04.Z</vt:lpstr>
      <vt:lpstr>'S.26.05.{01,02,03,04,05,06}'!S.26.05.02.04.ZHI</vt:lpstr>
      <vt:lpstr>'S.26.05.{01,02,03,04,05,06}'!S.26.05.02.05</vt:lpstr>
      <vt:lpstr>'S.26.05.{01,02,03,04,05,06}'!S.26.05.02.05.TD</vt:lpstr>
      <vt:lpstr>'S.26.05.{01,02,03,04,05,06}'!S.26.05.02.05.TL</vt:lpstr>
      <vt:lpstr>'S.26.05.{01,02,03,04,05,06}'!S.26.05.02.05.TLC</vt:lpstr>
      <vt:lpstr>'S.26.05.{01,02,03,04,05,06}'!S.26.05.02.05.TT</vt:lpstr>
      <vt:lpstr>'S.26.05.{01,02,03,04,05,06}'!S.26.05.02.05.TTC</vt:lpstr>
      <vt:lpstr>'S.26.05.{01,02,03,04,05,06}'!S.26.05.02.05.Y</vt:lpstr>
      <vt:lpstr>'S.26.05.{01,02,03,04,05,06}'!S.26.05.02.05.Z</vt:lpstr>
      <vt:lpstr>'S.26.05.{01,02,03,04,05,06}'!S.26.05.02.05.ZHI</vt:lpstr>
      <vt:lpstr>'S.26.05.{01,02,03,04,05,06}'!S.26.05.02.TC</vt:lpstr>
      <vt:lpstr>'S.26.05.{01,02,03,04,05,06}'!S.26.05.03</vt:lpstr>
      <vt:lpstr>'S.26.05.{01,02,03,04,05,06}'!S.26.05.03.01</vt:lpstr>
      <vt:lpstr>'S.26.05.{01,02,03,04,05,06}'!S.26.05.03.01.TC</vt:lpstr>
      <vt:lpstr>'S.26.05.{01,02,03,04,05,06}'!S.26.05.03.01.TD</vt:lpstr>
      <vt:lpstr>'S.26.05.{01,02,03,04,05,06}'!S.26.05.03.01.TL</vt:lpstr>
      <vt:lpstr>'S.26.05.{01,02,03,04,05,06}'!S.26.05.03.01.TLC</vt:lpstr>
      <vt:lpstr>'S.26.05.{01,02,03,04,05,06}'!S.26.05.03.01.TT</vt:lpstr>
      <vt:lpstr>'S.26.05.{01,02,03,04,05,06}'!S.26.05.03.01.TTC</vt:lpstr>
      <vt:lpstr>'S.26.05.{01,02,03,04,05,06}'!S.26.05.03.01.X</vt:lpstr>
      <vt:lpstr>'S.26.05.{01,02,03,04,05,06}'!S.26.05.03.01.Y</vt:lpstr>
      <vt:lpstr>'S.26.05.{01,02,03,04,05,06}'!S.26.05.03.01.Z</vt:lpstr>
      <vt:lpstr>'S.26.05.{01,02,03,04,05,06}'!S.26.05.03.01.ZHI</vt:lpstr>
      <vt:lpstr>'S.26.05.{01,02,03,04,05,06}'!S.26.05.03.02</vt:lpstr>
      <vt:lpstr>'S.26.05.{01,02,03,04,05,06}'!S.26.05.03.02.TD</vt:lpstr>
      <vt:lpstr>'S.26.05.{01,02,03,04,05,06}'!S.26.05.03.02.TL</vt:lpstr>
      <vt:lpstr>'S.26.05.{01,02,03,04,05,06}'!S.26.05.03.02.TLC</vt:lpstr>
      <vt:lpstr>'S.26.05.{01,02,03,04,05,06}'!S.26.05.03.02.TT</vt:lpstr>
      <vt:lpstr>'S.26.05.{01,02,03,04,05,06}'!S.26.05.03.02.TTC</vt:lpstr>
      <vt:lpstr>'S.26.05.{01,02,03,04,05,06}'!S.26.05.03.02.X</vt:lpstr>
      <vt:lpstr>'S.26.05.{01,02,03,04,05,06}'!S.26.05.03.02.Y</vt:lpstr>
      <vt:lpstr>'S.26.05.{01,02,03,04,05,06}'!S.26.05.03.02.Z</vt:lpstr>
      <vt:lpstr>'S.26.05.{01,02,03,04,05,06}'!S.26.05.03.02.ZHI</vt:lpstr>
      <vt:lpstr>'S.26.05.{01,02,03,04,05,06}'!S.26.05.03.03</vt:lpstr>
      <vt:lpstr>'S.26.05.{01,02,03,04,05,06}'!S.26.05.03.03.TD</vt:lpstr>
      <vt:lpstr>'S.26.05.{01,02,03,04,05,06}'!S.26.05.03.03.TL</vt:lpstr>
      <vt:lpstr>'S.26.05.{01,02,03,04,05,06}'!S.26.05.03.03.TLC</vt:lpstr>
      <vt:lpstr>'S.26.05.{01,02,03,04,05,06}'!S.26.05.03.03.TT</vt:lpstr>
      <vt:lpstr>'S.26.05.{01,02,03,04,05,06}'!S.26.05.03.03.TTC</vt:lpstr>
      <vt:lpstr>'S.26.05.{01,02,03,04,05,06}'!S.26.05.03.03.X</vt:lpstr>
      <vt:lpstr>'S.26.05.{01,02,03,04,05,06}'!S.26.05.03.03.Y</vt:lpstr>
      <vt:lpstr>'S.26.05.{01,02,03,04,05,06}'!S.26.05.03.03.Z</vt:lpstr>
      <vt:lpstr>'S.26.05.{01,02,03,04,05,06}'!S.26.05.03.03.ZHI</vt:lpstr>
      <vt:lpstr>'S.26.05.{01,02,03,04,05,06}'!S.26.05.03.04</vt:lpstr>
      <vt:lpstr>'S.26.05.{01,02,03,04,05,06}'!S.26.05.03.04.TD</vt:lpstr>
      <vt:lpstr>'S.26.05.{01,02,03,04,05,06}'!S.26.05.03.04.TL</vt:lpstr>
      <vt:lpstr>'S.26.05.{01,02,03,04,05,06}'!S.26.05.03.04.TLC</vt:lpstr>
      <vt:lpstr>'S.26.05.{01,02,03,04,05,06}'!S.26.05.03.04.TT</vt:lpstr>
      <vt:lpstr>'S.26.05.{01,02,03,04,05,06}'!S.26.05.03.04.TTC</vt:lpstr>
      <vt:lpstr>'S.26.05.{01,02,03,04,05,06}'!S.26.05.03.04.X</vt:lpstr>
      <vt:lpstr>'S.26.05.{01,02,03,04,05,06}'!S.26.05.03.04.Y</vt:lpstr>
      <vt:lpstr>'S.26.05.{01,02,03,04,05,06}'!S.26.05.03.04.Z</vt:lpstr>
      <vt:lpstr>'S.26.05.{01,02,03,04,05,06}'!S.26.05.03.04.ZHI</vt:lpstr>
      <vt:lpstr>'S.26.05.{01,02,03,04,05,06}'!S.26.05.03.05</vt:lpstr>
      <vt:lpstr>'S.26.05.{01,02,03,04,05,06}'!S.26.05.03.05.TD</vt:lpstr>
      <vt:lpstr>'S.26.05.{01,02,03,04,05,06}'!S.26.05.03.05.TL</vt:lpstr>
      <vt:lpstr>'S.26.05.{01,02,03,04,05,06}'!S.26.05.03.05.TLC</vt:lpstr>
      <vt:lpstr>'S.26.05.{01,02,03,04,05,06}'!S.26.05.03.05.TT</vt:lpstr>
      <vt:lpstr>'S.26.05.{01,02,03,04,05,06}'!S.26.05.03.05.TTC</vt:lpstr>
      <vt:lpstr>'S.26.05.{01,02,03,04,05,06}'!S.26.05.03.05.Y</vt:lpstr>
      <vt:lpstr>'S.26.05.{01,02,03,04,05,06}'!S.26.05.03.05.Z</vt:lpstr>
      <vt:lpstr>'S.26.05.{01,02,03,04,05,06}'!S.26.05.03.05.ZHI</vt:lpstr>
      <vt:lpstr>'S.26.05.{01,02,03,04,05,06}'!S.26.05.03.TC</vt:lpstr>
      <vt:lpstr>'S.26.05.{01,02,03,04,05,06}'!S.26.05.04</vt:lpstr>
      <vt:lpstr>'S.26.05.{01,02,03,04,05,06}'!S.26.05.04.01</vt:lpstr>
      <vt:lpstr>'S.26.05.{01,02,03,04,05,06}'!S.26.05.04.01.TC</vt:lpstr>
      <vt:lpstr>'S.26.05.{01,02,03,04,05,06}'!S.26.05.04.01.TD</vt:lpstr>
      <vt:lpstr>'S.26.05.{01,02,03,04,05,06}'!S.26.05.04.01.TL</vt:lpstr>
      <vt:lpstr>'S.26.05.{01,02,03,04,05,06}'!S.26.05.04.01.TLC</vt:lpstr>
      <vt:lpstr>'S.26.05.{01,02,03,04,05,06}'!S.26.05.04.01.TT</vt:lpstr>
      <vt:lpstr>'S.26.05.{01,02,03,04,05,06}'!S.26.05.04.01.TTC</vt:lpstr>
      <vt:lpstr>'S.26.05.{01,02,03,04,05,06}'!S.26.05.04.01.X</vt:lpstr>
      <vt:lpstr>'S.26.05.{01,02,03,04,05,06}'!S.26.05.04.01.Y</vt:lpstr>
      <vt:lpstr>'S.26.05.{01,02,03,04,05,06}'!S.26.05.04.01.Z</vt:lpstr>
      <vt:lpstr>'S.26.05.{01,02,03,04,05,06}'!S.26.05.04.01.ZHI</vt:lpstr>
      <vt:lpstr>'S.26.05.{01,02,03,04,05,06}'!S.26.05.04.02</vt:lpstr>
      <vt:lpstr>'S.26.05.{01,02,03,04,05,06}'!S.26.05.04.02.TD</vt:lpstr>
      <vt:lpstr>'S.26.05.{01,02,03,04,05,06}'!S.26.05.04.02.TL</vt:lpstr>
      <vt:lpstr>'S.26.05.{01,02,03,04,05,06}'!S.26.05.04.02.TLC</vt:lpstr>
      <vt:lpstr>'S.26.05.{01,02,03,04,05,06}'!S.26.05.04.02.TT</vt:lpstr>
      <vt:lpstr>'S.26.05.{01,02,03,04,05,06}'!S.26.05.04.02.TTC</vt:lpstr>
      <vt:lpstr>'S.26.05.{01,02,03,04,05,06}'!S.26.05.04.02.X</vt:lpstr>
      <vt:lpstr>'S.26.05.{01,02,03,04,05,06}'!S.26.05.04.02.Y</vt:lpstr>
      <vt:lpstr>'S.26.05.{01,02,03,04,05,06}'!S.26.05.04.02.Z</vt:lpstr>
      <vt:lpstr>'S.26.05.{01,02,03,04,05,06}'!S.26.05.04.02.ZHI</vt:lpstr>
      <vt:lpstr>'S.26.05.{01,02,03,04,05,06}'!S.26.05.04.03</vt:lpstr>
      <vt:lpstr>'S.26.05.{01,02,03,04,05,06}'!S.26.05.04.03.TD</vt:lpstr>
      <vt:lpstr>'S.26.05.{01,02,03,04,05,06}'!S.26.05.04.03.TL</vt:lpstr>
      <vt:lpstr>'S.26.05.{01,02,03,04,05,06}'!S.26.05.04.03.TLC</vt:lpstr>
      <vt:lpstr>'S.26.05.{01,02,03,04,05,06}'!S.26.05.04.03.TT</vt:lpstr>
      <vt:lpstr>'S.26.05.{01,02,03,04,05,06}'!S.26.05.04.03.TTC</vt:lpstr>
      <vt:lpstr>'S.26.05.{01,02,03,04,05,06}'!S.26.05.04.03.X</vt:lpstr>
      <vt:lpstr>'S.26.05.{01,02,03,04,05,06}'!S.26.05.04.03.Y</vt:lpstr>
      <vt:lpstr>'S.26.05.{01,02,03,04,05,06}'!S.26.05.04.03.Z</vt:lpstr>
      <vt:lpstr>'S.26.05.{01,02,03,04,05,06}'!S.26.05.04.03.ZHI</vt:lpstr>
      <vt:lpstr>'S.26.05.{01,02,03,04,05,06}'!S.26.05.04.04</vt:lpstr>
      <vt:lpstr>'S.26.05.{01,02,03,04,05,06}'!S.26.05.04.04.TD</vt:lpstr>
      <vt:lpstr>'S.26.05.{01,02,03,04,05,06}'!S.26.05.04.04.TL</vt:lpstr>
      <vt:lpstr>'S.26.05.{01,02,03,04,05,06}'!S.26.05.04.04.TLC</vt:lpstr>
      <vt:lpstr>'S.26.05.{01,02,03,04,05,06}'!S.26.05.04.04.TT</vt:lpstr>
      <vt:lpstr>'S.26.05.{01,02,03,04,05,06}'!S.26.05.04.04.TTC</vt:lpstr>
      <vt:lpstr>'S.26.05.{01,02,03,04,05,06}'!S.26.05.04.04.X</vt:lpstr>
      <vt:lpstr>'S.26.05.{01,02,03,04,05,06}'!S.26.05.04.04.Y</vt:lpstr>
      <vt:lpstr>'S.26.05.{01,02,03,04,05,06}'!S.26.05.04.04.Z</vt:lpstr>
      <vt:lpstr>'S.26.05.{01,02,03,04,05,06}'!S.26.05.04.04.ZHI</vt:lpstr>
      <vt:lpstr>'S.26.05.{01,02,03,04,05,06}'!S.26.05.04.05</vt:lpstr>
      <vt:lpstr>'S.26.05.{01,02,03,04,05,06}'!S.26.05.04.05.TD</vt:lpstr>
      <vt:lpstr>'S.26.05.{01,02,03,04,05,06}'!S.26.05.04.05.TL</vt:lpstr>
      <vt:lpstr>'S.26.05.{01,02,03,04,05,06}'!S.26.05.04.05.TLC</vt:lpstr>
      <vt:lpstr>'S.26.05.{01,02,03,04,05,06}'!S.26.05.04.05.TT</vt:lpstr>
      <vt:lpstr>'S.26.05.{01,02,03,04,05,06}'!S.26.05.04.05.TTC</vt:lpstr>
      <vt:lpstr>'S.26.05.{01,02,03,04,05,06}'!S.26.05.04.05.Y</vt:lpstr>
      <vt:lpstr>'S.26.05.{01,02,03,04,05,06}'!S.26.05.04.05.Z</vt:lpstr>
      <vt:lpstr>'S.26.05.{01,02,03,04,05,06}'!S.26.05.04.05.ZHI</vt:lpstr>
      <vt:lpstr>'S.26.05.{01,02,03,04,05,06}'!S.26.05.04.TC</vt:lpstr>
      <vt:lpstr>'S.26.05.{01,02,03,04,05,06}'!S.26.05.05</vt:lpstr>
      <vt:lpstr>'S.26.05.{01,02,03,04,05,06}'!S.26.05.05.01</vt:lpstr>
      <vt:lpstr>'S.26.05.{01,02,03,04,05,06}'!S.26.05.05.01.TC</vt:lpstr>
      <vt:lpstr>'S.26.05.{01,02,03,04,05,06}'!S.26.05.05.01.TD</vt:lpstr>
      <vt:lpstr>'S.26.05.{01,02,03,04,05,06}'!S.26.05.05.01.TL</vt:lpstr>
      <vt:lpstr>'S.26.05.{01,02,03,04,05,06}'!S.26.05.05.01.TLC</vt:lpstr>
      <vt:lpstr>'S.26.05.{01,02,03,04,05,06}'!S.26.05.05.01.TT</vt:lpstr>
      <vt:lpstr>'S.26.05.{01,02,03,04,05,06}'!S.26.05.05.01.TTC</vt:lpstr>
      <vt:lpstr>'S.26.05.{01,02,03,04,05,06}'!S.26.05.05.01.X</vt:lpstr>
      <vt:lpstr>'S.26.05.{01,02,03,04,05,06}'!S.26.05.05.01.Y</vt:lpstr>
      <vt:lpstr>'S.26.05.{01,02,03,04,05,06}'!S.26.05.05.01.Z</vt:lpstr>
      <vt:lpstr>'S.26.05.{01,02,03,04,05,06}'!S.26.05.05.01.ZHI</vt:lpstr>
      <vt:lpstr>'S.26.05.{01,02,03,04,05,06}'!S.26.05.05.02</vt:lpstr>
      <vt:lpstr>'S.26.05.{01,02,03,04,05,06}'!S.26.05.05.02.TD</vt:lpstr>
      <vt:lpstr>'S.26.05.{01,02,03,04,05,06}'!S.26.05.05.02.TL</vt:lpstr>
      <vt:lpstr>'S.26.05.{01,02,03,04,05,06}'!S.26.05.05.02.TLC</vt:lpstr>
      <vt:lpstr>'S.26.05.{01,02,03,04,05,06}'!S.26.05.05.02.TT</vt:lpstr>
      <vt:lpstr>'S.26.05.{01,02,03,04,05,06}'!S.26.05.05.02.TTC</vt:lpstr>
      <vt:lpstr>'S.26.05.{01,02,03,04,05,06}'!S.26.05.05.02.X</vt:lpstr>
      <vt:lpstr>'S.26.05.{01,02,03,04,05,06}'!S.26.05.05.02.Y</vt:lpstr>
      <vt:lpstr>'S.26.05.{01,02,03,04,05,06}'!S.26.05.05.02.Z</vt:lpstr>
      <vt:lpstr>'S.26.05.{01,02,03,04,05,06}'!S.26.05.05.02.ZHI</vt:lpstr>
      <vt:lpstr>'S.26.05.{01,02,03,04,05,06}'!S.26.05.05.03</vt:lpstr>
      <vt:lpstr>'S.26.05.{01,02,03,04,05,06}'!S.26.05.05.03.TD</vt:lpstr>
      <vt:lpstr>'S.26.05.{01,02,03,04,05,06}'!S.26.05.05.03.TL</vt:lpstr>
      <vt:lpstr>'S.26.05.{01,02,03,04,05,06}'!S.26.05.05.03.TLC</vt:lpstr>
      <vt:lpstr>'S.26.05.{01,02,03,04,05,06}'!S.26.05.05.03.TT</vt:lpstr>
      <vt:lpstr>'S.26.05.{01,02,03,04,05,06}'!S.26.05.05.03.TTC</vt:lpstr>
      <vt:lpstr>'S.26.05.{01,02,03,04,05,06}'!S.26.05.05.03.X</vt:lpstr>
      <vt:lpstr>'S.26.05.{01,02,03,04,05,06}'!S.26.05.05.03.Y</vt:lpstr>
      <vt:lpstr>'S.26.05.{01,02,03,04,05,06}'!S.26.05.05.03.Z</vt:lpstr>
      <vt:lpstr>'S.26.05.{01,02,03,04,05,06}'!S.26.05.05.03.ZHI</vt:lpstr>
      <vt:lpstr>'S.26.05.{01,02,03,04,05,06}'!S.26.05.05.04</vt:lpstr>
      <vt:lpstr>'S.26.05.{01,02,03,04,05,06}'!S.26.05.05.04.TD</vt:lpstr>
      <vt:lpstr>'S.26.05.{01,02,03,04,05,06}'!S.26.05.05.04.TL</vt:lpstr>
      <vt:lpstr>'S.26.05.{01,02,03,04,05,06}'!S.26.05.05.04.TLC</vt:lpstr>
      <vt:lpstr>'S.26.05.{01,02,03,04,05,06}'!S.26.05.05.04.TT</vt:lpstr>
      <vt:lpstr>'S.26.05.{01,02,03,04,05,06}'!S.26.05.05.04.TTC</vt:lpstr>
      <vt:lpstr>'S.26.05.{01,02,03,04,05,06}'!S.26.05.05.04.X</vt:lpstr>
      <vt:lpstr>'S.26.05.{01,02,03,04,05,06}'!S.26.05.05.04.Y</vt:lpstr>
      <vt:lpstr>'S.26.05.{01,02,03,04,05,06}'!S.26.05.05.04.Z</vt:lpstr>
      <vt:lpstr>'S.26.05.{01,02,03,04,05,06}'!S.26.05.05.04.ZHI</vt:lpstr>
      <vt:lpstr>'S.26.05.{01,02,03,04,05,06}'!S.26.05.05.05</vt:lpstr>
      <vt:lpstr>'S.26.05.{01,02,03,04,05,06}'!S.26.05.05.05.TD</vt:lpstr>
      <vt:lpstr>'S.26.05.{01,02,03,04,05,06}'!S.26.05.05.05.TL</vt:lpstr>
      <vt:lpstr>'S.26.05.{01,02,03,04,05,06}'!S.26.05.05.05.TLC</vt:lpstr>
      <vt:lpstr>'S.26.05.{01,02,03,04,05,06}'!S.26.05.05.05.TT</vt:lpstr>
      <vt:lpstr>'S.26.05.{01,02,03,04,05,06}'!S.26.05.05.05.TTC</vt:lpstr>
      <vt:lpstr>'S.26.05.{01,02,03,04,05,06}'!S.26.05.05.05.Y</vt:lpstr>
      <vt:lpstr>'S.26.05.{01,02,03,04,05,06}'!S.26.05.05.05.Z</vt:lpstr>
      <vt:lpstr>'S.26.05.{01,02,03,04,05,06}'!S.26.05.05.05.ZHI</vt:lpstr>
      <vt:lpstr>'S.26.05.{01,02,03,04,05,06}'!S.26.05.05.TC</vt:lpstr>
      <vt:lpstr>'S.26.05.{01,02,03,04,05,06}'!S.26.05.06</vt:lpstr>
      <vt:lpstr>'S.26.05.{01,02,03,04,05,06}'!S.26.05.06.01</vt:lpstr>
      <vt:lpstr>'S.26.05.{01,02,03,04,05,06}'!S.26.05.06.01.TC</vt:lpstr>
      <vt:lpstr>'S.26.05.{01,02,03,04,05,06}'!S.26.05.06.01.TD</vt:lpstr>
      <vt:lpstr>'S.26.05.{01,02,03,04,05,06}'!S.26.05.06.01.TL</vt:lpstr>
      <vt:lpstr>'S.26.05.{01,02,03,04,05,06}'!S.26.05.06.01.TLC</vt:lpstr>
      <vt:lpstr>'S.26.05.{01,02,03,04,05,06}'!S.26.05.06.01.TT</vt:lpstr>
      <vt:lpstr>'S.26.05.{01,02,03,04,05,06}'!S.26.05.06.01.TTC</vt:lpstr>
      <vt:lpstr>'S.26.05.{01,02,03,04,05,06}'!S.26.05.06.01.X</vt:lpstr>
      <vt:lpstr>'S.26.05.{01,02,03,04,05,06}'!S.26.05.06.01.Y</vt:lpstr>
      <vt:lpstr>'S.26.05.{01,02,03,04,05,06}'!S.26.05.06.01.Z</vt:lpstr>
      <vt:lpstr>'S.26.05.{01,02,03,04,05,06}'!S.26.05.06.01.ZHI</vt:lpstr>
      <vt:lpstr>'S.26.05.{01,02,03,04,05,06}'!S.26.05.06.02</vt:lpstr>
      <vt:lpstr>'S.26.05.{01,02,03,04,05,06}'!S.26.05.06.02.TD</vt:lpstr>
      <vt:lpstr>'S.26.05.{01,02,03,04,05,06}'!S.26.05.06.02.TL</vt:lpstr>
      <vt:lpstr>'S.26.05.{01,02,03,04,05,06}'!S.26.05.06.02.TLC</vt:lpstr>
      <vt:lpstr>'S.26.05.{01,02,03,04,05,06}'!S.26.05.06.02.TT</vt:lpstr>
      <vt:lpstr>'S.26.05.{01,02,03,04,05,06}'!S.26.05.06.02.TTC</vt:lpstr>
      <vt:lpstr>'S.26.05.{01,02,03,04,05,06}'!S.26.05.06.02.X</vt:lpstr>
      <vt:lpstr>'S.26.05.{01,02,03,04,05,06}'!S.26.05.06.02.Y</vt:lpstr>
      <vt:lpstr>'S.26.05.{01,02,03,04,05,06}'!S.26.05.06.02.Z</vt:lpstr>
      <vt:lpstr>'S.26.05.{01,02,03,04,05,06}'!S.26.05.06.02.ZHI</vt:lpstr>
      <vt:lpstr>'S.26.05.{01,02,03,04,05,06}'!S.26.05.06.03</vt:lpstr>
      <vt:lpstr>'S.26.05.{01,02,03,04,05,06}'!S.26.05.06.03.TD</vt:lpstr>
      <vt:lpstr>'S.26.05.{01,02,03,04,05,06}'!S.26.05.06.03.TL</vt:lpstr>
      <vt:lpstr>'S.26.05.{01,02,03,04,05,06}'!S.26.05.06.03.TLC</vt:lpstr>
      <vt:lpstr>'S.26.05.{01,02,03,04,05,06}'!S.26.05.06.03.TT</vt:lpstr>
      <vt:lpstr>'S.26.05.{01,02,03,04,05,06}'!S.26.05.06.03.TTC</vt:lpstr>
      <vt:lpstr>'S.26.05.{01,02,03,04,05,06}'!S.26.05.06.03.X</vt:lpstr>
      <vt:lpstr>'S.26.05.{01,02,03,04,05,06}'!S.26.05.06.03.Y</vt:lpstr>
      <vt:lpstr>'S.26.05.{01,02,03,04,05,06}'!S.26.05.06.03.Z</vt:lpstr>
      <vt:lpstr>'S.26.05.{01,02,03,04,05,06}'!S.26.05.06.03.ZHI</vt:lpstr>
      <vt:lpstr>'S.26.05.{01,02,03,04,05,06}'!S.26.05.06.04</vt:lpstr>
      <vt:lpstr>'S.26.05.{01,02,03,04,05,06}'!S.26.05.06.04.TD</vt:lpstr>
      <vt:lpstr>'S.26.05.{01,02,03,04,05,06}'!S.26.05.06.04.TL</vt:lpstr>
      <vt:lpstr>'S.26.05.{01,02,03,04,05,06}'!S.26.05.06.04.TLC</vt:lpstr>
      <vt:lpstr>'S.26.05.{01,02,03,04,05,06}'!S.26.05.06.04.TT</vt:lpstr>
      <vt:lpstr>'S.26.05.{01,02,03,04,05,06}'!S.26.05.06.04.TTC</vt:lpstr>
      <vt:lpstr>'S.26.05.{01,02,03,04,05,06}'!S.26.05.06.04.X</vt:lpstr>
      <vt:lpstr>'S.26.05.{01,02,03,04,05,06}'!S.26.05.06.04.Y</vt:lpstr>
      <vt:lpstr>'S.26.05.{01,02,03,04,05,06}'!S.26.05.06.04.Z</vt:lpstr>
      <vt:lpstr>'S.26.05.{01,02,03,04,05,06}'!S.26.05.06.04.ZHI</vt:lpstr>
      <vt:lpstr>'S.26.05.{01,02,03,04,05,06}'!S.26.05.06.05</vt:lpstr>
      <vt:lpstr>'S.26.05.{01,02,03,04,05,06}'!S.26.05.06.05.TD</vt:lpstr>
      <vt:lpstr>'S.26.05.{01,02,03,04,05,06}'!S.26.05.06.05.TL</vt:lpstr>
      <vt:lpstr>'S.26.05.{01,02,03,04,05,06}'!S.26.05.06.05.TLC</vt:lpstr>
      <vt:lpstr>'S.26.05.{01,02,03,04,05,06}'!S.26.05.06.05.TT</vt:lpstr>
      <vt:lpstr>'S.26.05.{01,02,03,04,05,06}'!S.26.05.06.05.TTC</vt:lpstr>
      <vt:lpstr>'S.26.05.{01,02,03,04,05,06}'!S.26.05.06.05.Y</vt:lpstr>
      <vt:lpstr>'S.26.05.{01,02,03,04,05,06}'!S.26.05.06.05.Z</vt:lpstr>
      <vt:lpstr>'S.26.05.{01,02,03,04,05,06}'!S.26.05.06.05.ZHI</vt:lpstr>
      <vt:lpstr>'S.26.05.{01,02,03,04,05,06}'!S.26.05.06.TC</vt:lpstr>
      <vt:lpstr>'S.26.06.{01,02,03,04,05,06}'!S.26.06.01</vt:lpstr>
      <vt:lpstr>'S.26.06.{01,02,03,04,05,06}'!S.26.06.01.01</vt:lpstr>
      <vt:lpstr>'S.26.06.{01,02,03,04,05,06}'!S.26.06.01.01.TC</vt:lpstr>
      <vt:lpstr>'S.26.06.{01,02,03,04,05,06}'!S.26.06.01.01.TD</vt:lpstr>
      <vt:lpstr>'S.26.06.{01,02,03,04,05,06}'!S.26.06.01.01.TL</vt:lpstr>
      <vt:lpstr>'S.26.06.{01,02,03,04,05,06}'!S.26.06.01.01.TLC</vt:lpstr>
      <vt:lpstr>'S.26.06.{01,02,03,04,05,06}'!S.26.06.01.01.TT</vt:lpstr>
      <vt:lpstr>'S.26.06.{01,02,03,04,05,06}'!S.26.06.01.01.TTC</vt:lpstr>
      <vt:lpstr>'S.26.06.{01,02,03,04,05,06}'!S.26.06.01.01.X</vt:lpstr>
      <vt:lpstr>'S.26.06.{01,02,03,04,05,06}'!S.26.06.01.01.Y</vt:lpstr>
      <vt:lpstr>'S.26.06.{01,02,03,04,05,06}'!S.26.06.01.01.Z</vt:lpstr>
      <vt:lpstr>'S.26.06.{01,02,03,04,05,06}'!S.26.06.01.01.ZHI</vt:lpstr>
      <vt:lpstr>'S.26.06.{01,02,03,04,05,06}'!S.26.06.01.TC</vt:lpstr>
      <vt:lpstr>'S.26.06.{01,02,03,04,05,06}'!S.26.06.02</vt:lpstr>
      <vt:lpstr>'S.26.06.{01,02,03,04,05,06}'!S.26.06.02.01</vt:lpstr>
      <vt:lpstr>'S.26.06.{01,02,03,04,05,06}'!S.26.06.02.01.TC</vt:lpstr>
      <vt:lpstr>'S.26.06.{01,02,03,04,05,06}'!S.26.06.02.01.TD</vt:lpstr>
      <vt:lpstr>'S.26.06.{01,02,03,04,05,06}'!S.26.06.02.01.TL</vt:lpstr>
      <vt:lpstr>'S.26.06.{01,02,03,04,05,06}'!S.26.06.02.01.TLC</vt:lpstr>
      <vt:lpstr>'S.26.06.{01,02,03,04,05,06}'!S.26.06.02.01.TT</vt:lpstr>
      <vt:lpstr>'S.26.06.{01,02,03,04,05,06}'!S.26.06.02.01.TTC</vt:lpstr>
      <vt:lpstr>'S.26.06.{01,02,03,04,05,06}'!S.26.06.02.01.X</vt:lpstr>
      <vt:lpstr>'S.26.06.{01,02,03,04,05,06}'!S.26.06.02.01.Y</vt:lpstr>
      <vt:lpstr>'S.26.06.{01,02,03,04,05,06}'!S.26.06.02.01.Z</vt:lpstr>
      <vt:lpstr>'S.26.06.{01,02,03,04,05,06}'!S.26.06.02.01.ZHI</vt:lpstr>
      <vt:lpstr>'S.26.06.{01,02,03,04,05,06}'!S.26.06.02.TC</vt:lpstr>
      <vt:lpstr>'S.26.06.{01,02,03,04,05,06}'!S.26.06.03</vt:lpstr>
      <vt:lpstr>'S.26.06.{01,02,03,04,05,06}'!S.26.06.03.01</vt:lpstr>
      <vt:lpstr>'S.26.06.{01,02,03,04,05,06}'!S.26.06.03.01.TC</vt:lpstr>
      <vt:lpstr>'S.26.06.{01,02,03,04,05,06}'!S.26.06.03.01.TD</vt:lpstr>
      <vt:lpstr>'S.26.06.{01,02,03,04,05,06}'!S.26.06.03.01.TL</vt:lpstr>
      <vt:lpstr>'S.26.06.{01,02,03,04,05,06}'!S.26.06.03.01.TLC</vt:lpstr>
      <vt:lpstr>'S.26.06.{01,02,03,04,05,06}'!S.26.06.03.01.TT</vt:lpstr>
      <vt:lpstr>'S.26.06.{01,02,03,04,05,06}'!S.26.06.03.01.TTC</vt:lpstr>
      <vt:lpstr>'S.26.06.{01,02,03,04,05,06}'!S.26.06.03.01.X</vt:lpstr>
      <vt:lpstr>'S.26.06.{01,02,03,04,05,06}'!S.26.06.03.01.Y</vt:lpstr>
      <vt:lpstr>'S.26.06.{01,02,03,04,05,06}'!S.26.06.03.01.Z</vt:lpstr>
      <vt:lpstr>'S.26.06.{01,02,03,04,05,06}'!S.26.06.03.01.ZHI</vt:lpstr>
      <vt:lpstr>'S.26.06.{01,02,03,04,05,06}'!S.26.06.03.TC</vt:lpstr>
      <vt:lpstr>'S.26.06.{01,02,03,04,05,06}'!S.26.06.04</vt:lpstr>
      <vt:lpstr>'S.26.06.{01,02,03,04,05,06}'!S.26.06.04.01</vt:lpstr>
      <vt:lpstr>'S.26.06.{01,02,03,04,05,06}'!S.26.06.04.01.TC</vt:lpstr>
      <vt:lpstr>'S.26.06.{01,02,03,04,05,06}'!S.26.06.04.01.TD</vt:lpstr>
      <vt:lpstr>'S.26.06.{01,02,03,04,05,06}'!S.26.06.04.01.TL</vt:lpstr>
      <vt:lpstr>'S.26.06.{01,02,03,04,05,06}'!S.26.06.04.01.TLC</vt:lpstr>
      <vt:lpstr>'S.26.06.{01,02,03,04,05,06}'!S.26.06.04.01.TT</vt:lpstr>
      <vt:lpstr>'S.26.06.{01,02,03,04,05,06}'!S.26.06.04.01.TTC</vt:lpstr>
      <vt:lpstr>'S.26.06.{01,02,03,04,05,06}'!S.26.06.04.01.X</vt:lpstr>
      <vt:lpstr>'S.26.06.{01,02,03,04,05,06}'!S.26.06.04.01.Y</vt:lpstr>
      <vt:lpstr>'S.26.06.{01,02,03,04,05,06}'!S.26.06.04.01.Z</vt:lpstr>
      <vt:lpstr>'S.26.06.{01,02,03,04,05,06}'!S.26.06.04.01.ZHI</vt:lpstr>
      <vt:lpstr>'S.26.06.{01,02,03,04,05,06}'!S.26.06.04.TC</vt:lpstr>
      <vt:lpstr>'S.26.06.{01,02,03,04,05,06}'!S.26.06.05</vt:lpstr>
      <vt:lpstr>'S.26.06.{01,02,03,04,05,06}'!S.26.06.05.01</vt:lpstr>
      <vt:lpstr>'S.26.06.{01,02,03,04,05,06}'!S.26.06.05.01.TC</vt:lpstr>
      <vt:lpstr>'S.26.06.{01,02,03,04,05,06}'!S.26.06.05.01.TD</vt:lpstr>
      <vt:lpstr>'S.26.06.{01,02,03,04,05,06}'!S.26.06.05.01.TL</vt:lpstr>
      <vt:lpstr>'S.26.06.{01,02,03,04,05,06}'!S.26.06.05.01.TLC</vt:lpstr>
      <vt:lpstr>'S.26.06.{01,02,03,04,05,06}'!S.26.06.05.01.TT</vt:lpstr>
      <vt:lpstr>'S.26.06.{01,02,03,04,05,06}'!S.26.06.05.01.TTC</vt:lpstr>
      <vt:lpstr>'S.26.06.{01,02,03,04,05,06}'!S.26.06.05.01.X</vt:lpstr>
      <vt:lpstr>'S.26.06.{01,02,03,04,05,06}'!S.26.06.05.01.Y</vt:lpstr>
      <vt:lpstr>'S.26.06.{01,02,03,04,05,06}'!S.26.06.05.01.Z</vt:lpstr>
      <vt:lpstr>'S.26.06.{01,02,03,04,05,06}'!S.26.06.05.01.ZHI</vt:lpstr>
      <vt:lpstr>'S.26.06.{01,02,03,04,05,06}'!S.26.06.05.TC</vt:lpstr>
      <vt:lpstr>'S.26.06.{01,02,03,04,05,06}'!S.26.06.06</vt:lpstr>
      <vt:lpstr>'S.26.06.{01,02,03,04,05,06}'!S.26.06.06.01</vt:lpstr>
      <vt:lpstr>'S.26.06.{01,02,03,04,05,06}'!S.26.06.06.01.TC</vt:lpstr>
      <vt:lpstr>'S.26.06.{01,02,03,04,05,06}'!S.26.06.06.01.TD</vt:lpstr>
      <vt:lpstr>'S.26.06.{01,02,03,04,05,06}'!S.26.06.06.01.TL</vt:lpstr>
      <vt:lpstr>'S.26.06.{01,02,03,04,05,06}'!S.26.06.06.01.TLC</vt:lpstr>
      <vt:lpstr>'S.26.06.{01,02,03,04,05,06}'!S.26.06.06.01.TT</vt:lpstr>
      <vt:lpstr>'S.26.06.{01,02,03,04,05,06}'!S.26.06.06.01.TTC</vt:lpstr>
      <vt:lpstr>'S.26.06.{01,02,03,04,05,06}'!S.26.06.06.01.X</vt:lpstr>
      <vt:lpstr>'S.26.06.{01,02,03,04,05,06}'!S.26.06.06.01.Y</vt:lpstr>
      <vt:lpstr>'S.26.06.{01,02,03,04,05,06}'!S.26.06.06.01.Z</vt:lpstr>
      <vt:lpstr>'S.26.06.{01,02,03,04,05,06}'!S.26.06.06.01.ZHI</vt:lpstr>
      <vt:lpstr>'S.26.06.{01,02,03,04,05,06}'!S.26.06.06.TC</vt:lpstr>
      <vt:lpstr>'S.27.01.{01,02,03,04,05,06}'!S.27.01.01</vt:lpstr>
      <vt:lpstr>'S.27.01.{01,02,03,04,05,06}'!S.27.01.01.01</vt:lpstr>
      <vt:lpstr>'S.27.01.{01,02,03,04,05,06}'!S.27.01.01.01.TD</vt:lpstr>
      <vt:lpstr>'S.27.01.{01,02,03,04,05,06}'!S.27.01.01.01.TL</vt:lpstr>
      <vt:lpstr>'S.27.01.{01,02,03,04,05,06}'!S.27.01.01.01.TLC</vt:lpstr>
      <vt:lpstr>'S.27.01.{01,02,03,04,05,06}'!S.27.01.01.01.TT</vt:lpstr>
      <vt:lpstr>'S.27.01.{01,02,03,04,05,06}'!S.27.01.01.01.TTC</vt:lpstr>
      <vt:lpstr>'S.27.01.{01,02,03,04,05,06}'!S.27.01.01.01.X</vt:lpstr>
      <vt:lpstr>'S.27.01.{01,02,03,04,05,06}'!S.27.01.01.01.Y</vt:lpstr>
      <vt:lpstr>'S.27.01.{01,02,03,04,05,06}'!S.27.01.01.01.Z</vt:lpstr>
      <vt:lpstr>'S.27.01.{01,02,03,04,05,06}'!S.27.01.01.01.ZHI</vt:lpstr>
      <vt:lpstr>'S.27.01.{01,02,03,04,05,06}'!S.27.01.01.02</vt:lpstr>
      <vt:lpstr>'S.27.01.{01,02,03,04,05,06}'!S.27.01.01.02.TC</vt:lpstr>
      <vt:lpstr>'S.27.01.{01,02,03,04,05,06}'!S.27.01.01.02.TD</vt:lpstr>
      <vt:lpstr>'S.27.01.{01,02,03,04,05,06}'!S.27.01.01.02.TL</vt:lpstr>
      <vt:lpstr>'S.27.01.{01,02,03,04,05,06}'!S.27.01.01.02.TLC</vt:lpstr>
      <vt:lpstr>'S.27.01.{01,02,03,04,05,06}'!S.27.01.01.02.TT</vt:lpstr>
      <vt:lpstr>'S.27.01.{01,02,03,04,05,06}'!S.27.01.01.02.TTC</vt:lpstr>
      <vt:lpstr>'S.27.01.{01,02,03,04,05,06}'!S.27.01.01.02.X</vt:lpstr>
      <vt:lpstr>'S.27.01.{01,02,03,04,05,06}'!S.27.01.01.02.Y</vt:lpstr>
      <vt:lpstr>'S.27.01.{01,02,03,04,05,06}'!S.27.01.01.02.Z</vt:lpstr>
      <vt:lpstr>'S.27.01.{01,02,03,04,05,06}'!S.27.01.01.02.ZHI</vt:lpstr>
      <vt:lpstr>'S.27.01.{01,02,03,04,05,06}'!S.27.01.01.03</vt:lpstr>
      <vt:lpstr>'S.27.01.{01,02,03,04,05,06}'!S.27.01.01.03.TC</vt:lpstr>
      <vt:lpstr>'S.27.01.{01,02,03,04,05,06}'!S.27.01.01.03.TD</vt:lpstr>
      <vt:lpstr>'S.27.01.{01,02,03,04,05,06}'!S.27.01.01.03.TL</vt:lpstr>
      <vt:lpstr>'S.27.01.{01,02,03,04,05,06}'!S.27.01.01.03.TLC</vt:lpstr>
      <vt:lpstr>'S.27.01.{01,02,03,04,05,06}'!S.27.01.01.03.TT</vt:lpstr>
      <vt:lpstr>'S.27.01.{01,02,03,04,05,06}'!S.27.01.01.03.TTC</vt:lpstr>
      <vt:lpstr>'S.27.01.{01,02,03,04,05,06}'!S.27.01.01.03.X</vt:lpstr>
      <vt:lpstr>'S.27.01.{01,02,03,04,05,06}'!S.27.01.01.03.Y</vt:lpstr>
      <vt:lpstr>'S.27.01.{01,02,03,04,05,06}'!S.27.01.01.03.Z</vt:lpstr>
      <vt:lpstr>'S.27.01.{01,02,03,04,05,06}'!S.27.01.01.03.ZHI</vt:lpstr>
      <vt:lpstr>'S.27.01.{01,02,03,04,05,06}'!S.27.01.01.04</vt:lpstr>
      <vt:lpstr>'S.27.01.{01,02,03,04,05,06}'!S.27.01.01.04.TC</vt:lpstr>
      <vt:lpstr>'S.27.01.{01,02,03,04,05,06}'!S.27.01.01.04.TD</vt:lpstr>
      <vt:lpstr>'S.27.01.{01,02,03,04,05,06}'!S.27.01.01.04.TL</vt:lpstr>
      <vt:lpstr>'S.27.01.{01,02,03,04,05,06}'!S.27.01.01.04.TLC</vt:lpstr>
      <vt:lpstr>'S.27.01.{01,02,03,04,05,06}'!S.27.01.01.04.TT</vt:lpstr>
      <vt:lpstr>'S.27.01.{01,02,03,04,05,06}'!S.27.01.01.04.TTC</vt:lpstr>
      <vt:lpstr>'S.27.01.{01,02,03,04,05,06}'!S.27.01.01.04.X</vt:lpstr>
      <vt:lpstr>'S.27.01.{01,02,03,04,05,06}'!S.27.01.01.04.Y</vt:lpstr>
      <vt:lpstr>'S.27.01.{01,02,03,04,05,06}'!S.27.01.01.04.Z</vt:lpstr>
      <vt:lpstr>'S.27.01.{01,02,03,04,05,06}'!S.27.01.01.04.ZHI</vt:lpstr>
      <vt:lpstr>'S.27.01.{01,02,03,04,05,06}'!S.27.01.01.05</vt:lpstr>
      <vt:lpstr>'S.27.01.{01,02,03,04,05,06}'!S.27.01.01.05.TC</vt:lpstr>
      <vt:lpstr>'S.27.01.{01,02,03,04,05,06}'!S.27.01.01.05.TD</vt:lpstr>
      <vt:lpstr>'S.27.01.{01,02,03,04,05,06}'!S.27.01.01.05.TL</vt:lpstr>
      <vt:lpstr>'S.27.01.{01,02,03,04,05,06}'!S.27.01.01.05.TLC</vt:lpstr>
      <vt:lpstr>'S.27.01.{01,02,03,04,05,06}'!S.27.01.01.05.TT</vt:lpstr>
      <vt:lpstr>'S.27.01.{01,02,03,04,05,06}'!S.27.01.01.05.TTC</vt:lpstr>
      <vt:lpstr>'S.27.01.{01,02,03,04,05,06}'!S.27.01.01.05.X</vt:lpstr>
      <vt:lpstr>'S.27.01.{01,02,03,04,05,06}'!S.27.01.01.05.Y</vt:lpstr>
      <vt:lpstr>'S.27.01.{01,02,03,04,05,06}'!S.27.01.01.05.Z</vt:lpstr>
      <vt:lpstr>'S.27.01.{01,02,03,04,05,06}'!S.27.01.01.05.ZHI</vt:lpstr>
      <vt:lpstr>'S.27.01.{01,02,03,04,05,06}'!S.27.01.01.06</vt:lpstr>
      <vt:lpstr>'S.27.01.{01,02,03,04,05,06}'!S.27.01.01.06.TC</vt:lpstr>
      <vt:lpstr>'S.27.01.{01,02,03,04,05,06}'!S.27.01.01.06.TD</vt:lpstr>
      <vt:lpstr>'S.27.01.{01,02,03,04,05,06}'!S.27.01.01.06.TL</vt:lpstr>
      <vt:lpstr>'S.27.01.{01,02,03,04,05,06}'!S.27.01.01.06.TLC</vt:lpstr>
      <vt:lpstr>'S.27.01.{01,02,03,04,05,06}'!S.27.01.01.06.TT</vt:lpstr>
      <vt:lpstr>'S.27.01.{01,02,03,04,05,06}'!S.27.01.01.06.TTC</vt:lpstr>
      <vt:lpstr>'S.27.01.{01,02,03,04,05,06}'!S.27.01.01.06.X</vt:lpstr>
      <vt:lpstr>'S.27.01.{01,02,03,04,05,06}'!S.27.01.01.06.Y</vt:lpstr>
      <vt:lpstr>'S.27.01.{01,02,03,04,05,06}'!S.27.01.01.06.Z</vt:lpstr>
      <vt:lpstr>'S.27.01.{01,02,03,04,05,06}'!S.27.01.01.06.ZHI</vt:lpstr>
      <vt:lpstr>'S.27.01.{01,02,03,04,05,06}'!S.27.01.01.07</vt:lpstr>
      <vt:lpstr>'S.27.01.{01,02,03,04,05,06}'!S.27.01.01.07.TC</vt:lpstr>
      <vt:lpstr>'S.27.01.{01,02,03,04,05,06}'!S.27.01.01.07.TD</vt:lpstr>
      <vt:lpstr>'S.27.01.{01,02,03,04,05,06}'!S.27.01.01.07.TL</vt:lpstr>
      <vt:lpstr>'S.27.01.{01,02,03,04,05,06}'!S.27.01.01.07.TLC</vt:lpstr>
      <vt:lpstr>'S.27.01.{01,02,03,04,05,06}'!S.27.01.01.07.TT</vt:lpstr>
      <vt:lpstr>'S.27.01.{01,02,03,04,05,06}'!S.27.01.01.07.TTC</vt:lpstr>
      <vt:lpstr>'S.27.01.{01,02,03,04,05,06}'!S.27.01.01.07.X</vt:lpstr>
      <vt:lpstr>'S.27.01.{01,02,03,04,05,06}'!S.27.01.01.07.Y</vt:lpstr>
      <vt:lpstr>'S.27.01.{01,02,03,04,05,06}'!S.27.01.01.07.Z</vt:lpstr>
      <vt:lpstr>'S.27.01.{01,02,03,04,05,06}'!S.27.01.01.07.ZHI</vt:lpstr>
      <vt:lpstr>'S.27.01.{01,02,03,04,05,06}'!S.27.01.01.08</vt:lpstr>
      <vt:lpstr>'S.27.01.{01,02,03,04,05,06}'!S.27.01.01.08.TC</vt:lpstr>
      <vt:lpstr>'S.27.01.{01,02,03,04,05,06}'!S.27.01.01.08.TD</vt:lpstr>
      <vt:lpstr>'S.27.01.{01,02,03,04,05,06}'!S.27.01.01.08.TL</vt:lpstr>
      <vt:lpstr>'S.27.01.{01,02,03,04,05,06}'!S.27.01.01.08.TLC</vt:lpstr>
      <vt:lpstr>'S.27.01.{01,02,03,04,05,06}'!S.27.01.01.08.TT</vt:lpstr>
      <vt:lpstr>'S.27.01.{01,02,03,04,05,06}'!S.27.01.01.08.TTC</vt:lpstr>
      <vt:lpstr>'S.27.01.{01,02,03,04,05,06}'!S.27.01.01.08.X</vt:lpstr>
      <vt:lpstr>'S.27.01.{01,02,03,04,05,06}'!S.27.01.01.08.Y</vt:lpstr>
      <vt:lpstr>'S.27.01.{01,02,03,04,05,06}'!S.27.01.01.08.Z</vt:lpstr>
      <vt:lpstr>'S.27.01.{01,02,03,04,05,06}'!S.27.01.01.08.ZHI</vt:lpstr>
      <vt:lpstr>'S.27.01.{01,02,03,04,05,06}'!S.27.01.01.09</vt:lpstr>
      <vt:lpstr>'S.27.01.{01,02,03,04,05,06}'!S.27.01.01.09.TC</vt:lpstr>
      <vt:lpstr>'S.27.01.{01,02,03,04,05,06}'!S.27.01.01.09.TD</vt:lpstr>
      <vt:lpstr>'S.27.01.{01,02,03,04,05,06}'!S.27.01.01.09.TK</vt:lpstr>
      <vt:lpstr>'S.27.01.{01,02,03,04,05,06}'!S.27.01.01.09.TKC</vt:lpstr>
      <vt:lpstr>'S.27.01.{01,02,03,04,05,06}'!S.27.01.01.09.TT</vt:lpstr>
      <vt:lpstr>'S.27.01.{01,02,03,04,05,06}'!S.27.01.01.09.TTC</vt:lpstr>
      <vt:lpstr>'S.27.01.{01,02,03,04,05,06}'!S.27.01.01.09.X</vt:lpstr>
      <vt:lpstr>'S.27.01.{01,02,03,04,05,06}'!S.27.01.01.09.Y</vt:lpstr>
      <vt:lpstr>'S.27.01.{01,02,03,04,05,06}'!S.27.01.01.09.Z</vt:lpstr>
      <vt:lpstr>'S.27.01.{01,02,03,04,05,06}'!S.27.01.01.09.ZHI</vt:lpstr>
      <vt:lpstr>'S.27.01.{01,02,03,04,05,06}'!S.27.01.01.10</vt:lpstr>
      <vt:lpstr>'S.27.01.{01,02,03,04,05,06}'!S.27.01.01.10.TC</vt:lpstr>
      <vt:lpstr>'S.27.01.{01,02,03,04,05,06}'!S.27.01.01.10.TD</vt:lpstr>
      <vt:lpstr>'S.27.01.{01,02,03,04,05,06}'!S.27.01.01.10.TK</vt:lpstr>
      <vt:lpstr>'S.27.01.{01,02,03,04,05,06}'!S.27.01.01.10.TKC</vt:lpstr>
      <vt:lpstr>'S.27.01.{01,02,03,04,05,06}'!S.27.01.01.10.TT</vt:lpstr>
      <vt:lpstr>'S.27.01.{01,02,03,04,05,06}'!S.27.01.01.10.TTC</vt:lpstr>
      <vt:lpstr>'S.27.01.{01,02,03,04,05,06}'!S.27.01.01.10.X</vt:lpstr>
      <vt:lpstr>'S.27.01.{01,02,03,04,05,06}'!S.27.01.01.10.Y</vt:lpstr>
      <vt:lpstr>'S.27.01.{01,02,03,04,05,06}'!S.27.01.01.10.Z</vt:lpstr>
      <vt:lpstr>'S.27.01.{01,02,03,04,05,06}'!S.27.01.01.10.ZHI</vt:lpstr>
      <vt:lpstr>'S.27.01.{01,02,03,04,05,06}'!S.27.01.01.11</vt:lpstr>
      <vt:lpstr>'S.27.01.{01,02,03,04,05,06}'!S.27.01.01.11.TC</vt:lpstr>
      <vt:lpstr>'S.27.01.{01,02,03,04,05,06}'!S.27.01.01.11.TD</vt:lpstr>
      <vt:lpstr>'S.27.01.{01,02,03,04,05,06}'!S.27.01.01.11.TL</vt:lpstr>
      <vt:lpstr>'S.27.01.{01,02,03,04,05,06}'!S.27.01.01.11.TLC</vt:lpstr>
      <vt:lpstr>'S.27.01.{01,02,03,04,05,06}'!S.27.01.01.11.TT</vt:lpstr>
      <vt:lpstr>'S.27.01.{01,02,03,04,05,06}'!S.27.01.01.11.TTC</vt:lpstr>
      <vt:lpstr>'S.27.01.{01,02,03,04,05,06}'!S.27.01.01.11.X</vt:lpstr>
      <vt:lpstr>'S.27.01.{01,02,03,04,05,06}'!S.27.01.01.11.Y</vt:lpstr>
      <vt:lpstr>'S.27.01.{01,02,03,04,05,06}'!S.27.01.01.11.Z</vt:lpstr>
      <vt:lpstr>'S.27.01.{01,02,03,04,05,06}'!S.27.01.01.11.ZHI</vt:lpstr>
      <vt:lpstr>'S.27.01.{01,02,03,04,05,06}'!S.27.01.01.12</vt:lpstr>
      <vt:lpstr>'S.27.01.{01,02,03,04,05,06}'!S.27.01.01.12.TC</vt:lpstr>
      <vt:lpstr>'S.27.01.{01,02,03,04,05,06}'!S.27.01.01.12.TD</vt:lpstr>
      <vt:lpstr>'S.27.01.{01,02,03,04,05,06}'!S.27.01.01.12.TL</vt:lpstr>
      <vt:lpstr>'S.27.01.{01,02,03,04,05,06}'!S.27.01.01.12.TLC</vt:lpstr>
      <vt:lpstr>'S.27.01.{01,02,03,04,05,06}'!S.27.01.01.12.TT</vt:lpstr>
      <vt:lpstr>'S.27.01.{01,02,03,04,05,06}'!S.27.01.01.12.TTC</vt:lpstr>
      <vt:lpstr>'S.27.01.{01,02,03,04,05,06}'!S.27.01.01.12.X</vt:lpstr>
      <vt:lpstr>'S.27.01.{01,02,03,04,05,06}'!S.27.01.01.12.Z</vt:lpstr>
      <vt:lpstr>'S.27.01.{01,02,03,04,05,06}'!S.27.01.01.12.ZHI</vt:lpstr>
      <vt:lpstr>'S.27.01.{01,02,03,04,05,06}'!S.27.01.01.13</vt:lpstr>
      <vt:lpstr>'S.27.01.{01,02,03,04,05,06}'!S.27.01.01.13.TC</vt:lpstr>
      <vt:lpstr>'S.27.01.{01,02,03,04,05,06}'!S.27.01.01.13.TD</vt:lpstr>
      <vt:lpstr>'S.27.01.{01,02,03,04,05,06}'!S.27.01.01.13.TL</vt:lpstr>
      <vt:lpstr>'S.27.01.{01,02,03,04,05,06}'!S.27.01.01.13.TLC</vt:lpstr>
      <vt:lpstr>'S.27.01.{01,02,03,04,05,06}'!S.27.01.01.13.TT</vt:lpstr>
      <vt:lpstr>'S.27.01.{01,02,03,04,05,06}'!S.27.01.01.13.TTC</vt:lpstr>
      <vt:lpstr>'S.27.01.{01,02,03,04,05,06}'!S.27.01.01.13.X</vt:lpstr>
      <vt:lpstr>'S.27.01.{01,02,03,04,05,06}'!S.27.01.01.13.Y</vt:lpstr>
      <vt:lpstr>'S.27.01.{01,02,03,04,05,06}'!S.27.01.01.13.Z</vt:lpstr>
      <vt:lpstr>'S.27.01.{01,02,03,04,05,06}'!S.27.01.01.13.ZHI</vt:lpstr>
      <vt:lpstr>'S.27.01.{01,02,03,04,05,06}'!S.27.01.01.14</vt:lpstr>
      <vt:lpstr>'S.27.01.{01,02,03,04,05,06}'!S.27.01.01.14.TC</vt:lpstr>
      <vt:lpstr>'S.27.01.{01,02,03,04,05,06}'!S.27.01.01.14.TD</vt:lpstr>
      <vt:lpstr>'S.27.01.{01,02,03,04,05,06}'!S.27.01.01.14.TL</vt:lpstr>
      <vt:lpstr>'S.27.01.{01,02,03,04,05,06}'!S.27.01.01.14.TLC</vt:lpstr>
      <vt:lpstr>'S.27.01.{01,02,03,04,05,06}'!S.27.01.01.14.TT</vt:lpstr>
      <vt:lpstr>'S.27.01.{01,02,03,04,05,06}'!S.27.01.01.14.TTC</vt:lpstr>
      <vt:lpstr>'S.27.01.{01,02,03,04,05,06}'!S.27.01.01.14.X</vt:lpstr>
      <vt:lpstr>'S.27.01.{01,02,03,04,05,06}'!S.27.01.01.14.Y</vt:lpstr>
      <vt:lpstr>'S.27.01.{01,02,03,04,05,06}'!S.27.01.01.14.Z</vt:lpstr>
      <vt:lpstr>'S.27.01.{01,02,03,04,05,06}'!S.27.01.01.14.ZHI</vt:lpstr>
      <vt:lpstr>'S.27.01.{01,02,03,04,05,06}'!S.27.01.01.15</vt:lpstr>
      <vt:lpstr>'S.27.01.{01,02,03,04,05,06}'!S.27.01.01.15.TC</vt:lpstr>
      <vt:lpstr>'S.27.01.{01,02,03,04,05,06}'!S.27.01.01.15.TD</vt:lpstr>
      <vt:lpstr>'S.27.01.{01,02,03,04,05,06}'!S.27.01.01.15.TL</vt:lpstr>
      <vt:lpstr>'S.27.01.{01,02,03,04,05,06}'!S.27.01.01.15.TLC</vt:lpstr>
      <vt:lpstr>'S.27.01.{01,02,03,04,05,06}'!S.27.01.01.15.TT</vt:lpstr>
      <vt:lpstr>'S.27.01.{01,02,03,04,05,06}'!S.27.01.01.15.TTC</vt:lpstr>
      <vt:lpstr>'S.27.01.{01,02,03,04,05,06}'!S.27.01.01.15.X</vt:lpstr>
      <vt:lpstr>'S.27.01.{01,02,03,04,05,06}'!S.27.01.01.15.Y</vt:lpstr>
      <vt:lpstr>'S.27.01.{01,02,03,04,05,06}'!S.27.01.01.15.Z</vt:lpstr>
      <vt:lpstr>'S.27.01.{01,02,03,04,05,06}'!S.27.01.01.15.ZHI</vt:lpstr>
      <vt:lpstr>'S.27.01.{01,02,03,04,05,06}'!S.27.01.01.16</vt:lpstr>
      <vt:lpstr>'S.27.01.{01,02,03,04,05,06}'!S.27.01.01.16.TC</vt:lpstr>
      <vt:lpstr>'S.27.01.{01,02,03,04,05,06}'!S.27.01.01.16.TD</vt:lpstr>
      <vt:lpstr>'S.27.01.{01,02,03,04,05,06}'!S.27.01.01.16.TL</vt:lpstr>
      <vt:lpstr>'S.27.01.{01,02,03,04,05,06}'!S.27.01.01.16.TLC</vt:lpstr>
      <vt:lpstr>'S.27.01.{01,02,03,04,05,06}'!S.27.01.01.16.TT</vt:lpstr>
      <vt:lpstr>'S.27.01.{01,02,03,04,05,06}'!S.27.01.01.16.TTC</vt:lpstr>
      <vt:lpstr>'S.27.01.{01,02,03,04,05,06}'!S.27.01.01.16.X</vt:lpstr>
      <vt:lpstr>'S.27.01.{01,02,03,04,05,06}'!S.27.01.01.16.Y</vt:lpstr>
      <vt:lpstr>'S.27.01.{01,02,03,04,05,06}'!S.27.01.01.16.Z</vt:lpstr>
      <vt:lpstr>'S.27.01.{01,02,03,04,05,06}'!S.27.01.01.16.ZHI</vt:lpstr>
      <vt:lpstr>'S.27.01.{01,02,03,04,05,06}'!S.27.01.01.17</vt:lpstr>
      <vt:lpstr>'S.27.01.{01,02,03,04,05,06}'!S.27.01.01.17.TC</vt:lpstr>
      <vt:lpstr>'S.27.01.{01,02,03,04,05,06}'!S.27.01.01.17.TD</vt:lpstr>
      <vt:lpstr>'S.27.01.{01,02,03,04,05,06}'!S.27.01.01.17.TL</vt:lpstr>
      <vt:lpstr>'S.27.01.{01,02,03,04,05,06}'!S.27.01.01.17.TLC</vt:lpstr>
      <vt:lpstr>'S.27.01.{01,02,03,04,05,06}'!S.27.01.01.17.TT</vt:lpstr>
      <vt:lpstr>'S.27.01.{01,02,03,04,05,06}'!S.27.01.01.17.TTC</vt:lpstr>
      <vt:lpstr>'S.27.01.{01,02,03,04,05,06}'!S.27.01.01.17.X</vt:lpstr>
      <vt:lpstr>'S.27.01.{01,02,03,04,05,06}'!S.27.01.01.17.Z</vt:lpstr>
      <vt:lpstr>'S.27.01.{01,02,03,04,05,06}'!S.27.01.01.17.ZHI</vt:lpstr>
      <vt:lpstr>'S.27.01.{01,02,03,04,05,06}'!S.27.01.01.18</vt:lpstr>
      <vt:lpstr>'S.27.01.{01,02,03,04,05,06}'!S.27.01.01.18.TC</vt:lpstr>
      <vt:lpstr>'S.27.01.{01,02,03,04,05,06}'!S.27.01.01.18.TD</vt:lpstr>
      <vt:lpstr>'S.27.01.{01,02,03,04,05,06}'!S.27.01.01.18.TL</vt:lpstr>
      <vt:lpstr>'S.27.01.{01,02,03,04,05,06}'!S.27.01.01.18.TLC</vt:lpstr>
      <vt:lpstr>'S.27.01.{01,02,03,04,05,06}'!S.27.01.01.18.TT</vt:lpstr>
      <vt:lpstr>'S.27.01.{01,02,03,04,05,06}'!S.27.01.01.18.TTC</vt:lpstr>
      <vt:lpstr>'S.27.01.{01,02,03,04,05,06}'!S.27.01.01.18.X</vt:lpstr>
      <vt:lpstr>'S.27.01.{01,02,03,04,05,06}'!S.27.01.01.18.Y</vt:lpstr>
      <vt:lpstr>'S.27.01.{01,02,03,04,05,06}'!S.27.01.01.18.Z</vt:lpstr>
      <vt:lpstr>'S.27.01.{01,02,03,04,05,06}'!S.27.01.01.18.ZHI</vt:lpstr>
      <vt:lpstr>'S.27.01.{01,02,03,04,05,06}'!S.27.01.01.19</vt:lpstr>
      <vt:lpstr>'S.27.01.{01,02,03,04,05,06}'!S.27.01.01.19.TC</vt:lpstr>
      <vt:lpstr>'S.27.01.{01,02,03,04,05,06}'!S.27.01.01.19.TD</vt:lpstr>
      <vt:lpstr>'S.27.01.{01,02,03,04,05,06}'!S.27.01.01.19.TL</vt:lpstr>
      <vt:lpstr>'S.27.01.{01,02,03,04,05,06}'!S.27.01.01.19.TLC</vt:lpstr>
      <vt:lpstr>'S.27.01.{01,02,03,04,05,06}'!S.27.01.01.19.TT</vt:lpstr>
      <vt:lpstr>'S.27.01.{01,02,03,04,05,06}'!S.27.01.01.19.TTC</vt:lpstr>
      <vt:lpstr>'S.27.01.{01,02,03,04,05,06}'!S.27.01.01.19.X</vt:lpstr>
      <vt:lpstr>'S.27.01.{01,02,03,04,05,06}'!S.27.01.01.19.Y</vt:lpstr>
      <vt:lpstr>'S.27.01.{01,02,03,04,05,06}'!S.27.01.01.19.Z</vt:lpstr>
      <vt:lpstr>'S.27.01.{01,02,03,04,05,06}'!S.27.01.01.19.ZHI</vt:lpstr>
      <vt:lpstr>'S.27.01.{01,02,03,04,05,06}'!S.27.01.01.20</vt:lpstr>
      <vt:lpstr>'S.27.01.{01,02,03,04,05,06}'!S.27.01.01.20.TC</vt:lpstr>
      <vt:lpstr>'S.27.01.{01,02,03,04,05,06}'!S.27.01.01.20.TD</vt:lpstr>
      <vt:lpstr>'S.27.01.{01,02,03,04,05,06}'!S.27.01.01.20.TL</vt:lpstr>
      <vt:lpstr>'S.27.01.{01,02,03,04,05,06}'!S.27.01.01.20.TLC</vt:lpstr>
      <vt:lpstr>'S.27.01.{01,02,03,04,05,06}'!S.27.01.01.20.TT</vt:lpstr>
      <vt:lpstr>'S.27.01.{01,02,03,04,05,06}'!S.27.01.01.20.TTC</vt:lpstr>
      <vt:lpstr>'S.27.01.{01,02,03,04,05,06}'!S.27.01.01.20.X</vt:lpstr>
      <vt:lpstr>'S.27.01.{01,02,03,04,05,06}'!S.27.01.01.20.Y</vt:lpstr>
      <vt:lpstr>'S.27.01.{01,02,03,04,05,06}'!S.27.01.01.20.Z</vt:lpstr>
      <vt:lpstr>'S.27.01.{01,02,03,04,05,06}'!S.27.01.01.20.ZHI</vt:lpstr>
      <vt:lpstr>'S.27.01.{01,02,03,04,05,06}'!S.27.01.01.21</vt:lpstr>
      <vt:lpstr>'S.27.01.{01,02,03,04,05,06}'!S.27.01.01.21.TC</vt:lpstr>
      <vt:lpstr>'S.27.01.{01,02,03,04,05,06}'!S.27.01.01.21.TD</vt:lpstr>
      <vt:lpstr>'S.27.01.{01,02,03,04,05,06}'!S.27.01.01.21.TL</vt:lpstr>
      <vt:lpstr>'S.27.01.{01,02,03,04,05,06}'!S.27.01.01.21.TLC</vt:lpstr>
      <vt:lpstr>'S.27.01.{01,02,03,04,05,06}'!S.27.01.01.21.TT</vt:lpstr>
      <vt:lpstr>'S.27.01.{01,02,03,04,05,06}'!S.27.01.01.21.TTC</vt:lpstr>
      <vt:lpstr>'S.27.01.{01,02,03,04,05,06}'!S.27.01.01.21.X</vt:lpstr>
      <vt:lpstr>'S.27.01.{01,02,03,04,05,06}'!S.27.01.01.21.Y</vt:lpstr>
      <vt:lpstr>'S.27.01.{01,02,03,04,05,06}'!S.27.01.01.21.Z</vt:lpstr>
      <vt:lpstr>'S.27.01.{01,02,03,04,05,06}'!S.27.01.01.21.ZHI</vt:lpstr>
      <vt:lpstr>'S.27.01.{01,02,03,04,05,06}'!S.27.01.01.22</vt:lpstr>
      <vt:lpstr>'S.27.01.{01,02,03,04,05,06}'!S.27.01.01.22.TC</vt:lpstr>
      <vt:lpstr>'S.27.01.{01,02,03,04,05,06}'!S.27.01.01.22.TD</vt:lpstr>
      <vt:lpstr>'S.27.01.{01,02,03,04,05,06}'!S.27.01.01.22.TL</vt:lpstr>
      <vt:lpstr>'S.27.01.{01,02,03,04,05,06}'!S.27.01.01.22.TLC</vt:lpstr>
      <vt:lpstr>'S.27.01.{01,02,03,04,05,06}'!S.27.01.01.22.TT</vt:lpstr>
      <vt:lpstr>'S.27.01.{01,02,03,04,05,06}'!S.27.01.01.22.TTC</vt:lpstr>
      <vt:lpstr>'S.27.01.{01,02,03,04,05,06}'!S.27.01.01.22.X</vt:lpstr>
      <vt:lpstr>'S.27.01.{01,02,03,04,05,06}'!S.27.01.01.22.Y</vt:lpstr>
      <vt:lpstr>'S.27.01.{01,02,03,04,05,06}'!S.27.01.01.22.Z</vt:lpstr>
      <vt:lpstr>'S.27.01.{01,02,03,04,05,06}'!S.27.01.01.22.ZHI</vt:lpstr>
      <vt:lpstr>'S.27.01.{01,02,03,04,05,06}'!S.27.01.01.TC</vt:lpstr>
      <vt:lpstr>'S.27.01.{01,02,03,04,05,06}'!S.27.01.02</vt:lpstr>
      <vt:lpstr>'S.27.01.{01,02,03,04,05,06}'!S.27.01.02.01</vt:lpstr>
      <vt:lpstr>'S.27.01.{01,02,03,04,05,06}'!S.27.01.02.01.TD</vt:lpstr>
      <vt:lpstr>'S.27.01.{01,02,03,04,05,06}'!S.27.01.02.01.TL</vt:lpstr>
      <vt:lpstr>'S.27.01.{01,02,03,04,05,06}'!S.27.01.02.01.TLC</vt:lpstr>
      <vt:lpstr>'S.27.01.{01,02,03,04,05,06}'!S.27.01.02.01.TT</vt:lpstr>
      <vt:lpstr>'S.27.01.{01,02,03,04,05,06}'!S.27.01.02.01.TTC</vt:lpstr>
      <vt:lpstr>'S.27.01.{01,02,03,04,05,06}'!S.27.01.02.01.X</vt:lpstr>
      <vt:lpstr>'S.27.01.{01,02,03,04,05,06}'!S.27.01.02.01.Y</vt:lpstr>
      <vt:lpstr>'S.27.01.{01,02,03,04,05,06}'!S.27.01.02.01.Z</vt:lpstr>
      <vt:lpstr>'S.27.01.{01,02,03,04,05,06}'!S.27.01.02.01.ZHI</vt:lpstr>
      <vt:lpstr>'S.27.01.{01,02,03,04,05,06}'!S.27.01.02.02</vt:lpstr>
      <vt:lpstr>'S.27.01.{01,02,03,04,05,06}'!S.27.01.02.02.TC</vt:lpstr>
      <vt:lpstr>'S.27.01.{01,02,03,04,05,06}'!S.27.01.02.02.TD</vt:lpstr>
      <vt:lpstr>'S.27.01.{01,02,03,04,05,06}'!S.27.01.02.02.TL</vt:lpstr>
      <vt:lpstr>'S.27.01.{01,02,03,04,05,06}'!S.27.01.02.02.TLC</vt:lpstr>
      <vt:lpstr>'S.27.01.{01,02,03,04,05,06}'!S.27.01.02.02.TT</vt:lpstr>
      <vt:lpstr>'S.27.01.{01,02,03,04,05,06}'!S.27.01.02.02.TTC</vt:lpstr>
      <vt:lpstr>'S.27.01.{01,02,03,04,05,06}'!S.27.01.02.02.X</vt:lpstr>
      <vt:lpstr>'S.27.01.{01,02,03,04,05,06}'!S.27.01.02.02.Y</vt:lpstr>
      <vt:lpstr>'S.27.01.{01,02,03,04,05,06}'!S.27.01.02.02.Z</vt:lpstr>
      <vt:lpstr>'S.27.01.{01,02,03,04,05,06}'!S.27.01.02.02.ZHI</vt:lpstr>
      <vt:lpstr>'S.27.01.{01,02,03,04,05,06}'!S.27.01.02.03</vt:lpstr>
      <vt:lpstr>'S.27.01.{01,02,03,04,05,06}'!S.27.01.02.03.TC</vt:lpstr>
      <vt:lpstr>'S.27.01.{01,02,03,04,05,06}'!S.27.01.02.03.TD</vt:lpstr>
      <vt:lpstr>'S.27.01.{01,02,03,04,05,06}'!S.27.01.02.03.TL</vt:lpstr>
      <vt:lpstr>'S.27.01.{01,02,03,04,05,06}'!S.27.01.02.03.TLC</vt:lpstr>
      <vt:lpstr>'S.27.01.{01,02,03,04,05,06}'!S.27.01.02.03.TT</vt:lpstr>
      <vt:lpstr>'S.27.01.{01,02,03,04,05,06}'!S.27.01.02.03.TTC</vt:lpstr>
      <vt:lpstr>'S.27.01.{01,02,03,04,05,06}'!S.27.01.02.03.X</vt:lpstr>
      <vt:lpstr>'S.27.01.{01,02,03,04,05,06}'!S.27.01.02.03.Y</vt:lpstr>
      <vt:lpstr>'S.27.01.{01,02,03,04,05,06}'!S.27.01.02.03.Z</vt:lpstr>
      <vt:lpstr>'S.27.01.{01,02,03,04,05,06}'!S.27.01.02.03.ZHI</vt:lpstr>
      <vt:lpstr>'S.27.01.{01,02,03,04,05,06}'!S.27.01.02.04</vt:lpstr>
      <vt:lpstr>'S.27.01.{01,02,03,04,05,06}'!S.27.01.02.04.TC</vt:lpstr>
      <vt:lpstr>'S.27.01.{01,02,03,04,05,06}'!S.27.01.02.04.TD</vt:lpstr>
      <vt:lpstr>'S.27.01.{01,02,03,04,05,06}'!S.27.01.02.04.TL</vt:lpstr>
      <vt:lpstr>'S.27.01.{01,02,03,04,05,06}'!S.27.01.02.04.TLC</vt:lpstr>
      <vt:lpstr>'S.27.01.{01,02,03,04,05,06}'!S.27.01.02.04.TT</vt:lpstr>
      <vt:lpstr>'S.27.01.{01,02,03,04,05,06}'!S.27.01.02.04.TTC</vt:lpstr>
      <vt:lpstr>'S.27.01.{01,02,03,04,05,06}'!S.27.01.02.04.X</vt:lpstr>
      <vt:lpstr>'S.27.01.{01,02,03,04,05,06}'!S.27.01.02.04.Y</vt:lpstr>
      <vt:lpstr>'S.27.01.{01,02,03,04,05,06}'!S.27.01.02.04.Z</vt:lpstr>
      <vt:lpstr>'S.27.01.{01,02,03,04,05,06}'!S.27.01.02.04.ZHI</vt:lpstr>
      <vt:lpstr>'S.27.01.{01,02,03,04,05,06}'!S.27.01.02.05</vt:lpstr>
      <vt:lpstr>'S.27.01.{01,02,03,04,05,06}'!S.27.01.02.05.TC</vt:lpstr>
      <vt:lpstr>'S.27.01.{01,02,03,04,05,06}'!S.27.01.02.05.TD</vt:lpstr>
      <vt:lpstr>'S.27.01.{01,02,03,04,05,06}'!S.27.01.02.05.TL</vt:lpstr>
      <vt:lpstr>'S.27.01.{01,02,03,04,05,06}'!S.27.01.02.05.TLC</vt:lpstr>
      <vt:lpstr>'S.27.01.{01,02,03,04,05,06}'!S.27.01.02.05.TT</vt:lpstr>
      <vt:lpstr>'S.27.01.{01,02,03,04,05,06}'!S.27.01.02.05.TTC</vt:lpstr>
      <vt:lpstr>'S.27.01.{01,02,03,04,05,06}'!S.27.01.02.05.X</vt:lpstr>
      <vt:lpstr>'S.27.01.{01,02,03,04,05,06}'!S.27.01.02.05.Y</vt:lpstr>
      <vt:lpstr>'S.27.01.{01,02,03,04,05,06}'!S.27.01.02.05.Z</vt:lpstr>
      <vt:lpstr>'S.27.01.{01,02,03,04,05,06}'!S.27.01.02.05.ZHI</vt:lpstr>
      <vt:lpstr>'S.27.01.{01,02,03,04,05,06}'!S.27.01.02.06</vt:lpstr>
      <vt:lpstr>'S.27.01.{01,02,03,04,05,06}'!S.27.01.02.06.TC</vt:lpstr>
      <vt:lpstr>'S.27.01.{01,02,03,04,05,06}'!S.27.01.02.06.TD</vt:lpstr>
      <vt:lpstr>'S.27.01.{01,02,03,04,05,06}'!S.27.01.02.06.TL</vt:lpstr>
      <vt:lpstr>'S.27.01.{01,02,03,04,05,06}'!S.27.01.02.06.TLC</vt:lpstr>
      <vt:lpstr>'S.27.01.{01,02,03,04,05,06}'!S.27.01.02.06.TT</vt:lpstr>
      <vt:lpstr>'S.27.01.{01,02,03,04,05,06}'!S.27.01.02.06.TTC</vt:lpstr>
      <vt:lpstr>'S.27.01.{01,02,03,04,05,06}'!S.27.01.02.06.X</vt:lpstr>
      <vt:lpstr>'S.27.01.{01,02,03,04,05,06}'!S.27.01.02.06.Y</vt:lpstr>
      <vt:lpstr>'S.27.01.{01,02,03,04,05,06}'!S.27.01.02.06.Z</vt:lpstr>
      <vt:lpstr>'S.27.01.{01,02,03,04,05,06}'!S.27.01.02.06.ZHI</vt:lpstr>
      <vt:lpstr>'S.27.01.{01,02,03,04,05,06}'!S.27.01.02.07</vt:lpstr>
      <vt:lpstr>'S.27.01.{01,02,03,04,05,06}'!S.27.01.02.07.TC</vt:lpstr>
      <vt:lpstr>'S.27.01.{01,02,03,04,05,06}'!S.27.01.02.07.TD</vt:lpstr>
      <vt:lpstr>'S.27.01.{01,02,03,04,05,06}'!S.27.01.02.07.TL</vt:lpstr>
      <vt:lpstr>'S.27.01.{01,02,03,04,05,06}'!S.27.01.02.07.TLC</vt:lpstr>
      <vt:lpstr>'S.27.01.{01,02,03,04,05,06}'!S.27.01.02.07.TT</vt:lpstr>
      <vt:lpstr>'S.27.01.{01,02,03,04,05,06}'!S.27.01.02.07.TTC</vt:lpstr>
      <vt:lpstr>'S.27.01.{01,02,03,04,05,06}'!S.27.01.02.07.X</vt:lpstr>
      <vt:lpstr>'S.27.01.{01,02,03,04,05,06}'!S.27.01.02.07.Y</vt:lpstr>
      <vt:lpstr>'S.27.01.{01,02,03,04,05,06}'!S.27.01.02.07.Z</vt:lpstr>
      <vt:lpstr>'S.27.01.{01,02,03,04,05,06}'!S.27.01.02.07.ZHI</vt:lpstr>
      <vt:lpstr>'S.27.01.{01,02,03,04,05,06}'!S.27.01.02.08</vt:lpstr>
      <vt:lpstr>'S.27.01.{01,02,03,04,05,06}'!S.27.01.02.08.TC</vt:lpstr>
      <vt:lpstr>'S.27.01.{01,02,03,04,05,06}'!S.27.01.02.08.TD</vt:lpstr>
      <vt:lpstr>'S.27.01.{01,02,03,04,05,06}'!S.27.01.02.08.TL</vt:lpstr>
      <vt:lpstr>'S.27.01.{01,02,03,04,05,06}'!S.27.01.02.08.TLC</vt:lpstr>
      <vt:lpstr>'S.27.01.{01,02,03,04,05,06}'!S.27.01.02.08.TT</vt:lpstr>
      <vt:lpstr>'S.27.01.{01,02,03,04,05,06}'!S.27.01.02.08.TTC</vt:lpstr>
      <vt:lpstr>'S.27.01.{01,02,03,04,05,06}'!S.27.01.02.08.X</vt:lpstr>
      <vt:lpstr>'S.27.01.{01,02,03,04,05,06}'!S.27.01.02.08.Y</vt:lpstr>
      <vt:lpstr>'S.27.01.{01,02,03,04,05,06}'!S.27.01.02.08.Z</vt:lpstr>
      <vt:lpstr>'S.27.01.{01,02,03,04,05,06}'!S.27.01.02.08.ZHI</vt:lpstr>
      <vt:lpstr>'S.27.01.{01,02,03,04,05,06}'!S.27.01.02.09</vt:lpstr>
      <vt:lpstr>'S.27.01.{01,02,03,04,05,06}'!S.27.01.02.09.TC</vt:lpstr>
      <vt:lpstr>'S.27.01.{01,02,03,04,05,06}'!S.27.01.02.09.TD</vt:lpstr>
      <vt:lpstr>'S.27.01.{01,02,03,04,05,06}'!S.27.01.02.09.TK</vt:lpstr>
      <vt:lpstr>'S.27.01.{01,02,03,04,05,06}'!S.27.01.02.09.TKC</vt:lpstr>
      <vt:lpstr>'S.27.01.{01,02,03,04,05,06}'!S.27.01.02.09.TT</vt:lpstr>
      <vt:lpstr>'S.27.01.{01,02,03,04,05,06}'!S.27.01.02.09.TTC</vt:lpstr>
      <vt:lpstr>'S.27.01.{01,02,03,04,05,06}'!S.27.01.02.09.X</vt:lpstr>
      <vt:lpstr>'S.27.01.{01,02,03,04,05,06}'!S.27.01.02.09.Y</vt:lpstr>
      <vt:lpstr>'S.27.01.{01,02,03,04,05,06}'!S.27.01.02.09.Z</vt:lpstr>
      <vt:lpstr>'S.27.01.{01,02,03,04,05,06}'!S.27.01.02.09.ZHI</vt:lpstr>
      <vt:lpstr>'S.27.01.{01,02,03,04,05,06}'!S.27.01.02.10</vt:lpstr>
      <vt:lpstr>'S.27.01.{01,02,03,04,05,06}'!S.27.01.02.10.TC</vt:lpstr>
      <vt:lpstr>'S.27.01.{01,02,03,04,05,06}'!S.27.01.02.10.TD</vt:lpstr>
      <vt:lpstr>'S.27.01.{01,02,03,04,05,06}'!S.27.01.02.10.TK</vt:lpstr>
      <vt:lpstr>'S.27.01.{01,02,03,04,05,06}'!S.27.01.02.10.TKC</vt:lpstr>
      <vt:lpstr>'S.27.01.{01,02,03,04,05,06}'!S.27.01.02.10.TT</vt:lpstr>
      <vt:lpstr>'S.27.01.{01,02,03,04,05,06}'!S.27.01.02.10.TTC</vt:lpstr>
      <vt:lpstr>'S.27.01.{01,02,03,04,05,06}'!S.27.01.02.10.X</vt:lpstr>
      <vt:lpstr>'S.27.01.{01,02,03,04,05,06}'!S.27.01.02.10.Y</vt:lpstr>
      <vt:lpstr>'S.27.01.{01,02,03,04,05,06}'!S.27.01.02.10.Z</vt:lpstr>
      <vt:lpstr>'S.27.01.{01,02,03,04,05,06}'!S.27.01.02.10.ZHI</vt:lpstr>
      <vt:lpstr>'S.27.01.{01,02,03,04,05,06}'!S.27.01.02.11</vt:lpstr>
      <vt:lpstr>'S.27.01.{01,02,03,04,05,06}'!S.27.01.02.11.TC</vt:lpstr>
      <vt:lpstr>'S.27.01.{01,02,03,04,05,06}'!S.27.01.02.11.TD</vt:lpstr>
      <vt:lpstr>'S.27.01.{01,02,03,04,05,06}'!S.27.01.02.11.TL</vt:lpstr>
      <vt:lpstr>'S.27.01.{01,02,03,04,05,06}'!S.27.01.02.11.TLC</vt:lpstr>
      <vt:lpstr>'S.27.01.{01,02,03,04,05,06}'!S.27.01.02.11.TT</vt:lpstr>
      <vt:lpstr>'S.27.01.{01,02,03,04,05,06}'!S.27.01.02.11.TTC</vt:lpstr>
      <vt:lpstr>'S.27.01.{01,02,03,04,05,06}'!S.27.01.02.11.X</vt:lpstr>
      <vt:lpstr>'S.27.01.{01,02,03,04,05,06}'!S.27.01.02.11.Y</vt:lpstr>
      <vt:lpstr>'S.27.01.{01,02,03,04,05,06}'!S.27.01.02.11.Z</vt:lpstr>
      <vt:lpstr>'S.27.01.{01,02,03,04,05,06}'!S.27.01.02.11.ZHI</vt:lpstr>
      <vt:lpstr>'S.27.01.{01,02,03,04,05,06}'!S.27.01.02.12</vt:lpstr>
      <vt:lpstr>'S.27.01.{01,02,03,04,05,06}'!S.27.01.02.12.TC</vt:lpstr>
      <vt:lpstr>'S.27.01.{01,02,03,04,05,06}'!S.27.01.02.12.TD</vt:lpstr>
      <vt:lpstr>'S.27.01.{01,02,03,04,05,06}'!S.27.01.02.12.TL</vt:lpstr>
      <vt:lpstr>'S.27.01.{01,02,03,04,05,06}'!S.27.01.02.12.TLC</vt:lpstr>
      <vt:lpstr>'S.27.01.{01,02,03,04,05,06}'!S.27.01.02.12.TT</vt:lpstr>
      <vt:lpstr>'S.27.01.{01,02,03,04,05,06}'!S.27.01.02.12.TTC</vt:lpstr>
      <vt:lpstr>'S.27.01.{01,02,03,04,05,06}'!S.27.01.02.12.X</vt:lpstr>
      <vt:lpstr>'S.27.01.{01,02,03,04,05,06}'!S.27.01.02.12.Z</vt:lpstr>
      <vt:lpstr>'S.27.01.{01,02,03,04,05,06}'!S.27.01.02.12.ZHI</vt:lpstr>
      <vt:lpstr>'S.27.01.{01,02,03,04,05,06}'!S.27.01.02.13</vt:lpstr>
      <vt:lpstr>'S.27.01.{01,02,03,04,05,06}'!S.27.01.02.13.TC</vt:lpstr>
      <vt:lpstr>'S.27.01.{01,02,03,04,05,06}'!S.27.01.02.13.TD</vt:lpstr>
      <vt:lpstr>'S.27.01.{01,02,03,04,05,06}'!S.27.01.02.13.TL</vt:lpstr>
      <vt:lpstr>'S.27.01.{01,02,03,04,05,06}'!S.27.01.02.13.TLC</vt:lpstr>
      <vt:lpstr>'S.27.01.{01,02,03,04,05,06}'!S.27.01.02.13.TT</vt:lpstr>
      <vt:lpstr>'S.27.01.{01,02,03,04,05,06}'!S.27.01.02.13.TTC</vt:lpstr>
      <vt:lpstr>'S.27.01.{01,02,03,04,05,06}'!S.27.01.02.13.X</vt:lpstr>
      <vt:lpstr>'S.27.01.{01,02,03,04,05,06}'!S.27.01.02.13.Y</vt:lpstr>
      <vt:lpstr>'S.27.01.{01,02,03,04,05,06}'!S.27.01.02.13.Z</vt:lpstr>
      <vt:lpstr>'S.27.01.{01,02,03,04,05,06}'!S.27.01.02.13.ZHI</vt:lpstr>
      <vt:lpstr>'S.27.01.{01,02,03,04,05,06}'!S.27.01.02.14</vt:lpstr>
      <vt:lpstr>'S.27.01.{01,02,03,04,05,06}'!S.27.01.02.14.TC</vt:lpstr>
      <vt:lpstr>'S.27.01.{01,02,03,04,05,06}'!S.27.01.02.14.TD</vt:lpstr>
      <vt:lpstr>'S.27.01.{01,02,03,04,05,06}'!S.27.01.02.14.TL</vt:lpstr>
      <vt:lpstr>'S.27.01.{01,02,03,04,05,06}'!S.27.01.02.14.TLC</vt:lpstr>
      <vt:lpstr>'S.27.01.{01,02,03,04,05,06}'!S.27.01.02.14.TT</vt:lpstr>
      <vt:lpstr>'S.27.01.{01,02,03,04,05,06}'!S.27.01.02.14.TTC</vt:lpstr>
      <vt:lpstr>'S.27.01.{01,02,03,04,05,06}'!S.27.01.02.14.X</vt:lpstr>
      <vt:lpstr>'S.27.01.{01,02,03,04,05,06}'!S.27.01.02.14.Y</vt:lpstr>
      <vt:lpstr>'S.27.01.{01,02,03,04,05,06}'!S.27.01.02.14.Z</vt:lpstr>
      <vt:lpstr>'S.27.01.{01,02,03,04,05,06}'!S.27.01.02.14.ZHI</vt:lpstr>
      <vt:lpstr>'S.27.01.{01,02,03,04,05,06}'!S.27.01.02.15</vt:lpstr>
      <vt:lpstr>'S.27.01.{01,02,03,04,05,06}'!S.27.01.02.15.TC</vt:lpstr>
      <vt:lpstr>'S.27.01.{01,02,03,04,05,06}'!S.27.01.02.15.TD</vt:lpstr>
      <vt:lpstr>'S.27.01.{01,02,03,04,05,06}'!S.27.01.02.15.TL</vt:lpstr>
      <vt:lpstr>'S.27.01.{01,02,03,04,05,06}'!S.27.01.02.15.TLC</vt:lpstr>
      <vt:lpstr>'S.27.01.{01,02,03,04,05,06}'!S.27.01.02.15.TT</vt:lpstr>
      <vt:lpstr>'S.27.01.{01,02,03,04,05,06}'!S.27.01.02.15.TTC</vt:lpstr>
      <vt:lpstr>'S.27.01.{01,02,03,04,05,06}'!S.27.01.02.15.X</vt:lpstr>
      <vt:lpstr>'S.27.01.{01,02,03,04,05,06}'!S.27.01.02.15.Y</vt:lpstr>
      <vt:lpstr>'S.27.01.{01,02,03,04,05,06}'!S.27.01.02.15.Z</vt:lpstr>
      <vt:lpstr>'S.27.01.{01,02,03,04,05,06}'!S.27.01.02.15.ZHI</vt:lpstr>
      <vt:lpstr>'S.27.01.{01,02,03,04,05,06}'!S.27.01.02.16</vt:lpstr>
      <vt:lpstr>'S.27.01.{01,02,03,04,05,06}'!S.27.01.02.16.TC</vt:lpstr>
      <vt:lpstr>'S.27.01.{01,02,03,04,05,06}'!S.27.01.02.16.TD</vt:lpstr>
      <vt:lpstr>'S.27.01.{01,02,03,04,05,06}'!S.27.01.02.16.TL</vt:lpstr>
      <vt:lpstr>'S.27.01.{01,02,03,04,05,06}'!S.27.01.02.16.TLC</vt:lpstr>
      <vt:lpstr>'S.27.01.{01,02,03,04,05,06}'!S.27.01.02.16.TT</vt:lpstr>
      <vt:lpstr>'S.27.01.{01,02,03,04,05,06}'!S.27.01.02.16.TTC</vt:lpstr>
      <vt:lpstr>'S.27.01.{01,02,03,04,05,06}'!S.27.01.02.16.X</vt:lpstr>
      <vt:lpstr>'S.27.01.{01,02,03,04,05,06}'!S.27.01.02.16.Y</vt:lpstr>
      <vt:lpstr>'S.27.01.{01,02,03,04,05,06}'!S.27.01.02.16.Z</vt:lpstr>
      <vt:lpstr>'S.27.01.{01,02,03,04,05,06}'!S.27.01.02.16.ZHI</vt:lpstr>
      <vt:lpstr>'S.27.01.{01,02,03,04,05,06}'!S.27.01.02.17</vt:lpstr>
      <vt:lpstr>'S.27.01.{01,02,03,04,05,06}'!S.27.01.02.17.TC</vt:lpstr>
      <vt:lpstr>'S.27.01.{01,02,03,04,05,06}'!S.27.01.02.17.TD</vt:lpstr>
      <vt:lpstr>'S.27.01.{01,02,03,04,05,06}'!S.27.01.02.17.TL</vt:lpstr>
      <vt:lpstr>'S.27.01.{01,02,03,04,05,06}'!S.27.01.02.17.TLC</vt:lpstr>
      <vt:lpstr>'S.27.01.{01,02,03,04,05,06}'!S.27.01.02.17.TT</vt:lpstr>
      <vt:lpstr>'S.27.01.{01,02,03,04,05,06}'!S.27.01.02.17.TTC</vt:lpstr>
      <vt:lpstr>'S.27.01.{01,02,03,04,05,06}'!S.27.01.02.17.X</vt:lpstr>
      <vt:lpstr>'S.27.01.{01,02,03,04,05,06}'!S.27.01.02.17.Z</vt:lpstr>
      <vt:lpstr>'S.27.01.{01,02,03,04,05,06}'!S.27.01.02.17.ZHI</vt:lpstr>
      <vt:lpstr>'S.27.01.{01,02,03,04,05,06}'!S.27.01.02.18</vt:lpstr>
      <vt:lpstr>'S.27.01.{01,02,03,04,05,06}'!S.27.01.02.18.TC</vt:lpstr>
      <vt:lpstr>'S.27.01.{01,02,03,04,05,06}'!S.27.01.02.18.TD</vt:lpstr>
      <vt:lpstr>'S.27.01.{01,02,03,04,05,06}'!S.27.01.02.18.TL</vt:lpstr>
      <vt:lpstr>'S.27.01.{01,02,03,04,05,06}'!S.27.01.02.18.TLC</vt:lpstr>
      <vt:lpstr>'S.27.01.{01,02,03,04,05,06}'!S.27.01.02.18.TT</vt:lpstr>
      <vt:lpstr>'S.27.01.{01,02,03,04,05,06}'!S.27.01.02.18.TTC</vt:lpstr>
      <vt:lpstr>'S.27.01.{01,02,03,04,05,06}'!S.27.01.02.18.X</vt:lpstr>
      <vt:lpstr>'S.27.01.{01,02,03,04,05,06}'!S.27.01.02.18.Y</vt:lpstr>
      <vt:lpstr>'S.27.01.{01,02,03,04,05,06}'!S.27.01.02.18.Z</vt:lpstr>
      <vt:lpstr>'S.27.01.{01,02,03,04,05,06}'!S.27.01.02.18.ZHI</vt:lpstr>
      <vt:lpstr>'S.27.01.{01,02,03,04,05,06}'!S.27.01.02.19</vt:lpstr>
      <vt:lpstr>'S.27.01.{01,02,03,04,05,06}'!S.27.01.02.19.TC</vt:lpstr>
      <vt:lpstr>'S.27.01.{01,02,03,04,05,06}'!S.27.01.02.19.TD</vt:lpstr>
      <vt:lpstr>'S.27.01.{01,02,03,04,05,06}'!S.27.01.02.19.TL</vt:lpstr>
      <vt:lpstr>'S.27.01.{01,02,03,04,05,06}'!S.27.01.02.19.TLC</vt:lpstr>
      <vt:lpstr>'S.27.01.{01,02,03,04,05,06}'!S.27.01.02.19.TT</vt:lpstr>
      <vt:lpstr>'S.27.01.{01,02,03,04,05,06}'!S.27.01.02.19.TTC</vt:lpstr>
      <vt:lpstr>'S.27.01.{01,02,03,04,05,06}'!S.27.01.02.19.X</vt:lpstr>
      <vt:lpstr>'S.27.01.{01,02,03,04,05,06}'!S.27.01.02.19.Y</vt:lpstr>
      <vt:lpstr>'S.27.01.{01,02,03,04,05,06}'!S.27.01.02.19.Z</vt:lpstr>
      <vt:lpstr>'S.27.01.{01,02,03,04,05,06}'!S.27.01.02.19.ZHI</vt:lpstr>
      <vt:lpstr>'S.27.01.{01,02,03,04,05,06}'!S.27.01.02.20</vt:lpstr>
      <vt:lpstr>'S.27.01.{01,02,03,04,05,06}'!S.27.01.02.20.TC</vt:lpstr>
      <vt:lpstr>'S.27.01.{01,02,03,04,05,06}'!S.27.01.02.20.TD</vt:lpstr>
      <vt:lpstr>'S.27.01.{01,02,03,04,05,06}'!S.27.01.02.20.TL</vt:lpstr>
      <vt:lpstr>'S.27.01.{01,02,03,04,05,06}'!S.27.01.02.20.TLC</vt:lpstr>
      <vt:lpstr>'S.27.01.{01,02,03,04,05,06}'!S.27.01.02.20.TT</vt:lpstr>
      <vt:lpstr>'S.27.01.{01,02,03,04,05,06}'!S.27.01.02.20.TTC</vt:lpstr>
      <vt:lpstr>'S.27.01.{01,02,03,04,05,06}'!S.27.01.02.20.X</vt:lpstr>
      <vt:lpstr>'S.27.01.{01,02,03,04,05,06}'!S.27.01.02.20.Y</vt:lpstr>
      <vt:lpstr>'S.27.01.{01,02,03,04,05,06}'!S.27.01.02.20.Z</vt:lpstr>
      <vt:lpstr>'S.27.01.{01,02,03,04,05,06}'!S.27.01.02.20.ZHI</vt:lpstr>
      <vt:lpstr>'S.27.01.{01,02,03,04,05,06}'!S.27.01.02.21</vt:lpstr>
      <vt:lpstr>'S.27.01.{01,02,03,04,05,06}'!S.27.01.02.21.TC</vt:lpstr>
      <vt:lpstr>'S.27.01.{01,02,03,04,05,06}'!S.27.01.02.21.TD</vt:lpstr>
      <vt:lpstr>'S.27.01.{01,02,03,04,05,06}'!S.27.01.02.21.TL</vt:lpstr>
      <vt:lpstr>'S.27.01.{01,02,03,04,05,06}'!S.27.01.02.21.TLC</vt:lpstr>
      <vt:lpstr>'S.27.01.{01,02,03,04,05,06}'!S.27.01.02.21.TT</vt:lpstr>
      <vt:lpstr>'S.27.01.{01,02,03,04,05,06}'!S.27.01.02.21.TTC</vt:lpstr>
      <vt:lpstr>'S.27.01.{01,02,03,04,05,06}'!S.27.01.02.21.X</vt:lpstr>
      <vt:lpstr>'S.27.01.{01,02,03,04,05,06}'!S.27.01.02.21.Y</vt:lpstr>
      <vt:lpstr>'S.27.01.{01,02,03,04,05,06}'!S.27.01.02.21.Z</vt:lpstr>
      <vt:lpstr>'S.27.01.{01,02,03,04,05,06}'!S.27.01.02.21.ZHI</vt:lpstr>
      <vt:lpstr>'S.27.01.{01,02,03,04,05,06}'!S.27.01.02.22</vt:lpstr>
      <vt:lpstr>'S.27.01.{01,02,03,04,05,06}'!S.27.01.02.22.TC</vt:lpstr>
      <vt:lpstr>'S.27.01.{01,02,03,04,05,06}'!S.27.01.02.22.TD</vt:lpstr>
      <vt:lpstr>'S.27.01.{01,02,03,04,05,06}'!S.27.01.02.22.TL</vt:lpstr>
      <vt:lpstr>'S.27.01.{01,02,03,04,05,06}'!S.27.01.02.22.TLC</vt:lpstr>
      <vt:lpstr>'S.27.01.{01,02,03,04,05,06}'!S.27.01.02.22.TT</vt:lpstr>
      <vt:lpstr>'S.27.01.{01,02,03,04,05,06}'!S.27.01.02.22.TTC</vt:lpstr>
      <vt:lpstr>'S.27.01.{01,02,03,04,05,06}'!S.27.01.02.22.X</vt:lpstr>
      <vt:lpstr>'S.27.01.{01,02,03,04,05,06}'!S.27.01.02.22.Y</vt:lpstr>
      <vt:lpstr>'S.27.01.{01,02,03,04,05,06}'!S.27.01.02.22.Z</vt:lpstr>
      <vt:lpstr>'S.27.01.{01,02,03,04,05,06}'!S.27.01.02.22.ZHI</vt:lpstr>
      <vt:lpstr>'S.27.01.{01,02,03,04,05,06}'!S.27.01.02.TC</vt:lpstr>
      <vt:lpstr>'S.27.01.{01,02,03,04,05,06}'!S.27.01.03</vt:lpstr>
      <vt:lpstr>'S.27.01.{01,02,03,04,05,06}'!S.27.01.03.01</vt:lpstr>
      <vt:lpstr>'S.27.01.{01,02,03,04,05,06}'!S.27.01.03.01.TD</vt:lpstr>
      <vt:lpstr>'S.27.01.{01,02,03,04,05,06}'!S.27.01.03.01.TL</vt:lpstr>
      <vt:lpstr>'S.27.01.{01,02,03,04,05,06}'!S.27.01.03.01.TLC</vt:lpstr>
      <vt:lpstr>'S.27.01.{01,02,03,04,05,06}'!S.27.01.03.01.TT</vt:lpstr>
      <vt:lpstr>'S.27.01.{01,02,03,04,05,06}'!S.27.01.03.01.TTC</vt:lpstr>
      <vt:lpstr>'S.27.01.{01,02,03,04,05,06}'!S.27.01.03.01.X</vt:lpstr>
      <vt:lpstr>'S.27.01.{01,02,03,04,05,06}'!S.27.01.03.01.Y</vt:lpstr>
      <vt:lpstr>'S.27.01.{01,02,03,04,05,06}'!S.27.01.03.01.Z</vt:lpstr>
      <vt:lpstr>'S.27.01.{01,02,03,04,05,06}'!S.27.01.03.01.ZHI</vt:lpstr>
      <vt:lpstr>'S.27.01.{01,02,03,04,05,06}'!S.27.01.03.02</vt:lpstr>
      <vt:lpstr>'S.27.01.{01,02,03,04,05,06}'!S.27.01.03.02.TC</vt:lpstr>
      <vt:lpstr>'S.27.01.{01,02,03,04,05,06}'!S.27.01.03.02.TD</vt:lpstr>
      <vt:lpstr>'S.27.01.{01,02,03,04,05,06}'!S.27.01.03.02.TL</vt:lpstr>
      <vt:lpstr>'S.27.01.{01,02,03,04,05,06}'!S.27.01.03.02.TLC</vt:lpstr>
      <vt:lpstr>'S.27.01.{01,02,03,04,05,06}'!S.27.01.03.02.TT</vt:lpstr>
      <vt:lpstr>'S.27.01.{01,02,03,04,05,06}'!S.27.01.03.02.TTC</vt:lpstr>
      <vt:lpstr>'S.27.01.{01,02,03,04,05,06}'!S.27.01.03.02.X</vt:lpstr>
      <vt:lpstr>'S.27.01.{01,02,03,04,05,06}'!S.27.01.03.02.Y</vt:lpstr>
      <vt:lpstr>'S.27.01.{01,02,03,04,05,06}'!S.27.01.03.02.Z</vt:lpstr>
      <vt:lpstr>'S.27.01.{01,02,03,04,05,06}'!S.27.01.03.02.ZHI</vt:lpstr>
      <vt:lpstr>'S.27.01.{01,02,03,04,05,06}'!S.27.01.03.03</vt:lpstr>
      <vt:lpstr>'S.27.01.{01,02,03,04,05,06}'!S.27.01.03.03.TC</vt:lpstr>
      <vt:lpstr>'S.27.01.{01,02,03,04,05,06}'!S.27.01.03.03.TD</vt:lpstr>
      <vt:lpstr>'S.27.01.{01,02,03,04,05,06}'!S.27.01.03.03.TL</vt:lpstr>
      <vt:lpstr>'S.27.01.{01,02,03,04,05,06}'!S.27.01.03.03.TLC</vt:lpstr>
      <vt:lpstr>'S.27.01.{01,02,03,04,05,06}'!S.27.01.03.03.TT</vt:lpstr>
      <vt:lpstr>'S.27.01.{01,02,03,04,05,06}'!S.27.01.03.03.TTC</vt:lpstr>
      <vt:lpstr>'S.27.01.{01,02,03,04,05,06}'!S.27.01.03.03.X</vt:lpstr>
      <vt:lpstr>'S.27.01.{01,02,03,04,05,06}'!S.27.01.03.03.Y</vt:lpstr>
      <vt:lpstr>'S.27.01.{01,02,03,04,05,06}'!S.27.01.03.03.Z</vt:lpstr>
      <vt:lpstr>'S.27.01.{01,02,03,04,05,06}'!S.27.01.03.03.ZHI</vt:lpstr>
      <vt:lpstr>'S.27.01.{01,02,03,04,05,06}'!S.27.01.03.04</vt:lpstr>
      <vt:lpstr>'S.27.01.{01,02,03,04,05,06}'!S.27.01.03.04.TC</vt:lpstr>
      <vt:lpstr>'S.27.01.{01,02,03,04,05,06}'!S.27.01.03.04.TD</vt:lpstr>
      <vt:lpstr>'S.27.01.{01,02,03,04,05,06}'!S.27.01.03.04.TL</vt:lpstr>
      <vt:lpstr>'S.27.01.{01,02,03,04,05,06}'!S.27.01.03.04.TLC</vt:lpstr>
      <vt:lpstr>'S.27.01.{01,02,03,04,05,06}'!S.27.01.03.04.TT</vt:lpstr>
      <vt:lpstr>'S.27.01.{01,02,03,04,05,06}'!S.27.01.03.04.TTC</vt:lpstr>
      <vt:lpstr>'S.27.01.{01,02,03,04,05,06}'!S.27.01.03.04.X</vt:lpstr>
      <vt:lpstr>'S.27.01.{01,02,03,04,05,06}'!S.27.01.03.04.Y</vt:lpstr>
      <vt:lpstr>'S.27.01.{01,02,03,04,05,06}'!S.27.01.03.04.Z</vt:lpstr>
      <vt:lpstr>'S.27.01.{01,02,03,04,05,06}'!S.27.01.03.04.ZHI</vt:lpstr>
      <vt:lpstr>'S.27.01.{01,02,03,04,05,06}'!S.27.01.03.05</vt:lpstr>
      <vt:lpstr>'S.27.01.{01,02,03,04,05,06}'!S.27.01.03.05.TC</vt:lpstr>
      <vt:lpstr>'S.27.01.{01,02,03,04,05,06}'!S.27.01.03.05.TD</vt:lpstr>
      <vt:lpstr>'S.27.01.{01,02,03,04,05,06}'!S.27.01.03.05.TL</vt:lpstr>
      <vt:lpstr>'S.27.01.{01,02,03,04,05,06}'!S.27.01.03.05.TLC</vt:lpstr>
      <vt:lpstr>'S.27.01.{01,02,03,04,05,06}'!S.27.01.03.05.TT</vt:lpstr>
      <vt:lpstr>'S.27.01.{01,02,03,04,05,06}'!S.27.01.03.05.TTC</vt:lpstr>
      <vt:lpstr>'S.27.01.{01,02,03,04,05,06}'!S.27.01.03.05.X</vt:lpstr>
      <vt:lpstr>'S.27.01.{01,02,03,04,05,06}'!S.27.01.03.05.Y</vt:lpstr>
      <vt:lpstr>'S.27.01.{01,02,03,04,05,06}'!S.27.01.03.05.Z</vt:lpstr>
      <vt:lpstr>'S.27.01.{01,02,03,04,05,06}'!S.27.01.03.05.ZHI</vt:lpstr>
      <vt:lpstr>'S.27.01.{01,02,03,04,05,06}'!S.27.01.03.06</vt:lpstr>
      <vt:lpstr>'S.27.01.{01,02,03,04,05,06}'!S.27.01.03.06.TC</vt:lpstr>
      <vt:lpstr>'S.27.01.{01,02,03,04,05,06}'!S.27.01.03.06.TD</vt:lpstr>
      <vt:lpstr>'S.27.01.{01,02,03,04,05,06}'!S.27.01.03.06.TL</vt:lpstr>
      <vt:lpstr>'S.27.01.{01,02,03,04,05,06}'!S.27.01.03.06.TLC</vt:lpstr>
      <vt:lpstr>'S.27.01.{01,02,03,04,05,06}'!S.27.01.03.06.TT</vt:lpstr>
      <vt:lpstr>'S.27.01.{01,02,03,04,05,06}'!S.27.01.03.06.TTC</vt:lpstr>
      <vt:lpstr>'S.27.01.{01,02,03,04,05,06}'!S.27.01.03.06.X</vt:lpstr>
      <vt:lpstr>'S.27.01.{01,02,03,04,05,06}'!S.27.01.03.06.Y</vt:lpstr>
      <vt:lpstr>'S.27.01.{01,02,03,04,05,06}'!S.27.01.03.06.Z</vt:lpstr>
      <vt:lpstr>'S.27.01.{01,02,03,04,05,06}'!S.27.01.03.06.ZHI</vt:lpstr>
      <vt:lpstr>'S.27.01.{01,02,03,04,05,06}'!S.27.01.03.07</vt:lpstr>
      <vt:lpstr>'S.27.01.{01,02,03,04,05,06}'!S.27.01.03.07.TC</vt:lpstr>
      <vt:lpstr>'S.27.01.{01,02,03,04,05,06}'!S.27.01.03.07.TD</vt:lpstr>
      <vt:lpstr>'S.27.01.{01,02,03,04,05,06}'!S.27.01.03.07.TL</vt:lpstr>
      <vt:lpstr>'S.27.01.{01,02,03,04,05,06}'!S.27.01.03.07.TLC</vt:lpstr>
      <vt:lpstr>'S.27.01.{01,02,03,04,05,06}'!S.27.01.03.07.TT</vt:lpstr>
      <vt:lpstr>'S.27.01.{01,02,03,04,05,06}'!S.27.01.03.07.TTC</vt:lpstr>
      <vt:lpstr>'S.27.01.{01,02,03,04,05,06}'!S.27.01.03.07.X</vt:lpstr>
      <vt:lpstr>'S.27.01.{01,02,03,04,05,06}'!S.27.01.03.07.Y</vt:lpstr>
      <vt:lpstr>'S.27.01.{01,02,03,04,05,06}'!S.27.01.03.07.Z</vt:lpstr>
      <vt:lpstr>'S.27.01.{01,02,03,04,05,06}'!S.27.01.03.07.ZHI</vt:lpstr>
      <vt:lpstr>'S.27.01.{01,02,03,04,05,06}'!S.27.01.03.08</vt:lpstr>
      <vt:lpstr>'S.27.01.{01,02,03,04,05,06}'!S.27.01.03.08.TC</vt:lpstr>
      <vt:lpstr>'S.27.01.{01,02,03,04,05,06}'!S.27.01.03.08.TD</vt:lpstr>
      <vt:lpstr>'S.27.01.{01,02,03,04,05,06}'!S.27.01.03.08.TL</vt:lpstr>
      <vt:lpstr>'S.27.01.{01,02,03,04,05,06}'!S.27.01.03.08.TLC</vt:lpstr>
      <vt:lpstr>'S.27.01.{01,02,03,04,05,06}'!S.27.01.03.08.TT</vt:lpstr>
      <vt:lpstr>'S.27.01.{01,02,03,04,05,06}'!S.27.01.03.08.TTC</vt:lpstr>
      <vt:lpstr>'S.27.01.{01,02,03,04,05,06}'!S.27.01.03.08.X</vt:lpstr>
      <vt:lpstr>'S.27.01.{01,02,03,04,05,06}'!S.27.01.03.08.Y</vt:lpstr>
      <vt:lpstr>'S.27.01.{01,02,03,04,05,06}'!S.27.01.03.08.Z</vt:lpstr>
      <vt:lpstr>'S.27.01.{01,02,03,04,05,06}'!S.27.01.03.08.ZHI</vt:lpstr>
      <vt:lpstr>'S.27.01.{01,02,03,04,05,06}'!S.27.01.03.09</vt:lpstr>
      <vt:lpstr>'S.27.01.{01,02,03,04,05,06}'!S.27.01.03.09.TC</vt:lpstr>
      <vt:lpstr>'S.27.01.{01,02,03,04,05,06}'!S.27.01.03.09.TD</vt:lpstr>
      <vt:lpstr>'S.27.01.{01,02,03,04,05,06}'!S.27.01.03.09.TK</vt:lpstr>
      <vt:lpstr>'S.27.01.{01,02,03,04,05,06}'!S.27.01.03.09.TKC</vt:lpstr>
      <vt:lpstr>'S.27.01.{01,02,03,04,05,06}'!S.27.01.03.09.TT</vt:lpstr>
      <vt:lpstr>'S.27.01.{01,02,03,04,05,06}'!S.27.01.03.09.TTC</vt:lpstr>
      <vt:lpstr>'S.27.01.{01,02,03,04,05,06}'!S.27.01.03.09.X</vt:lpstr>
      <vt:lpstr>'S.27.01.{01,02,03,04,05,06}'!S.27.01.03.09.Y</vt:lpstr>
      <vt:lpstr>'S.27.01.{01,02,03,04,05,06}'!S.27.01.03.09.Z</vt:lpstr>
      <vt:lpstr>'S.27.01.{01,02,03,04,05,06}'!S.27.01.03.09.ZHI</vt:lpstr>
      <vt:lpstr>'S.27.01.{01,02,03,04,05,06}'!S.27.01.03.10</vt:lpstr>
      <vt:lpstr>'S.27.01.{01,02,03,04,05,06}'!S.27.01.03.10.TC</vt:lpstr>
      <vt:lpstr>'S.27.01.{01,02,03,04,05,06}'!S.27.01.03.10.TD</vt:lpstr>
      <vt:lpstr>'S.27.01.{01,02,03,04,05,06}'!S.27.01.03.10.TK</vt:lpstr>
      <vt:lpstr>'S.27.01.{01,02,03,04,05,06}'!S.27.01.03.10.TKC</vt:lpstr>
      <vt:lpstr>'S.27.01.{01,02,03,04,05,06}'!S.27.01.03.10.TT</vt:lpstr>
      <vt:lpstr>'S.27.01.{01,02,03,04,05,06}'!S.27.01.03.10.TTC</vt:lpstr>
      <vt:lpstr>'S.27.01.{01,02,03,04,05,06}'!S.27.01.03.10.X</vt:lpstr>
      <vt:lpstr>'S.27.01.{01,02,03,04,05,06}'!S.27.01.03.10.Y</vt:lpstr>
      <vt:lpstr>'S.27.01.{01,02,03,04,05,06}'!S.27.01.03.10.Z</vt:lpstr>
      <vt:lpstr>'S.27.01.{01,02,03,04,05,06}'!S.27.01.03.10.ZHI</vt:lpstr>
      <vt:lpstr>'S.27.01.{01,02,03,04,05,06}'!S.27.01.03.11</vt:lpstr>
      <vt:lpstr>'S.27.01.{01,02,03,04,05,06}'!S.27.01.03.11.TC</vt:lpstr>
      <vt:lpstr>'S.27.01.{01,02,03,04,05,06}'!S.27.01.03.11.TD</vt:lpstr>
      <vt:lpstr>'S.27.01.{01,02,03,04,05,06}'!S.27.01.03.11.TL</vt:lpstr>
      <vt:lpstr>'S.27.01.{01,02,03,04,05,06}'!S.27.01.03.11.TLC</vt:lpstr>
      <vt:lpstr>'S.27.01.{01,02,03,04,05,06}'!S.27.01.03.11.TT</vt:lpstr>
      <vt:lpstr>'S.27.01.{01,02,03,04,05,06}'!S.27.01.03.11.TTC</vt:lpstr>
      <vt:lpstr>'S.27.01.{01,02,03,04,05,06}'!S.27.01.03.11.X</vt:lpstr>
      <vt:lpstr>'S.27.01.{01,02,03,04,05,06}'!S.27.01.03.11.Y</vt:lpstr>
      <vt:lpstr>'S.27.01.{01,02,03,04,05,06}'!S.27.01.03.11.Z</vt:lpstr>
      <vt:lpstr>'S.27.01.{01,02,03,04,05,06}'!S.27.01.03.11.ZHI</vt:lpstr>
      <vt:lpstr>'S.27.01.{01,02,03,04,05,06}'!S.27.01.03.12</vt:lpstr>
      <vt:lpstr>'S.27.01.{01,02,03,04,05,06}'!S.27.01.03.12.TC</vt:lpstr>
      <vt:lpstr>'S.27.01.{01,02,03,04,05,06}'!S.27.01.03.12.TD</vt:lpstr>
      <vt:lpstr>'S.27.01.{01,02,03,04,05,06}'!S.27.01.03.12.TL</vt:lpstr>
      <vt:lpstr>'S.27.01.{01,02,03,04,05,06}'!S.27.01.03.12.TLC</vt:lpstr>
      <vt:lpstr>'S.27.01.{01,02,03,04,05,06}'!S.27.01.03.12.TT</vt:lpstr>
      <vt:lpstr>'S.27.01.{01,02,03,04,05,06}'!S.27.01.03.12.TTC</vt:lpstr>
      <vt:lpstr>'S.27.01.{01,02,03,04,05,06}'!S.27.01.03.12.X</vt:lpstr>
      <vt:lpstr>'S.27.01.{01,02,03,04,05,06}'!S.27.01.03.12.Z</vt:lpstr>
      <vt:lpstr>'S.27.01.{01,02,03,04,05,06}'!S.27.01.03.12.ZHI</vt:lpstr>
      <vt:lpstr>'S.27.01.{01,02,03,04,05,06}'!S.27.01.03.13</vt:lpstr>
      <vt:lpstr>'S.27.01.{01,02,03,04,05,06}'!S.27.01.03.13.TC</vt:lpstr>
      <vt:lpstr>'S.27.01.{01,02,03,04,05,06}'!S.27.01.03.13.TD</vt:lpstr>
      <vt:lpstr>'S.27.01.{01,02,03,04,05,06}'!S.27.01.03.13.TL</vt:lpstr>
      <vt:lpstr>'S.27.01.{01,02,03,04,05,06}'!S.27.01.03.13.TLC</vt:lpstr>
      <vt:lpstr>'S.27.01.{01,02,03,04,05,06}'!S.27.01.03.13.TT</vt:lpstr>
      <vt:lpstr>'S.27.01.{01,02,03,04,05,06}'!S.27.01.03.13.TTC</vt:lpstr>
      <vt:lpstr>'S.27.01.{01,02,03,04,05,06}'!S.27.01.03.13.X</vt:lpstr>
      <vt:lpstr>'S.27.01.{01,02,03,04,05,06}'!S.27.01.03.13.Y</vt:lpstr>
      <vt:lpstr>'S.27.01.{01,02,03,04,05,06}'!S.27.01.03.13.Z</vt:lpstr>
      <vt:lpstr>'S.27.01.{01,02,03,04,05,06}'!S.27.01.03.13.ZHI</vt:lpstr>
      <vt:lpstr>'S.27.01.{01,02,03,04,05,06}'!S.27.01.03.14</vt:lpstr>
      <vt:lpstr>'S.27.01.{01,02,03,04,05,06}'!S.27.01.03.14.TC</vt:lpstr>
      <vt:lpstr>'S.27.01.{01,02,03,04,05,06}'!S.27.01.03.14.TD</vt:lpstr>
      <vt:lpstr>'S.27.01.{01,02,03,04,05,06}'!S.27.01.03.14.TL</vt:lpstr>
      <vt:lpstr>'S.27.01.{01,02,03,04,05,06}'!S.27.01.03.14.TLC</vt:lpstr>
      <vt:lpstr>'S.27.01.{01,02,03,04,05,06}'!S.27.01.03.14.TT</vt:lpstr>
      <vt:lpstr>'S.27.01.{01,02,03,04,05,06}'!S.27.01.03.14.TTC</vt:lpstr>
      <vt:lpstr>'S.27.01.{01,02,03,04,05,06}'!S.27.01.03.14.X</vt:lpstr>
      <vt:lpstr>'S.27.01.{01,02,03,04,05,06}'!S.27.01.03.14.Y</vt:lpstr>
      <vt:lpstr>'S.27.01.{01,02,03,04,05,06}'!S.27.01.03.14.Z</vt:lpstr>
      <vt:lpstr>'S.27.01.{01,02,03,04,05,06}'!S.27.01.03.14.ZHI</vt:lpstr>
      <vt:lpstr>'S.27.01.{01,02,03,04,05,06}'!S.27.01.03.15</vt:lpstr>
      <vt:lpstr>'S.27.01.{01,02,03,04,05,06}'!S.27.01.03.15.TC</vt:lpstr>
      <vt:lpstr>'S.27.01.{01,02,03,04,05,06}'!S.27.01.03.15.TD</vt:lpstr>
      <vt:lpstr>'S.27.01.{01,02,03,04,05,06}'!S.27.01.03.15.TL</vt:lpstr>
      <vt:lpstr>'S.27.01.{01,02,03,04,05,06}'!S.27.01.03.15.TLC</vt:lpstr>
      <vt:lpstr>'S.27.01.{01,02,03,04,05,06}'!S.27.01.03.15.TT</vt:lpstr>
      <vt:lpstr>'S.27.01.{01,02,03,04,05,06}'!S.27.01.03.15.TTC</vt:lpstr>
      <vt:lpstr>'S.27.01.{01,02,03,04,05,06}'!S.27.01.03.15.X</vt:lpstr>
      <vt:lpstr>'S.27.01.{01,02,03,04,05,06}'!S.27.01.03.15.Y</vt:lpstr>
      <vt:lpstr>'S.27.01.{01,02,03,04,05,06}'!S.27.01.03.15.Z</vt:lpstr>
      <vt:lpstr>'S.27.01.{01,02,03,04,05,06}'!S.27.01.03.15.ZHI</vt:lpstr>
      <vt:lpstr>'S.27.01.{01,02,03,04,05,06}'!S.27.01.03.16</vt:lpstr>
      <vt:lpstr>'S.27.01.{01,02,03,04,05,06}'!S.27.01.03.16.TC</vt:lpstr>
      <vt:lpstr>'S.27.01.{01,02,03,04,05,06}'!S.27.01.03.16.TD</vt:lpstr>
      <vt:lpstr>'S.27.01.{01,02,03,04,05,06}'!S.27.01.03.16.TL</vt:lpstr>
      <vt:lpstr>'S.27.01.{01,02,03,04,05,06}'!S.27.01.03.16.TLC</vt:lpstr>
      <vt:lpstr>'S.27.01.{01,02,03,04,05,06}'!S.27.01.03.16.TT</vt:lpstr>
      <vt:lpstr>'S.27.01.{01,02,03,04,05,06}'!S.27.01.03.16.TTC</vt:lpstr>
      <vt:lpstr>'S.27.01.{01,02,03,04,05,06}'!S.27.01.03.16.X</vt:lpstr>
      <vt:lpstr>'S.27.01.{01,02,03,04,05,06}'!S.27.01.03.16.Y</vt:lpstr>
      <vt:lpstr>'S.27.01.{01,02,03,04,05,06}'!S.27.01.03.16.Z</vt:lpstr>
      <vt:lpstr>'S.27.01.{01,02,03,04,05,06}'!S.27.01.03.16.ZHI</vt:lpstr>
      <vt:lpstr>'S.27.01.{01,02,03,04,05,06}'!S.27.01.03.17</vt:lpstr>
      <vt:lpstr>'S.27.01.{01,02,03,04,05,06}'!S.27.01.03.17.TC</vt:lpstr>
      <vt:lpstr>'S.27.01.{01,02,03,04,05,06}'!S.27.01.03.17.TD</vt:lpstr>
      <vt:lpstr>'S.27.01.{01,02,03,04,05,06}'!S.27.01.03.17.TL</vt:lpstr>
      <vt:lpstr>'S.27.01.{01,02,03,04,05,06}'!S.27.01.03.17.TLC</vt:lpstr>
      <vt:lpstr>'S.27.01.{01,02,03,04,05,06}'!S.27.01.03.17.TT</vt:lpstr>
      <vt:lpstr>'S.27.01.{01,02,03,04,05,06}'!S.27.01.03.17.TTC</vt:lpstr>
      <vt:lpstr>'S.27.01.{01,02,03,04,05,06}'!S.27.01.03.17.X</vt:lpstr>
      <vt:lpstr>'S.27.01.{01,02,03,04,05,06}'!S.27.01.03.17.Z</vt:lpstr>
      <vt:lpstr>'S.27.01.{01,02,03,04,05,06}'!S.27.01.03.17.ZHI</vt:lpstr>
      <vt:lpstr>'S.27.01.{01,02,03,04,05,06}'!S.27.01.03.18</vt:lpstr>
      <vt:lpstr>'S.27.01.{01,02,03,04,05,06}'!S.27.01.03.18.TC</vt:lpstr>
      <vt:lpstr>'S.27.01.{01,02,03,04,05,06}'!S.27.01.03.18.TD</vt:lpstr>
      <vt:lpstr>'S.27.01.{01,02,03,04,05,06}'!S.27.01.03.18.TL</vt:lpstr>
      <vt:lpstr>'S.27.01.{01,02,03,04,05,06}'!S.27.01.03.18.TLC</vt:lpstr>
      <vt:lpstr>'S.27.01.{01,02,03,04,05,06}'!S.27.01.03.18.TT</vt:lpstr>
      <vt:lpstr>'S.27.01.{01,02,03,04,05,06}'!S.27.01.03.18.TTC</vt:lpstr>
      <vt:lpstr>'S.27.01.{01,02,03,04,05,06}'!S.27.01.03.18.X</vt:lpstr>
      <vt:lpstr>'S.27.01.{01,02,03,04,05,06}'!S.27.01.03.18.Y</vt:lpstr>
      <vt:lpstr>'S.27.01.{01,02,03,04,05,06}'!S.27.01.03.18.Z</vt:lpstr>
      <vt:lpstr>'S.27.01.{01,02,03,04,05,06}'!S.27.01.03.18.ZHI</vt:lpstr>
      <vt:lpstr>'S.27.01.{01,02,03,04,05,06}'!S.27.01.03.19</vt:lpstr>
      <vt:lpstr>'S.27.01.{01,02,03,04,05,06}'!S.27.01.03.19.TC</vt:lpstr>
      <vt:lpstr>'S.27.01.{01,02,03,04,05,06}'!S.27.01.03.19.TD</vt:lpstr>
      <vt:lpstr>'S.27.01.{01,02,03,04,05,06}'!S.27.01.03.19.TL</vt:lpstr>
      <vt:lpstr>'S.27.01.{01,02,03,04,05,06}'!S.27.01.03.19.TLC</vt:lpstr>
      <vt:lpstr>'S.27.01.{01,02,03,04,05,06}'!S.27.01.03.19.TT</vt:lpstr>
      <vt:lpstr>'S.27.01.{01,02,03,04,05,06}'!S.27.01.03.19.TTC</vt:lpstr>
      <vt:lpstr>'S.27.01.{01,02,03,04,05,06}'!S.27.01.03.19.X</vt:lpstr>
      <vt:lpstr>'S.27.01.{01,02,03,04,05,06}'!S.27.01.03.19.Y</vt:lpstr>
      <vt:lpstr>'S.27.01.{01,02,03,04,05,06}'!S.27.01.03.19.Z</vt:lpstr>
      <vt:lpstr>'S.27.01.{01,02,03,04,05,06}'!S.27.01.03.19.ZHI</vt:lpstr>
      <vt:lpstr>'S.27.01.{01,02,03,04,05,06}'!S.27.01.03.20</vt:lpstr>
      <vt:lpstr>'S.27.01.{01,02,03,04,05,06}'!S.27.01.03.20.TC</vt:lpstr>
      <vt:lpstr>'S.27.01.{01,02,03,04,05,06}'!S.27.01.03.20.TD</vt:lpstr>
      <vt:lpstr>'S.27.01.{01,02,03,04,05,06}'!S.27.01.03.20.TL</vt:lpstr>
      <vt:lpstr>'S.27.01.{01,02,03,04,05,06}'!S.27.01.03.20.TLC</vt:lpstr>
      <vt:lpstr>'S.27.01.{01,02,03,04,05,06}'!S.27.01.03.20.TT</vt:lpstr>
      <vt:lpstr>'S.27.01.{01,02,03,04,05,06}'!S.27.01.03.20.TTC</vt:lpstr>
      <vt:lpstr>'S.27.01.{01,02,03,04,05,06}'!S.27.01.03.20.X</vt:lpstr>
      <vt:lpstr>'S.27.01.{01,02,03,04,05,06}'!S.27.01.03.20.Y</vt:lpstr>
      <vt:lpstr>'S.27.01.{01,02,03,04,05,06}'!S.27.01.03.20.Z</vt:lpstr>
      <vt:lpstr>'S.27.01.{01,02,03,04,05,06}'!S.27.01.03.20.ZHI</vt:lpstr>
      <vt:lpstr>'S.27.01.{01,02,03,04,05,06}'!S.27.01.03.21</vt:lpstr>
      <vt:lpstr>'S.27.01.{01,02,03,04,05,06}'!S.27.01.03.21.TC</vt:lpstr>
      <vt:lpstr>'S.27.01.{01,02,03,04,05,06}'!S.27.01.03.21.TD</vt:lpstr>
      <vt:lpstr>'S.27.01.{01,02,03,04,05,06}'!S.27.01.03.21.TL</vt:lpstr>
      <vt:lpstr>'S.27.01.{01,02,03,04,05,06}'!S.27.01.03.21.TLC</vt:lpstr>
      <vt:lpstr>'S.27.01.{01,02,03,04,05,06}'!S.27.01.03.21.TT</vt:lpstr>
      <vt:lpstr>'S.27.01.{01,02,03,04,05,06}'!S.27.01.03.21.TTC</vt:lpstr>
      <vt:lpstr>'S.27.01.{01,02,03,04,05,06}'!S.27.01.03.21.X</vt:lpstr>
      <vt:lpstr>'S.27.01.{01,02,03,04,05,06}'!S.27.01.03.21.Y</vt:lpstr>
      <vt:lpstr>'S.27.01.{01,02,03,04,05,06}'!S.27.01.03.21.Z</vt:lpstr>
      <vt:lpstr>'S.27.01.{01,02,03,04,05,06}'!S.27.01.03.21.ZHI</vt:lpstr>
      <vt:lpstr>'S.27.01.{01,02,03,04,05,06}'!S.27.01.03.22</vt:lpstr>
      <vt:lpstr>'S.27.01.{01,02,03,04,05,06}'!S.27.01.03.22.TC</vt:lpstr>
      <vt:lpstr>'S.27.01.{01,02,03,04,05,06}'!S.27.01.03.22.TD</vt:lpstr>
      <vt:lpstr>'S.27.01.{01,02,03,04,05,06}'!S.27.01.03.22.TL</vt:lpstr>
      <vt:lpstr>'S.27.01.{01,02,03,04,05,06}'!S.27.01.03.22.TLC</vt:lpstr>
      <vt:lpstr>'S.27.01.{01,02,03,04,05,06}'!S.27.01.03.22.TT</vt:lpstr>
      <vt:lpstr>'S.27.01.{01,02,03,04,05,06}'!S.27.01.03.22.TTC</vt:lpstr>
      <vt:lpstr>'S.27.01.{01,02,03,04,05,06}'!S.27.01.03.22.X</vt:lpstr>
      <vt:lpstr>'S.27.01.{01,02,03,04,05,06}'!S.27.01.03.22.Y</vt:lpstr>
      <vt:lpstr>'S.27.01.{01,02,03,04,05,06}'!S.27.01.03.22.Z</vt:lpstr>
      <vt:lpstr>'S.27.01.{01,02,03,04,05,06}'!S.27.01.03.22.ZHI</vt:lpstr>
      <vt:lpstr>'S.27.01.{01,02,03,04,05,06}'!S.27.01.03.TC</vt:lpstr>
      <vt:lpstr>'S.27.01.{01,02,03,04,05,06}'!S.27.01.04</vt:lpstr>
      <vt:lpstr>'S.27.01.{01,02,03,04,05,06}'!S.27.01.04.01</vt:lpstr>
      <vt:lpstr>'S.27.01.{01,02,03,04,05,06}'!S.27.01.04.01.TD</vt:lpstr>
      <vt:lpstr>'S.27.01.{01,02,03,04,05,06}'!S.27.01.04.01.TL</vt:lpstr>
      <vt:lpstr>'S.27.01.{01,02,03,04,05,06}'!S.27.01.04.01.TLC</vt:lpstr>
      <vt:lpstr>'S.27.01.{01,02,03,04,05,06}'!S.27.01.04.01.TT</vt:lpstr>
      <vt:lpstr>'S.27.01.{01,02,03,04,05,06}'!S.27.01.04.01.TTC</vt:lpstr>
      <vt:lpstr>'S.27.01.{01,02,03,04,05,06}'!S.27.01.04.01.X</vt:lpstr>
      <vt:lpstr>'S.27.01.{01,02,03,04,05,06}'!S.27.01.04.01.Y</vt:lpstr>
      <vt:lpstr>'S.27.01.{01,02,03,04,05,06}'!S.27.01.04.01.Z</vt:lpstr>
      <vt:lpstr>'S.27.01.{01,02,03,04,05,06}'!S.27.01.04.01.ZHI</vt:lpstr>
      <vt:lpstr>'S.27.01.{01,02,03,04,05,06}'!S.27.01.04.02</vt:lpstr>
      <vt:lpstr>'S.27.01.{01,02,03,04,05,06}'!S.27.01.04.02.TC</vt:lpstr>
      <vt:lpstr>'S.27.01.{01,02,03,04,05,06}'!S.27.01.04.02.TD</vt:lpstr>
      <vt:lpstr>'S.27.01.{01,02,03,04,05,06}'!S.27.01.04.02.TL</vt:lpstr>
      <vt:lpstr>'S.27.01.{01,02,03,04,05,06}'!S.27.01.04.02.TLC</vt:lpstr>
      <vt:lpstr>'S.27.01.{01,02,03,04,05,06}'!S.27.01.04.02.TT</vt:lpstr>
      <vt:lpstr>'S.27.01.{01,02,03,04,05,06}'!S.27.01.04.02.TTC</vt:lpstr>
      <vt:lpstr>'S.27.01.{01,02,03,04,05,06}'!S.27.01.04.02.X</vt:lpstr>
      <vt:lpstr>'S.27.01.{01,02,03,04,05,06}'!S.27.01.04.02.Y</vt:lpstr>
      <vt:lpstr>'S.27.01.{01,02,03,04,05,06}'!S.27.01.04.02.Z</vt:lpstr>
      <vt:lpstr>'S.27.01.{01,02,03,04,05,06}'!S.27.01.04.02.ZHI</vt:lpstr>
      <vt:lpstr>'S.27.01.{01,02,03,04,05,06}'!S.27.01.04.03</vt:lpstr>
      <vt:lpstr>'S.27.01.{01,02,03,04,05,06}'!S.27.01.04.03.TC</vt:lpstr>
      <vt:lpstr>'S.27.01.{01,02,03,04,05,06}'!S.27.01.04.03.TD</vt:lpstr>
      <vt:lpstr>'S.27.01.{01,02,03,04,05,06}'!S.27.01.04.03.TL</vt:lpstr>
      <vt:lpstr>'S.27.01.{01,02,03,04,05,06}'!S.27.01.04.03.TLC</vt:lpstr>
      <vt:lpstr>'S.27.01.{01,02,03,04,05,06}'!S.27.01.04.03.TT</vt:lpstr>
      <vt:lpstr>'S.27.01.{01,02,03,04,05,06}'!S.27.01.04.03.TTC</vt:lpstr>
      <vt:lpstr>'S.27.01.{01,02,03,04,05,06}'!S.27.01.04.03.X</vt:lpstr>
      <vt:lpstr>'S.27.01.{01,02,03,04,05,06}'!S.27.01.04.03.Y</vt:lpstr>
      <vt:lpstr>'S.27.01.{01,02,03,04,05,06}'!S.27.01.04.03.Z</vt:lpstr>
      <vt:lpstr>'S.27.01.{01,02,03,04,05,06}'!S.27.01.04.03.ZHI</vt:lpstr>
      <vt:lpstr>'S.27.01.{01,02,03,04,05,06}'!S.27.01.04.04</vt:lpstr>
      <vt:lpstr>'S.27.01.{01,02,03,04,05,06}'!S.27.01.04.04.TC</vt:lpstr>
      <vt:lpstr>'S.27.01.{01,02,03,04,05,06}'!S.27.01.04.04.TD</vt:lpstr>
      <vt:lpstr>'S.27.01.{01,02,03,04,05,06}'!S.27.01.04.04.TL</vt:lpstr>
      <vt:lpstr>'S.27.01.{01,02,03,04,05,06}'!S.27.01.04.04.TLC</vt:lpstr>
      <vt:lpstr>'S.27.01.{01,02,03,04,05,06}'!S.27.01.04.04.TT</vt:lpstr>
      <vt:lpstr>'S.27.01.{01,02,03,04,05,06}'!S.27.01.04.04.TTC</vt:lpstr>
      <vt:lpstr>'S.27.01.{01,02,03,04,05,06}'!S.27.01.04.04.X</vt:lpstr>
      <vt:lpstr>'S.27.01.{01,02,03,04,05,06}'!S.27.01.04.04.Y</vt:lpstr>
      <vt:lpstr>'S.27.01.{01,02,03,04,05,06}'!S.27.01.04.04.Z</vt:lpstr>
      <vt:lpstr>'S.27.01.{01,02,03,04,05,06}'!S.27.01.04.04.ZHI</vt:lpstr>
      <vt:lpstr>'S.27.01.{01,02,03,04,05,06}'!S.27.01.04.05</vt:lpstr>
      <vt:lpstr>'S.27.01.{01,02,03,04,05,06}'!S.27.01.04.05.TC</vt:lpstr>
      <vt:lpstr>'S.27.01.{01,02,03,04,05,06}'!S.27.01.04.05.TD</vt:lpstr>
      <vt:lpstr>'S.27.01.{01,02,03,04,05,06}'!S.27.01.04.05.TL</vt:lpstr>
      <vt:lpstr>'S.27.01.{01,02,03,04,05,06}'!S.27.01.04.05.TLC</vt:lpstr>
      <vt:lpstr>'S.27.01.{01,02,03,04,05,06}'!S.27.01.04.05.TT</vt:lpstr>
      <vt:lpstr>'S.27.01.{01,02,03,04,05,06}'!S.27.01.04.05.TTC</vt:lpstr>
      <vt:lpstr>'S.27.01.{01,02,03,04,05,06}'!S.27.01.04.05.X</vt:lpstr>
      <vt:lpstr>'S.27.01.{01,02,03,04,05,06}'!S.27.01.04.05.Y</vt:lpstr>
      <vt:lpstr>'S.27.01.{01,02,03,04,05,06}'!S.27.01.04.05.Z</vt:lpstr>
      <vt:lpstr>'S.27.01.{01,02,03,04,05,06}'!S.27.01.04.05.ZHI</vt:lpstr>
      <vt:lpstr>'S.27.01.{01,02,03,04,05,06}'!S.27.01.04.06</vt:lpstr>
      <vt:lpstr>'S.27.01.{01,02,03,04,05,06}'!S.27.01.04.06.TC</vt:lpstr>
      <vt:lpstr>'S.27.01.{01,02,03,04,05,06}'!S.27.01.04.06.TD</vt:lpstr>
      <vt:lpstr>'S.27.01.{01,02,03,04,05,06}'!S.27.01.04.06.TL</vt:lpstr>
      <vt:lpstr>'S.27.01.{01,02,03,04,05,06}'!S.27.01.04.06.TLC</vt:lpstr>
      <vt:lpstr>'S.27.01.{01,02,03,04,05,06}'!S.27.01.04.06.TT</vt:lpstr>
      <vt:lpstr>'S.27.01.{01,02,03,04,05,06}'!S.27.01.04.06.TTC</vt:lpstr>
      <vt:lpstr>'S.27.01.{01,02,03,04,05,06}'!S.27.01.04.06.X</vt:lpstr>
      <vt:lpstr>'S.27.01.{01,02,03,04,05,06}'!S.27.01.04.06.Y</vt:lpstr>
      <vt:lpstr>'S.27.01.{01,02,03,04,05,06}'!S.27.01.04.06.Z</vt:lpstr>
      <vt:lpstr>'S.27.01.{01,02,03,04,05,06}'!S.27.01.04.06.ZHI</vt:lpstr>
      <vt:lpstr>'S.27.01.{01,02,03,04,05,06}'!S.27.01.04.07</vt:lpstr>
      <vt:lpstr>'S.27.01.{01,02,03,04,05,06}'!S.27.01.04.07.TC</vt:lpstr>
      <vt:lpstr>'S.27.01.{01,02,03,04,05,06}'!S.27.01.04.07.TD</vt:lpstr>
      <vt:lpstr>'S.27.01.{01,02,03,04,05,06}'!S.27.01.04.07.TL</vt:lpstr>
      <vt:lpstr>'S.27.01.{01,02,03,04,05,06}'!S.27.01.04.07.TLC</vt:lpstr>
      <vt:lpstr>'S.27.01.{01,02,03,04,05,06}'!S.27.01.04.07.TT</vt:lpstr>
      <vt:lpstr>'S.27.01.{01,02,03,04,05,06}'!S.27.01.04.07.TTC</vt:lpstr>
      <vt:lpstr>'S.27.01.{01,02,03,04,05,06}'!S.27.01.04.07.X</vt:lpstr>
      <vt:lpstr>'S.27.01.{01,02,03,04,05,06}'!S.27.01.04.07.Y</vt:lpstr>
      <vt:lpstr>'S.27.01.{01,02,03,04,05,06}'!S.27.01.04.07.Z</vt:lpstr>
      <vt:lpstr>'S.27.01.{01,02,03,04,05,06}'!S.27.01.04.07.ZHI</vt:lpstr>
      <vt:lpstr>'S.27.01.{01,02,03,04,05,06}'!S.27.01.04.08</vt:lpstr>
      <vt:lpstr>'S.27.01.{01,02,03,04,05,06}'!S.27.01.04.08.TC</vt:lpstr>
      <vt:lpstr>'S.27.01.{01,02,03,04,05,06}'!S.27.01.04.08.TD</vt:lpstr>
      <vt:lpstr>'S.27.01.{01,02,03,04,05,06}'!S.27.01.04.08.TL</vt:lpstr>
      <vt:lpstr>'S.27.01.{01,02,03,04,05,06}'!S.27.01.04.08.TLC</vt:lpstr>
      <vt:lpstr>'S.27.01.{01,02,03,04,05,06}'!S.27.01.04.08.TT</vt:lpstr>
      <vt:lpstr>'S.27.01.{01,02,03,04,05,06}'!S.27.01.04.08.TTC</vt:lpstr>
      <vt:lpstr>'S.27.01.{01,02,03,04,05,06}'!S.27.01.04.08.X</vt:lpstr>
      <vt:lpstr>'S.27.01.{01,02,03,04,05,06}'!S.27.01.04.08.Y</vt:lpstr>
      <vt:lpstr>'S.27.01.{01,02,03,04,05,06}'!S.27.01.04.08.Z</vt:lpstr>
      <vt:lpstr>'S.27.01.{01,02,03,04,05,06}'!S.27.01.04.08.ZHI</vt:lpstr>
      <vt:lpstr>'S.27.01.{01,02,03,04,05,06}'!S.27.01.04.09</vt:lpstr>
      <vt:lpstr>'S.27.01.{01,02,03,04,05,06}'!S.27.01.04.09.TC</vt:lpstr>
      <vt:lpstr>'S.27.01.{01,02,03,04,05,06}'!S.27.01.04.09.TD</vt:lpstr>
      <vt:lpstr>'S.27.01.{01,02,03,04,05,06}'!S.27.01.04.09.TK</vt:lpstr>
      <vt:lpstr>'S.27.01.{01,02,03,04,05,06}'!S.27.01.04.09.TKC</vt:lpstr>
      <vt:lpstr>'S.27.01.{01,02,03,04,05,06}'!S.27.01.04.09.TT</vt:lpstr>
      <vt:lpstr>'S.27.01.{01,02,03,04,05,06}'!S.27.01.04.09.TTC</vt:lpstr>
      <vt:lpstr>'S.27.01.{01,02,03,04,05,06}'!S.27.01.04.09.X</vt:lpstr>
      <vt:lpstr>'S.27.01.{01,02,03,04,05,06}'!S.27.01.04.09.Y</vt:lpstr>
      <vt:lpstr>'S.27.01.{01,02,03,04,05,06}'!S.27.01.04.09.Z</vt:lpstr>
      <vt:lpstr>'S.27.01.{01,02,03,04,05,06}'!S.27.01.04.09.ZHI</vt:lpstr>
      <vt:lpstr>'S.27.01.{01,02,03,04,05,06}'!S.27.01.04.10</vt:lpstr>
      <vt:lpstr>'S.27.01.{01,02,03,04,05,06}'!S.27.01.04.10.TC</vt:lpstr>
      <vt:lpstr>'S.27.01.{01,02,03,04,05,06}'!S.27.01.04.10.TD</vt:lpstr>
      <vt:lpstr>'S.27.01.{01,02,03,04,05,06}'!S.27.01.04.10.TK</vt:lpstr>
      <vt:lpstr>'S.27.01.{01,02,03,04,05,06}'!S.27.01.04.10.TKC</vt:lpstr>
      <vt:lpstr>'S.27.01.{01,02,03,04,05,06}'!S.27.01.04.10.TT</vt:lpstr>
      <vt:lpstr>'S.27.01.{01,02,03,04,05,06}'!S.27.01.04.10.TTC</vt:lpstr>
      <vt:lpstr>'S.27.01.{01,02,03,04,05,06}'!S.27.01.04.10.X</vt:lpstr>
      <vt:lpstr>'S.27.01.{01,02,03,04,05,06}'!S.27.01.04.10.Y</vt:lpstr>
      <vt:lpstr>'S.27.01.{01,02,03,04,05,06}'!S.27.01.04.10.Z</vt:lpstr>
      <vt:lpstr>'S.27.01.{01,02,03,04,05,06}'!S.27.01.04.10.ZHI</vt:lpstr>
      <vt:lpstr>'S.27.01.{01,02,03,04,05,06}'!S.27.01.04.11</vt:lpstr>
      <vt:lpstr>'S.27.01.{01,02,03,04,05,06}'!S.27.01.04.11.TC</vt:lpstr>
      <vt:lpstr>'S.27.01.{01,02,03,04,05,06}'!S.27.01.04.11.TD</vt:lpstr>
      <vt:lpstr>'S.27.01.{01,02,03,04,05,06}'!S.27.01.04.11.TL</vt:lpstr>
      <vt:lpstr>'S.27.01.{01,02,03,04,05,06}'!S.27.01.04.11.TLC</vt:lpstr>
      <vt:lpstr>'S.27.01.{01,02,03,04,05,06}'!S.27.01.04.11.TT</vt:lpstr>
      <vt:lpstr>'S.27.01.{01,02,03,04,05,06}'!S.27.01.04.11.TTC</vt:lpstr>
      <vt:lpstr>'S.27.01.{01,02,03,04,05,06}'!S.27.01.04.11.X</vt:lpstr>
      <vt:lpstr>'S.27.01.{01,02,03,04,05,06}'!S.27.01.04.11.Y</vt:lpstr>
      <vt:lpstr>'S.27.01.{01,02,03,04,05,06}'!S.27.01.04.11.Z</vt:lpstr>
      <vt:lpstr>'S.27.01.{01,02,03,04,05,06}'!S.27.01.04.11.ZHI</vt:lpstr>
      <vt:lpstr>'S.27.01.{01,02,03,04,05,06}'!S.27.01.04.12</vt:lpstr>
      <vt:lpstr>'S.27.01.{01,02,03,04,05,06}'!S.27.01.04.12.TC</vt:lpstr>
      <vt:lpstr>'S.27.01.{01,02,03,04,05,06}'!S.27.01.04.12.TD</vt:lpstr>
      <vt:lpstr>'S.27.01.{01,02,03,04,05,06}'!S.27.01.04.12.TL</vt:lpstr>
      <vt:lpstr>'S.27.01.{01,02,03,04,05,06}'!S.27.01.04.12.TLC</vt:lpstr>
      <vt:lpstr>'S.27.01.{01,02,03,04,05,06}'!S.27.01.04.12.TT</vt:lpstr>
      <vt:lpstr>'S.27.01.{01,02,03,04,05,06}'!S.27.01.04.12.TTC</vt:lpstr>
      <vt:lpstr>'S.27.01.{01,02,03,04,05,06}'!S.27.01.04.12.X</vt:lpstr>
      <vt:lpstr>'S.27.01.{01,02,03,04,05,06}'!S.27.01.04.12.Z</vt:lpstr>
      <vt:lpstr>'S.27.01.{01,02,03,04,05,06}'!S.27.01.04.12.ZHI</vt:lpstr>
      <vt:lpstr>'S.27.01.{01,02,03,04,05,06}'!S.27.01.04.13</vt:lpstr>
      <vt:lpstr>'S.27.01.{01,02,03,04,05,06}'!S.27.01.04.13.TC</vt:lpstr>
      <vt:lpstr>'S.27.01.{01,02,03,04,05,06}'!S.27.01.04.13.TD</vt:lpstr>
      <vt:lpstr>'S.27.01.{01,02,03,04,05,06}'!S.27.01.04.13.TL</vt:lpstr>
      <vt:lpstr>'S.27.01.{01,02,03,04,05,06}'!S.27.01.04.13.TLC</vt:lpstr>
      <vt:lpstr>'S.27.01.{01,02,03,04,05,06}'!S.27.01.04.13.TT</vt:lpstr>
      <vt:lpstr>'S.27.01.{01,02,03,04,05,06}'!S.27.01.04.13.TTC</vt:lpstr>
      <vt:lpstr>'S.27.01.{01,02,03,04,05,06}'!S.27.01.04.13.X</vt:lpstr>
      <vt:lpstr>'S.27.01.{01,02,03,04,05,06}'!S.27.01.04.13.Y</vt:lpstr>
      <vt:lpstr>'S.27.01.{01,02,03,04,05,06}'!S.27.01.04.13.Z</vt:lpstr>
      <vt:lpstr>'S.27.01.{01,02,03,04,05,06}'!S.27.01.04.13.ZHI</vt:lpstr>
      <vt:lpstr>'S.27.01.{01,02,03,04,05,06}'!S.27.01.04.14</vt:lpstr>
      <vt:lpstr>'S.27.01.{01,02,03,04,05,06}'!S.27.01.04.14.TC</vt:lpstr>
      <vt:lpstr>'S.27.01.{01,02,03,04,05,06}'!S.27.01.04.14.TD</vt:lpstr>
      <vt:lpstr>'S.27.01.{01,02,03,04,05,06}'!S.27.01.04.14.TL</vt:lpstr>
      <vt:lpstr>'S.27.01.{01,02,03,04,05,06}'!S.27.01.04.14.TLC</vt:lpstr>
      <vt:lpstr>'S.27.01.{01,02,03,04,05,06}'!S.27.01.04.14.TT</vt:lpstr>
      <vt:lpstr>'S.27.01.{01,02,03,04,05,06}'!S.27.01.04.14.TTC</vt:lpstr>
      <vt:lpstr>'S.27.01.{01,02,03,04,05,06}'!S.27.01.04.14.X</vt:lpstr>
      <vt:lpstr>'S.27.01.{01,02,03,04,05,06}'!S.27.01.04.14.Y</vt:lpstr>
      <vt:lpstr>'S.27.01.{01,02,03,04,05,06}'!S.27.01.04.14.Z</vt:lpstr>
      <vt:lpstr>'S.27.01.{01,02,03,04,05,06}'!S.27.01.04.14.ZHI</vt:lpstr>
      <vt:lpstr>'S.27.01.{01,02,03,04,05,06}'!S.27.01.04.15</vt:lpstr>
      <vt:lpstr>'S.27.01.{01,02,03,04,05,06}'!S.27.01.04.15.TC</vt:lpstr>
      <vt:lpstr>'S.27.01.{01,02,03,04,05,06}'!S.27.01.04.15.TD</vt:lpstr>
      <vt:lpstr>'S.27.01.{01,02,03,04,05,06}'!S.27.01.04.15.TL</vt:lpstr>
      <vt:lpstr>'S.27.01.{01,02,03,04,05,06}'!S.27.01.04.15.TLC</vt:lpstr>
      <vt:lpstr>'S.27.01.{01,02,03,04,05,06}'!S.27.01.04.15.TT</vt:lpstr>
      <vt:lpstr>'S.27.01.{01,02,03,04,05,06}'!S.27.01.04.15.TTC</vt:lpstr>
      <vt:lpstr>'S.27.01.{01,02,03,04,05,06}'!S.27.01.04.15.X</vt:lpstr>
      <vt:lpstr>'S.27.01.{01,02,03,04,05,06}'!S.27.01.04.15.Y</vt:lpstr>
      <vt:lpstr>'S.27.01.{01,02,03,04,05,06}'!S.27.01.04.15.Z</vt:lpstr>
      <vt:lpstr>'S.27.01.{01,02,03,04,05,06}'!S.27.01.04.15.ZHI</vt:lpstr>
      <vt:lpstr>'S.27.01.{01,02,03,04,05,06}'!S.27.01.04.16</vt:lpstr>
      <vt:lpstr>'S.27.01.{01,02,03,04,05,06}'!S.27.01.04.16.TC</vt:lpstr>
      <vt:lpstr>'S.27.01.{01,02,03,04,05,06}'!S.27.01.04.16.TD</vt:lpstr>
      <vt:lpstr>'S.27.01.{01,02,03,04,05,06}'!S.27.01.04.16.TL</vt:lpstr>
      <vt:lpstr>'S.27.01.{01,02,03,04,05,06}'!S.27.01.04.16.TLC</vt:lpstr>
      <vt:lpstr>'S.27.01.{01,02,03,04,05,06}'!S.27.01.04.16.TT</vt:lpstr>
      <vt:lpstr>'S.27.01.{01,02,03,04,05,06}'!S.27.01.04.16.TTC</vt:lpstr>
      <vt:lpstr>'S.27.01.{01,02,03,04,05,06}'!S.27.01.04.16.X</vt:lpstr>
      <vt:lpstr>'S.27.01.{01,02,03,04,05,06}'!S.27.01.04.16.Y</vt:lpstr>
      <vt:lpstr>'S.27.01.{01,02,03,04,05,06}'!S.27.01.04.16.Z</vt:lpstr>
      <vt:lpstr>'S.27.01.{01,02,03,04,05,06}'!S.27.01.04.16.ZHI</vt:lpstr>
      <vt:lpstr>'S.27.01.{01,02,03,04,05,06}'!S.27.01.04.17</vt:lpstr>
      <vt:lpstr>'S.27.01.{01,02,03,04,05,06}'!S.27.01.04.17.TC</vt:lpstr>
      <vt:lpstr>'S.27.01.{01,02,03,04,05,06}'!S.27.01.04.17.TD</vt:lpstr>
      <vt:lpstr>'S.27.01.{01,02,03,04,05,06}'!S.27.01.04.17.TL</vt:lpstr>
      <vt:lpstr>'S.27.01.{01,02,03,04,05,06}'!S.27.01.04.17.TLC</vt:lpstr>
      <vt:lpstr>'S.27.01.{01,02,03,04,05,06}'!S.27.01.04.17.TT</vt:lpstr>
      <vt:lpstr>'S.27.01.{01,02,03,04,05,06}'!S.27.01.04.17.TTC</vt:lpstr>
      <vt:lpstr>'S.27.01.{01,02,03,04,05,06}'!S.27.01.04.17.X</vt:lpstr>
      <vt:lpstr>'S.27.01.{01,02,03,04,05,06}'!S.27.01.04.17.Z</vt:lpstr>
      <vt:lpstr>'S.27.01.{01,02,03,04,05,06}'!S.27.01.04.17.ZHI</vt:lpstr>
      <vt:lpstr>'S.27.01.{01,02,03,04,05,06}'!S.27.01.04.18</vt:lpstr>
      <vt:lpstr>'S.27.01.{01,02,03,04,05,06}'!S.27.01.04.18.TC</vt:lpstr>
      <vt:lpstr>'S.27.01.{01,02,03,04,05,06}'!S.27.01.04.18.TD</vt:lpstr>
      <vt:lpstr>'S.27.01.{01,02,03,04,05,06}'!S.27.01.04.18.TL</vt:lpstr>
      <vt:lpstr>'S.27.01.{01,02,03,04,05,06}'!S.27.01.04.18.TLC</vt:lpstr>
      <vt:lpstr>'S.27.01.{01,02,03,04,05,06}'!S.27.01.04.18.TT</vt:lpstr>
      <vt:lpstr>'S.27.01.{01,02,03,04,05,06}'!S.27.01.04.18.TTC</vt:lpstr>
      <vt:lpstr>'S.27.01.{01,02,03,04,05,06}'!S.27.01.04.18.X</vt:lpstr>
      <vt:lpstr>'S.27.01.{01,02,03,04,05,06}'!S.27.01.04.18.Y</vt:lpstr>
      <vt:lpstr>'S.27.01.{01,02,03,04,05,06}'!S.27.01.04.18.Z</vt:lpstr>
      <vt:lpstr>'S.27.01.{01,02,03,04,05,06}'!S.27.01.04.18.ZHI</vt:lpstr>
      <vt:lpstr>'S.27.01.{01,02,03,04,05,06}'!S.27.01.04.19</vt:lpstr>
      <vt:lpstr>'S.27.01.{01,02,03,04,05,06}'!S.27.01.04.19.TC</vt:lpstr>
      <vt:lpstr>'S.27.01.{01,02,03,04,05,06}'!S.27.01.04.19.TD</vt:lpstr>
      <vt:lpstr>'S.27.01.{01,02,03,04,05,06}'!S.27.01.04.19.TL</vt:lpstr>
      <vt:lpstr>'S.27.01.{01,02,03,04,05,06}'!S.27.01.04.19.TLC</vt:lpstr>
      <vt:lpstr>'S.27.01.{01,02,03,04,05,06}'!S.27.01.04.19.TT</vt:lpstr>
      <vt:lpstr>'S.27.01.{01,02,03,04,05,06}'!S.27.01.04.19.TTC</vt:lpstr>
      <vt:lpstr>'S.27.01.{01,02,03,04,05,06}'!S.27.01.04.19.X</vt:lpstr>
      <vt:lpstr>'S.27.01.{01,02,03,04,05,06}'!S.27.01.04.19.Y</vt:lpstr>
      <vt:lpstr>'S.27.01.{01,02,03,04,05,06}'!S.27.01.04.19.Z</vt:lpstr>
      <vt:lpstr>'S.27.01.{01,02,03,04,05,06}'!S.27.01.04.19.ZHI</vt:lpstr>
      <vt:lpstr>'S.27.01.{01,02,03,04,05,06}'!S.27.01.04.20</vt:lpstr>
      <vt:lpstr>'S.27.01.{01,02,03,04,05,06}'!S.27.01.04.20.TC</vt:lpstr>
      <vt:lpstr>'S.27.01.{01,02,03,04,05,06}'!S.27.01.04.20.TD</vt:lpstr>
      <vt:lpstr>'S.27.01.{01,02,03,04,05,06}'!S.27.01.04.20.TL</vt:lpstr>
      <vt:lpstr>'S.27.01.{01,02,03,04,05,06}'!S.27.01.04.20.TLC</vt:lpstr>
      <vt:lpstr>'S.27.01.{01,02,03,04,05,06}'!S.27.01.04.20.TT</vt:lpstr>
      <vt:lpstr>'S.27.01.{01,02,03,04,05,06}'!S.27.01.04.20.TTC</vt:lpstr>
      <vt:lpstr>'S.27.01.{01,02,03,04,05,06}'!S.27.01.04.20.X</vt:lpstr>
      <vt:lpstr>'S.27.01.{01,02,03,04,05,06}'!S.27.01.04.20.Y</vt:lpstr>
      <vt:lpstr>'S.27.01.{01,02,03,04,05,06}'!S.27.01.04.20.Z</vt:lpstr>
      <vt:lpstr>'S.27.01.{01,02,03,04,05,06}'!S.27.01.04.20.ZHI</vt:lpstr>
      <vt:lpstr>'S.27.01.{01,02,03,04,05,06}'!S.27.01.04.21</vt:lpstr>
      <vt:lpstr>'S.27.01.{01,02,03,04,05,06}'!S.27.01.04.21.TC</vt:lpstr>
      <vt:lpstr>'S.27.01.{01,02,03,04,05,06}'!S.27.01.04.21.TD</vt:lpstr>
      <vt:lpstr>'S.27.01.{01,02,03,04,05,06}'!S.27.01.04.21.TL</vt:lpstr>
      <vt:lpstr>'S.27.01.{01,02,03,04,05,06}'!S.27.01.04.21.TLC</vt:lpstr>
      <vt:lpstr>'S.27.01.{01,02,03,04,05,06}'!S.27.01.04.21.TT</vt:lpstr>
      <vt:lpstr>'S.27.01.{01,02,03,04,05,06}'!S.27.01.04.21.TTC</vt:lpstr>
      <vt:lpstr>'S.27.01.{01,02,03,04,05,06}'!S.27.01.04.21.X</vt:lpstr>
      <vt:lpstr>'S.27.01.{01,02,03,04,05,06}'!S.27.01.04.21.Y</vt:lpstr>
      <vt:lpstr>'S.27.01.{01,02,03,04,05,06}'!S.27.01.04.21.Z</vt:lpstr>
      <vt:lpstr>'S.27.01.{01,02,03,04,05,06}'!S.27.01.04.21.ZHI</vt:lpstr>
      <vt:lpstr>'S.27.01.{01,02,03,04,05,06}'!S.27.01.04.22</vt:lpstr>
      <vt:lpstr>'S.27.01.{01,02,03,04,05,06}'!S.27.01.04.22.TC</vt:lpstr>
      <vt:lpstr>'S.27.01.{01,02,03,04,05,06}'!S.27.01.04.22.TD</vt:lpstr>
      <vt:lpstr>'S.27.01.{01,02,03,04,05,06}'!S.27.01.04.22.TL</vt:lpstr>
      <vt:lpstr>'S.27.01.{01,02,03,04,05,06}'!S.27.01.04.22.TLC</vt:lpstr>
      <vt:lpstr>'S.27.01.{01,02,03,04,05,06}'!S.27.01.04.22.TT</vt:lpstr>
      <vt:lpstr>'S.27.01.{01,02,03,04,05,06}'!S.27.01.04.22.TTC</vt:lpstr>
      <vt:lpstr>'S.27.01.{01,02,03,04,05,06}'!S.27.01.04.22.X</vt:lpstr>
      <vt:lpstr>'S.27.01.{01,02,03,04,05,06}'!S.27.01.04.22.Y</vt:lpstr>
      <vt:lpstr>'S.27.01.{01,02,03,04,05,06}'!S.27.01.04.22.Z</vt:lpstr>
      <vt:lpstr>'S.27.01.{01,02,03,04,05,06}'!S.27.01.04.22.ZHI</vt:lpstr>
      <vt:lpstr>'S.27.01.{01,02,03,04,05,06}'!S.27.01.04.TC</vt:lpstr>
      <vt:lpstr>'S.27.01.{01,02,03,04,05,06}'!S.27.01.05</vt:lpstr>
      <vt:lpstr>'S.27.01.{01,02,03,04,05,06}'!S.27.01.05.01</vt:lpstr>
      <vt:lpstr>'S.27.01.{01,02,03,04,05,06}'!S.27.01.05.01.TD</vt:lpstr>
      <vt:lpstr>'S.27.01.{01,02,03,04,05,06}'!S.27.01.05.01.TL</vt:lpstr>
      <vt:lpstr>'S.27.01.{01,02,03,04,05,06}'!S.27.01.05.01.TLC</vt:lpstr>
      <vt:lpstr>'S.27.01.{01,02,03,04,05,06}'!S.27.01.05.01.TT</vt:lpstr>
      <vt:lpstr>'S.27.01.{01,02,03,04,05,06}'!S.27.01.05.01.TTC</vt:lpstr>
      <vt:lpstr>'S.27.01.{01,02,03,04,05,06}'!S.27.01.05.01.X</vt:lpstr>
      <vt:lpstr>'S.27.01.{01,02,03,04,05,06}'!S.27.01.05.01.Y</vt:lpstr>
      <vt:lpstr>'S.27.01.{01,02,03,04,05,06}'!S.27.01.05.01.Z</vt:lpstr>
      <vt:lpstr>'S.27.01.{01,02,03,04,05,06}'!S.27.01.05.01.ZHI</vt:lpstr>
      <vt:lpstr>'S.27.01.{01,02,03,04,05,06}'!S.27.01.05.02</vt:lpstr>
      <vt:lpstr>'S.27.01.{01,02,03,04,05,06}'!S.27.01.05.02.TC</vt:lpstr>
      <vt:lpstr>'S.27.01.{01,02,03,04,05,06}'!S.27.01.05.02.TD</vt:lpstr>
      <vt:lpstr>'S.27.01.{01,02,03,04,05,06}'!S.27.01.05.02.TL</vt:lpstr>
      <vt:lpstr>'S.27.01.{01,02,03,04,05,06}'!S.27.01.05.02.TLC</vt:lpstr>
      <vt:lpstr>'S.27.01.{01,02,03,04,05,06}'!S.27.01.05.02.TT</vt:lpstr>
      <vt:lpstr>'S.27.01.{01,02,03,04,05,06}'!S.27.01.05.02.TTC</vt:lpstr>
      <vt:lpstr>'S.27.01.{01,02,03,04,05,06}'!S.27.01.05.02.X</vt:lpstr>
      <vt:lpstr>'S.27.01.{01,02,03,04,05,06}'!S.27.01.05.02.Y</vt:lpstr>
      <vt:lpstr>'S.27.01.{01,02,03,04,05,06}'!S.27.01.05.02.Z</vt:lpstr>
      <vt:lpstr>'S.27.01.{01,02,03,04,05,06}'!S.27.01.05.02.ZHI</vt:lpstr>
      <vt:lpstr>'S.27.01.{01,02,03,04,05,06}'!S.27.01.05.03</vt:lpstr>
      <vt:lpstr>'S.27.01.{01,02,03,04,05,06}'!S.27.01.05.03.TC</vt:lpstr>
      <vt:lpstr>'S.27.01.{01,02,03,04,05,06}'!S.27.01.05.03.TD</vt:lpstr>
      <vt:lpstr>'S.27.01.{01,02,03,04,05,06}'!S.27.01.05.03.TL</vt:lpstr>
      <vt:lpstr>'S.27.01.{01,02,03,04,05,06}'!S.27.01.05.03.TLC</vt:lpstr>
      <vt:lpstr>'S.27.01.{01,02,03,04,05,06}'!S.27.01.05.03.TT</vt:lpstr>
      <vt:lpstr>'S.27.01.{01,02,03,04,05,06}'!S.27.01.05.03.TTC</vt:lpstr>
      <vt:lpstr>'S.27.01.{01,02,03,04,05,06}'!S.27.01.05.03.X</vt:lpstr>
      <vt:lpstr>'S.27.01.{01,02,03,04,05,06}'!S.27.01.05.03.Y</vt:lpstr>
      <vt:lpstr>'S.27.01.{01,02,03,04,05,06}'!S.27.01.05.03.Z</vt:lpstr>
      <vt:lpstr>'S.27.01.{01,02,03,04,05,06}'!S.27.01.05.03.ZHI</vt:lpstr>
      <vt:lpstr>'S.27.01.{01,02,03,04,05,06}'!S.27.01.05.04</vt:lpstr>
      <vt:lpstr>'S.27.01.{01,02,03,04,05,06}'!S.27.01.05.04.TC</vt:lpstr>
      <vt:lpstr>'S.27.01.{01,02,03,04,05,06}'!S.27.01.05.04.TD</vt:lpstr>
      <vt:lpstr>'S.27.01.{01,02,03,04,05,06}'!S.27.01.05.04.TL</vt:lpstr>
      <vt:lpstr>'S.27.01.{01,02,03,04,05,06}'!S.27.01.05.04.TLC</vt:lpstr>
      <vt:lpstr>'S.27.01.{01,02,03,04,05,06}'!S.27.01.05.04.TT</vt:lpstr>
      <vt:lpstr>'S.27.01.{01,02,03,04,05,06}'!S.27.01.05.04.TTC</vt:lpstr>
      <vt:lpstr>'S.27.01.{01,02,03,04,05,06}'!S.27.01.05.04.X</vt:lpstr>
      <vt:lpstr>'S.27.01.{01,02,03,04,05,06}'!S.27.01.05.04.Y</vt:lpstr>
      <vt:lpstr>'S.27.01.{01,02,03,04,05,06}'!S.27.01.05.04.Z</vt:lpstr>
      <vt:lpstr>'S.27.01.{01,02,03,04,05,06}'!S.27.01.05.04.ZHI</vt:lpstr>
      <vt:lpstr>'S.27.01.{01,02,03,04,05,06}'!S.27.01.05.05</vt:lpstr>
      <vt:lpstr>'S.27.01.{01,02,03,04,05,06}'!S.27.01.05.05.TC</vt:lpstr>
      <vt:lpstr>'S.27.01.{01,02,03,04,05,06}'!S.27.01.05.05.TD</vt:lpstr>
      <vt:lpstr>'S.27.01.{01,02,03,04,05,06}'!S.27.01.05.05.TL</vt:lpstr>
      <vt:lpstr>'S.27.01.{01,02,03,04,05,06}'!S.27.01.05.05.TLC</vt:lpstr>
      <vt:lpstr>'S.27.01.{01,02,03,04,05,06}'!S.27.01.05.05.TT</vt:lpstr>
      <vt:lpstr>'S.27.01.{01,02,03,04,05,06}'!S.27.01.05.05.TTC</vt:lpstr>
      <vt:lpstr>'S.27.01.{01,02,03,04,05,06}'!S.27.01.05.05.X</vt:lpstr>
      <vt:lpstr>'S.27.01.{01,02,03,04,05,06}'!S.27.01.05.05.Y</vt:lpstr>
      <vt:lpstr>'S.27.01.{01,02,03,04,05,06}'!S.27.01.05.05.Z</vt:lpstr>
      <vt:lpstr>'S.27.01.{01,02,03,04,05,06}'!S.27.01.05.05.ZHI</vt:lpstr>
      <vt:lpstr>'S.27.01.{01,02,03,04,05,06}'!S.27.01.05.06</vt:lpstr>
      <vt:lpstr>'S.27.01.{01,02,03,04,05,06}'!S.27.01.05.06.TC</vt:lpstr>
      <vt:lpstr>'S.27.01.{01,02,03,04,05,06}'!S.27.01.05.06.TD</vt:lpstr>
      <vt:lpstr>'S.27.01.{01,02,03,04,05,06}'!S.27.01.05.06.TL</vt:lpstr>
      <vt:lpstr>'S.27.01.{01,02,03,04,05,06}'!S.27.01.05.06.TLC</vt:lpstr>
      <vt:lpstr>'S.27.01.{01,02,03,04,05,06}'!S.27.01.05.06.TT</vt:lpstr>
      <vt:lpstr>'S.27.01.{01,02,03,04,05,06}'!S.27.01.05.06.TTC</vt:lpstr>
      <vt:lpstr>'S.27.01.{01,02,03,04,05,06}'!S.27.01.05.06.X</vt:lpstr>
      <vt:lpstr>'S.27.01.{01,02,03,04,05,06}'!S.27.01.05.06.Y</vt:lpstr>
      <vt:lpstr>'S.27.01.{01,02,03,04,05,06}'!S.27.01.05.06.Z</vt:lpstr>
      <vt:lpstr>'S.27.01.{01,02,03,04,05,06}'!S.27.01.05.06.ZHI</vt:lpstr>
      <vt:lpstr>'S.27.01.{01,02,03,04,05,06}'!S.27.01.05.07</vt:lpstr>
      <vt:lpstr>'S.27.01.{01,02,03,04,05,06}'!S.27.01.05.07.TC</vt:lpstr>
      <vt:lpstr>'S.27.01.{01,02,03,04,05,06}'!S.27.01.05.07.TD</vt:lpstr>
      <vt:lpstr>'S.27.01.{01,02,03,04,05,06}'!S.27.01.05.07.TL</vt:lpstr>
      <vt:lpstr>'S.27.01.{01,02,03,04,05,06}'!S.27.01.05.07.TLC</vt:lpstr>
      <vt:lpstr>'S.27.01.{01,02,03,04,05,06}'!S.27.01.05.07.TT</vt:lpstr>
      <vt:lpstr>'S.27.01.{01,02,03,04,05,06}'!S.27.01.05.07.TTC</vt:lpstr>
      <vt:lpstr>'S.27.01.{01,02,03,04,05,06}'!S.27.01.05.07.X</vt:lpstr>
      <vt:lpstr>'S.27.01.{01,02,03,04,05,06}'!S.27.01.05.07.Y</vt:lpstr>
      <vt:lpstr>'S.27.01.{01,02,03,04,05,06}'!S.27.01.05.07.Z</vt:lpstr>
      <vt:lpstr>'S.27.01.{01,02,03,04,05,06}'!S.27.01.05.07.ZHI</vt:lpstr>
      <vt:lpstr>'S.27.01.{01,02,03,04,05,06}'!S.27.01.05.08</vt:lpstr>
      <vt:lpstr>'S.27.01.{01,02,03,04,05,06}'!S.27.01.05.08.TC</vt:lpstr>
      <vt:lpstr>'S.27.01.{01,02,03,04,05,06}'!S.27.01.05.08.TD</vt:lpstr>
      <vt:lpstr>'S.27.01.{01,02,03,04,05,06}'!S.27.01.05.08.TL</vt:lpstr>
      <vt:lpstr>'S.27.01.{01,02,03,04,05,06}'!S.27.01.05.08.TLC</vt:lpstr>
      <vt:lpstr>'S.27.01.{01,02,03,04,05,06}'!S.27.01.05.08.TT</vt:lpstr>
      <vt:lpstr>'S.27.01.{01,02,03,04,05,06}'!S.27.01.05.08.TTC</vt:lpstr>
      <vt:lpstr>'S.27.01.{01,02,03,04,05,06}'!S.27.01.05.08.X</vt:lpstr>
      <vt:lpstr>'S.27.01.{01,02,03,04,05,06}'!S.27.01.05.08.Y</vt:lpstr>
      <vt:lpstr>'S.27.01.{01,02,03,04,05,06}'!S.27.01.05.08.Z</vt:lpstr>
      <vt:lpstr>'S.27.01.{01,02,03,04,05,06}'!S.27.01.05.08.ZHI</vt:lpstr>
      <vt:lpstr>'S.27.01.{01,02,03,04,05,06}'!S.27.01.05.09</vt:lpstr>
      <vt:lpstr>'S.27.01.{01,02,03,04,05,06}'!S.27.01.05.09.TC</vt:lpstr>
      <vt:lpstr>'S.27.01.{01,02,03,04,05,06}'!S.27.01.05.09.TD</vt:lpstr>
      <vt:lpstr>'S.27.01.{01,02,03,04,05,06}'!S.27.01.05.09.TK</vt:lpstr>
      <vt:lpstr>'S.27.01.{01,02,03,04,05,06}'!S.27.01.05.09.TKC</vt:lpstr>
      <vt:lpstr>'S.27.01.{01,02,03,04,05,06}'!S.27.01.05.09.TT</vt:lpstr>
      <vt:lpstr>'S.27.01.{01,02,03,04,05,06}'!S.27.01.05.09.TTC</vt:lpstr>
      <vt:lpstr>'S.27.01.{01,02,03,04,05,06}'!S.27.01.05.09.X</vt:lpstr>
      <vt:lpstr>'S.27.01.{01,02,03,04,05,06}'!S.27.01.05.09.Y</vt:lpstr>
      <vt:lpstr>'S.27.01.{01,02,03,04,05,06}'!S.27.01.05.09.Z</vt:lpstr>
      <vt:lpstr>'S.27.01.{01,02,03,04,05,06}'!S.27.01.05.09.ZHI</vt:lpstr>
      <vt:lpstr>'S.27.01.{01,02,03,04,05,06}'!S.27.01.05.10</vt:lpstr>
      <vt:lpstr>'S.27.01.{01,02,03,04,05,06}'!S.27.01.05.10.TC</vt:lpstr>
      <vt:lpstr>'S.27.01.{01,02,03,04,05,06}'!S.27.01.05.10.TD</vt:lpstr>
      <vt:lpstr>'S.27.01.{01,02,03,04,05,06}'!S.27.01.05.10.TK</vt:lpstr>
      <vt:lpstr>'S.27.01.{01,02,03,04,05,06}'!S.27.01.05.10.TKC</vt:lpstr>
      <vt:lpstr>'S.27.01.{01,02,03,04,05,06}'!S.27.01.05.10.TT</vt:lpstr>
      <vt:lpstr>'S.27.01.{01,02,03,04,05,06}'!S.27.01.05.10.TTC</vt:lpstr>
      <vt:lpstr>'S.27.01.{01,02,03,04,05,06}'!S.27.01.05.10.X</vt:lpstr>
      <vt:lpstr>'S.27.01.{01,02,03,04,05,06}'!S.27.01.05.10.Y</vt:lpstr>
      <vt:lpstr>'S.27.01.{01,02,03,04,05,06}'!S.27.01.05.10.Z</vt:lpstr>
      <vt:lpstr>'S.27.01.{01,02,03,04,05,06}'!S.27.01.05.10.ZHI</vt:lpstr>
      <vt:lpstr>'S.27.01.{01,02,03,04,05,06}'!S.27.01.05.11</vt:lpstr>
      <vt:lpstr>'S.27.01.{01,02,03,04,05,06}'!S.27.01.05.11.TC</vt:lpstr>
      <vt:lpstr>'S.27.01.{01,02,03,04,05,06}'!S.27.01.05.11.TD</vt:lpstr>
      <vt:lpstr>'S.27.01.{01,02,03,04,05,06}'!S.27.01.05.11.TL</vt:lpstr>
      <vt:lpstr>'S.27.01.{01,02,03,04,05,06}'!S.27.01.05.11.TLC</vt:lpstr>
      <vt:lpstr>'S.27.01.{01,02,03,04,05,06}'!S.27.01.05.11.TT</vt:lpstr>
      <vt:lpstr>'S.27.01.{01,02,03,04,05,06}'!S.27.01.05.11.TTC</vt:lpstr>
      <vt:lpstr>'S.27.01.{01,02,03,04,05,06}'!S.27.01.05.11.X</vt:lpstr>
      <vt:lpstr>'S.27.01.{01,02,03,04,05,06}'!S.27.01.05.11.Y</vt:lpstr>
      <vt:lpstr>'S.27.01.{01,02,03,04,05,06}'!S.27.01.05.11.Z</vt:lpstr>
      <vt:lpstr>'S.27.01.{01,02,03,04,05,06}'!S.27.01.05.11.ZHI</vt:lpstr>
      <vt:lpstr>'S.27.01.{01,02,03,04,05,06}'!S.27.01.05.12</vt:lpstr>
      <vt:lpstr>'S.27.01.{01,02,03,04,05,06}'!S.27.01.05.12.TC</vt:lpstr>
      <vt:lpstr>'S.27.01.{01,02,03,04,05,06}'!S.27.01.05.12.TD</vt:lpstr>
      <vt:lpstr>'S.27.01.{01,02,03,04,05,06}'!S.27.01.05.12.TL</vt:lpstr>
      <vt:lpstr>'S.27.01.{01,02,03,04,05,06}'!S.27.01.05.12.TLC</vt:lpstr>
      <vt:lpstr>'S.27.01.{01,02,03,04,05,06}'!S.27.01.05.12.TT</vt:lpstr>
      <vt:lpstr>'S.27.01.{01,02,03,04,05,06}'!S.27.01.05.12.TTC</vt:lpstr>
      <vt:lpstr>'S.27.01.{01,02,03,04,05,06}'!S.27.01.05.12.X</vt:lpstr>
      <vt:lpstr>'S.27.01.{01,02,03,04,05,06}'!S.27.01.05.12.Z</vt:lpstr>
      <vt:lpstr>'S.27.01.{01,02,03,04,05,06}'!S.27.01.05.12.ZHI</vt:lpstr>
      <vt:lpstr>'S.27.01.{01,02,03,04,05,06}'!S.27.01.05.13</vt:lpstr>
      <vt:lpstr>'S.27.01.{01,02,03,04,05,06}'!S.27.01.05.13.TC</vt:lpstr>
      <vt:lpstr>'S.27.01.{01,02,03,04,05,06}'!S.27.01.05.13.TD</vt:lpstr>
      <vt:lpstr>'S.27.01.{01,02,03,04,05,06}'!S.27.01.05.13.TL</vt:lpstr>
      <vt:lpstr>'S.27.01.{01,02,03,04,05,06}'!S.27.01.05.13.TLC</vt:lpstr>
      <vt:lpstr>'S.27.01.{01,02,03,04,05,06}'!S.27.01.05.13.TT</vt:lpstr>
      <vt:lpstr>'S.27.01.{01,02,03,04,05,06}'!S.27.01.05.13.TTC</vt:lpstr>
      <vt:lpstr>'S.27.01.{01,02,03,04,05,06}'!S.27.01.05.13.X</vt:lpstr>
      <vt:lpstr>'S.27.01.{01,02,03,04,05,06}'!S.27.01.05.13.Y</vt:lpstr>
      <vt:lpstr>'S.27.01.{01,02,03,04,05,06}'!S.27.01.05.13.Z</vt:lpstr>
      <vt:lpstr>'S.27.01.{01,02,03,04,05,06}'!S.27.01.05.13.ZHI</vt:lpstr>
      <vt:lpstr>'S.27.01.{01,02,03,04,05,06}'!S.27.01.05.14</vt:lpstr>
      <vt:lpstr>'S.27.01.{01,02,03,04,05,06}'!S.27.01.05.14.TC</vt:lpstr>
      <vt:lpstr>'S.27.01.{01,02,03,04,05,06}'!S.27.01.05.14.TD</vt:lpstr>
      <vt:lpstr>'S.27.01.{01,02,03,04,05,06}'!S.27.01.05.14.TL</vt:lpstr>
      <vt:lpstr>'S.27.01.{01,02,03,04,05,06}'!S.27.01.05.14.TLC</vt:lpstr>
      <vt:lpstr>'S.27.01.{01,02,03,04,05,06}'!S.27.01.05.14.TT</vt:lpstr>
      <vt:lpstr>'S.27.01.{01,02,03,04,05,06}'!S.27.01.05.14.TTC</vt:lpstr>
      <vt:lpstr>'S.27.01.{01,02,03,04,05,06}'!S.27.01.05.14.X</vt:lpstr>
      <vt:lpstr>'S.27.01.{01,02,03,04,05,06}'!S.27.01.05.14.Y</vt:lpstr>
      <vt:lpstr>'S.27.01.{01,02,03,04,05,06}'!S.27.01.05.14.Z</vt:lpstr>
      <vt:lpstr>'S.27.01.{01,02,03,04,05,06}'!S.27.01.05.14.ZHI</vt:lpstr>
      <vt:lpstr>'S.27.01.{01,02,03,04,05,06}'!S.27.01.05.15</vt:lpstr>
      <vt:lpstr>'S.27.01.{01,02,03,04,05,06}'!S.27.01.05.15.TC</vt:lpstr>
      <vt:lpstr>'S.27.01.{01,02,03,04,05,06}'!S.27.01.05.15.TD</vt:lpstr>
      <vt:lpstr>'S.27.01.{01,02,03,04,05,06}'!S.27.01.05.15.TL</vt:lpstr>
      <vt:lpstr>'S.27.01.{01,02,03,04,05,06}'!S.27.01.05.15.TLC</vt:lpstr>
      <vt:lpstr>'S.27.01.{01,02,03,04,05,06}'!S.27.01.05.15.TT</vt:lpstr>
      <vt:lpstr>'S.27.01.{01,02,03,04,05,06}'!S.27.01.05.15.TTC</vt:lpstr>
      <vt:lpstr>'S.27.01.{01,02,03,04,05,06}'!S.27.01.05.15.X</vt:lpstr>
      <vt:lpstr>'S.27.01.{01,02,03,04,05,06}'!S.27.01.05.15.Y</vt:lpstr>
      <vt:lpstr>'S.27.01.{01,02,03,04,05,06}'!S.27.01.05.15.Z</vt:lpstr>
      <vt:lpstr>'S.27.01.{01,02,03,04,05,06}'!S.27.01.05.15.ZHI</vt:lpstr>
      <vt:lpstr>'S.27.01.{01,02,03,04,05,06}'!S.27.01.05.16</vt:lpstr>
      <vt:lpstr>'S.27.01.{01,02,03,04,05,06}'!S.27.01.05.16.TC</vt:lpstr>
      <vt:lpstr>'S.27.01.{01,02,03,04,05,06}'!S.27.01.05.16.TD</vt:lpstr>
      <vt:lpstr>'S.27.01.{01,02,03,04,05,06}'!S.27.01.05.16.TL</vt:lpstr>
      <vt:lpstr>'S.27.01.{01,02,03,04,05,06}'!S.27.01.05.16.TLC</vt:lpstr>
      <vt:lpstr>'S.27.01.{01,02,03,04,05,06}'!S.27.01.05.16.TT</vt:lpstr>
      <vt:lpstr>'S.27.01.{01,02,03,04,05,06}'!S.27.01.05.16.TTC</vt:lpstr>
      <vt:lpstr>'S.27.01.{01,02,03,04,05,06}'!S.27.01.05.16.X</vt:lpstr>
      <vt:lpstr>'S.27.01.{01,02,03,04,05,06}'!S.27.01.05.16.Y</vt:lpstr>
      <vt:lpstr>'S.27.01.{01,02,03,04,05,06}'!S.27.01.05.16.Z</vt:lpstr>
      <vt:lpstr>'S.27.01.{01,02,03,04,05,06}'!S.27.01.05.16.ZHI</vt:lpstr>
      <vt:lpstr>'S.27.01.{01,02,03,04,05,06}'!S.27.01.05.17</vt:lpstr>
      <vt:lpstr>'S.27.01.{01,02,03,04,05,06}'!S.27.01.05.17.TC</vt:lpstr>
      <vt:lpstr>'S.27.01.{01,02,03,04,05,06}'!S.27.01.05.17.TD</vt:lpstr>
      <vt:lpstr>'S.27.01.{01,02,03,04,05,06}'!S.27.01.05.17.TL</vt:lpstr>
      <vt:lpstr>'S.27.01.{01,02,03,04,05,06}'!S.27.01.05.17.TLC</vt:lpstr>
      <vt:lpstr>'S.27.01.{01,02,03,04,05,06}'!S.27.01.05.17.TT</vt:lpstr>
      <vt:lpstr>'S.27.01.{01,02,03,04,05,06}'!S.27.01.05.17.TTC</vt:lpstr>
      <vt:lpstr>'S.27.01.{01,02,03,04,05,06}'!S.27.01.05.17.X</vt:lpstr>
      <vt:lpstr>'S.27.01.{01,02,03,04,05,06}'!S.27.01.05.17.Z</vt:lpstr>
      <vt:lpstr>'S.27.01.{01,02,03,04,05,06}'!S.27.01.05.17.ZHI</vt:lpstr>
      <vt:lpstr>'S.27.01.{01,02,03,04,05,06}'!S.27.01.05.18</vt:lpstr>
      <vt:lpstr>'S.27.01.{01,02,03,04,05,06}'!S.27.01.05.18.TC</vt:lpstr>
      <vt:lpstr>'S.27.01.{01,02,03,04,05,06}'!S.27.01.05.18.TD</vt:lpstr>
      <vt:lpstr>'S.27.01.{01,02,03,04,05,06}'!S.27.01.05.18.TL</vt:lpstr>
      <vt:lpstr>'S.27.01.{01,02,03,04,05,06}'!S.27.01.05.18.TLC</vt:lpstr>
      <vt:lpstr>'S.27.01.{01,02,03,04,05,06}'!S.27.01.05.18.TT</vt:lpstr>
      <vt:lpstr>'S.27.01.{01,02,03,04,05,06}'!S.27.01.05.18.TTC</vt:lpstr>
      <vt:lpstr>'S.27.01.{01,02,03,04,05,06}'!S.27.01.05.18.X</vt:lpstr>
      <vt:lpstr>'S.27.01.{01,02,03,04,05,06}'!S.27.01.05.18.Y</vt:lpstr>
      <vt:lpstr>'S.27.01.{01,02,03,04,05,06}'!S.27.01.05.18.Z</vt:lpstr>
      <vt:lpstr>'S.27.01.{01,02,03,04,05,06}'!S.27.01.05.18.ZHI</vt:lpstr>
      <vt:lpstr>'S.27.01.{01,02,03,04,05,06}'!S.27.01.05.19</vt:lpstr>
      <vt:lpstr>'S.27.01.{01,02,03,04,05,06}'!S.27.01.05.19.TC</vt:lpstr>
      <vt:lpstr>'S.27.01.{01,02,03,04,05,06}'!S.27.01.05.19.TD</vt:lpstr>
      <vt:lpstr>'S.27.01.{01,02,03,04,05,06}'!S.27.01.05.19.TL</vt:lpstr>
      <vt:lpstr>'S.27.01.{01,02,03,04,05,06}'!S.27.01.05.19.TLC</vt:lpstr>
      <vt:lpstr>'S.27.01.{01,02,03,04,05,06}'!S.27.01.05.19.TT</vt:lpstr>
      <vt:lpstr>'S.27.01.{01,02,03,04,05,06}'!S.27.01.05.19.TTC</vt:lpstr>
      <vt:lpstr>'S.27.01.{01,02,03,04,05,06}'!S.27.01.05.19.X</vt:lpstr>
      <vt:lpstr>'S.27.01.{01,02,03,04,05,06}'!S.27.01.05.19.Y</vt:lpstr>
      <vt:lpstr>'S.27.01.{01,02,03,04,05,06}'!S.27.01.05.19.Z</vt:lpstr>
      <vt:lpstr>'S.27.01.{01,02,03,04,05,06}'!S.27.01.05.19.ZHI</vt:lpstr>
      <vt:lpstr>'S.27.01.{01,02,03,04,05,06}'!S.27.01.05.20</vt:lpstr>
      <vt:lpstr>'S.27.01.{01,02,03,04,05,06}'!S.27.01.05.20.TC</vt:lpstr>
      <vt:lpstr>'S.27.01.{01,02,03,04,05,06}'!S.27.01.05.20.TD</vt:lpstr>
      <vt:lpstr>'S.27.01.{01,02,03,04,05,06}'!S.27.01.05.20.TL</vt:lpstr>
      <vt:lpstr>'S.27.01.{01,02,03,04,05,06}'!S.27.01.05.20.TLC</vt:lpstr>
      <vt:lpstr>'S.27.01.{01,02,03,04,05,06}'!S.27.01.05.20.TT</vt:lpstr>
      <vt:lpstr>'S.27.01.{01,02,03,04,05,06}'!S.27.01.05.20.TTC</vt:lpstr>
      <vt:lpstr>'S.27.01.{01,02,03,04,05,06}'!S.27.01.05.20.X</vt:lpstr>
      <vt:lpstr>'S.27.01.{01,02,03,04,05,06}'!S.27.01.05.20.Y</vt:lpstr>
      <vt:lpstr>'S.27.01.{01,02,03,04,05,06}'!S.27.01.05.20.Z</vt:lpstr>
      <vt:lpstr>'S.27.01.{01,02,03,04,05,06}'!S.27.01.05.20.ZHI</vt:lpstr>
      <vt:lpstr>'S.27.01.{01,02,03,04,05,06}'!S.27.01.05.21</vt:lpstr>
      <vt:lpstr>'S.27.01.{01,02,03,04,05,06}'!S.27.01.05.21.TC</vt:lpstr>
      <vt:lpstr>'S.27.01.{01,02,03,04,05,06}'!S.27.01.05.21.TD</vt:lpstr>
      <vt:lpstr>'S.27.01.{01,02,03,04,05,06}'!S.27.01.05.21.TL</vt:lpstr>
      <vt:lpstr>'S.27.01.{01,02,03,04,05,06}'!S.27.01.05.21.TLC</vt:lpstr>
      <vt:lpstr>'S.27.01.{01,02,03,04,05,06}'!S.27.01.05.21.TT</vt:lpstr>
      <vt:lpstr>'S.27.01.{01,02,03,04,05,06}'!S.27.01.05.21.TTC</vt:lpstr>
      <vt:lpstr>'S.27.01.{01,02,03,04,05,06}'!S.27.01.05.21.X</vt:lpstr>
      <vt:lpstr>'S.27.01.{01,02,03,04,05,06}'!S.27.01.05.21.Y</vt:lpstr>
      <vt:lpstr>'S.27.01.{01,02,03,04,05,06}'!S.27.01.05.21.Z</vt:lpstr>
      <vt:lpstr>'S.27.01.{01,02,03,04,05,06}'!S.27.01.05.21.ZHI</vt:lpstr>
      <vt:lpstr>'S.27.01.{01,02,03,04,05,06}'!S.27.01.05.22</vt:lpstr>
      <vt:lpstr>'S.27.01.{01,02,03,04,05,06}'!S.27.01.05.22.TC</vt:lpstr>
      <vt:lpstr>'S.27.01.{01,02,03,04,05,06}'!S.27.01.05.22.TD</vt:lpstr>
      <vt:lpstr>'S.27.01.{01,02,03,04,05,06}'!S.27.01.05.22.TL</vt:lpstr>
      <vt:lpstr>'S.27.01.{01,02,03,04,05,06}'!S.27.01.05.22.TLC</vt:lpstr>
      <vt:lpstr>'S.27.01.{01,02,03,04,05,06}'!S.27.01.05.22.TT</vt:lpstr>
      <vt:lpstr>'S.27.01.{01,02,03,04,05,06}'!S.27.01.05.22.TTC</vt:lpstr>
      <vt:lpstr>'S.27.01.{01,02,03,04,05,06}'!S.27.01.05.22.X</vt:lpstr>
      <vt:lpstr>'S.27.01.{01,02,03,04,05,06}'!S.27.01.05.22.Y</vt:lpstr>
      <vt:lpstr>'S.27.01.{01,02,03,04,05,06}'!S.27.01.05.22.Z</vt:lpstr>
      <vt:lpstr>'S.27.01.{01,02,03,04,05,06}'!S.27.01.05.22.ZHI</vt:lpstr>
      <vt:lpstr>'S.27.01.{01,02,03,04,05,06}'!S.27.01.05.TC</vt:lpstr>
      <vt:lpstr>'S.27.01.{01,02,03,04,05,06}'!S.27.01.06</vt:lpstr>
      <vt:lpstr>'S.27.01.{01,02,03,04,05,06}'!S.27.01.06.01</vt:lpstr>
      <vt:lpstr>'S.27.01.{01,02,03,04,05,06}'!S.27.01.06.01.TD</vt:lpstr>
      <vt:lpstr>'S.27.01.{01,02,03,04,05,06}'!S.27.01.06.01.TL</vt:lpstr>
      <vt:lpstr>'S.27.01.{01,02,03,04,05,06}'!S.27.01.06.01.TLC</vt:lpstr>
      <vt:lpstr>'S.27.01.{01,02,03,04,05,06}'!S.27.01.06.01.TT</vt:lpstr>
      <vt:lpstr>'S.27.01.{01,02,03,04,05,06}'!S.27.01.06.01.TTC</vt:lpstr>
      <vt:lpstr>'S.27.01.{01,02,03,04,05,06}'!S.27.01.06.01.X</vt:lpstr>
      <vt:lpstr>'S.27.01.{01,02,03,04,05,06}'!S.27.01.06.01.Y</vt:lpstr>
      <vt:lpstr>'S.27.01.{01,02,03,04,05,06}'!S.27.01.06.01.Z</vt:lpstr>
      <vt:lpstr>'S.27.01.{01,02,03,04,05,06}'!S.27.01.06.01.ZHI</vt:lpstr>
      <vt:lpstr>'S.27.01.{01,02,03,04,05,06}'!S.27.01.06.02</vt:lpstr>
      <vt:lpstr>'S.27.01.{01,02,03,04,05,06}'!S.27.01.06.02.TC</vt:lpstr>
      <vt:lpstr>'S.27.01.{01,02,03,04,05,06}'!S.27.01.06.02.TD</vt:lpstr>
      <vt:lpstr>'S.27.01.{01,02,03,04,05,06}'!S.27.01.06.02.TL</vt:lpstr>
      <vt:lpstr>'S.27.01.{01,02,03,04,05,06}'!S.27.01.06.02.TLC</vt:lpstr>
      <vt:lpstr>'S.27.01.{01,02,03,04,05,06}'!S.27.01.06.02.TT</vt:lpstr>
      <vt:lpstr>'S.27.01.{01,02,03,04,05,06}'!S.27.01.06.02.TTC</vt:lpstr>
      <vt:lpstr>'S.27.01.{01,02,03,04,05,06}'!S.27.01.06.02.X</vt:lpstr>
      <vt:lpstr>'S.27.01.{01,02,03,04,05,06}'!S.27.01.06.02.Y</vt:lpstr>
      <vt:lpstr>'S.27.01.{01,02,03,04,05,06}'!S.27.01.06.02.Z</vt:lpstr>
      <vt:lpstr>'S.27.01.{01,02,03,04,05,06}'!S.27.01.06.02.ZHI</vt:lpstr>
      <vt:lpstr>'S.27.01.{01,02,03,04,05,06}'!S.27.01.06.03</vt:lpstr>
      <vt:lpstr>'S.27.01.{01,02,03,04,05,06}'!S.27.01.06.03.TC</vt:lpstr>
      <vt:lpstr>'S.27.01.{01,02,03,04,05,06}'!S.27.01.06.03.TD</vt:lpstr>
      <vt:lpstr>'S.27.01.{01,02,03,04,05,06}'!S.27.01.06.03.TL</vt:lpstr>
      <vt:lpstr>'S.27.01.{01,02,03,04,05,06}'!S.27.01.06.03.TLC</vt:lpstr>
      <vt:lpstr>'S.27.01.{01,02,03,04,05,06}'!S.27.01.06.03.TT</vt:lpstr>
      <vt:lpstr>'S.27.01.{01,02,03,04,05,06}'!S.27.01.06.03.TTC</vt:lpstr>
      <vt:lpstr>'S.27.01.{01,02,03,04,05,06}'!S.27.01.06.03.X</vt:lpstr>
      <vt:lpstr>'S.27.01.{01,02,03,04,05,06}'!S.27.01.06.03.Y</vt:lpstr>
      <vt:lpstr>'S.27.01.{01,02,03,04,05,06}'!S.27.01.06.03.Z</vt:lpstr>
      <vt:lpstr>'S.27.01.{01,02,03,04,05,06}'!S.27.01.06.03.ZHI</vt:lpstr>
      <vt:lpstr>'S.27.01.{01,02,03,04,05,06}'!S.27.01.06.04</vt:lpstr>
      <vt:lpstr>'S.27.01.{01,02,03,04,05,06}'!S.27.01.06.04.TC</vt:lpstr>
      <vt:lpstr>'S.27.01.{01,02,03,04,05,06}'!S.27.01.06.04.TD</vt:lpstr>
      <vt:lpstr>'S.27.01.{01,02,03,04,05,06}'!S.27.01.06.04.TL</vt:lpstr>
      <vt:lpstr>'S.27.01.{01,02,03,04,05,06}'!S.27.01.06.04.TLC</vt:lpstr>
      <vt:lpstr>'S.27.01.{01,02,03,04,05,06}'!S.27.01.06.04.TT</vt:lpstr>
      <vt:lpstr>'S.27.01.{01,02,03,04,05,06}'!S.27.01.06.04.TTC</vt:lpstr>
      <vt:lpstr>'S.27.01.{01,02,03,04,05,06}'!S.27.01.06.04.X</vt:lpstr>
      <vt:lpstr>'S.27.01.{01,02,03,04,05,06}'!S.27.01.06.04.Y</vt:lpstr>
      <vt:lpstr>'S.27.01.{01,02,03,04,05,06}'!S.27.01.06.04.Z</vt:lpstr>
      <vt:lpstr>'S.27.01.{01,02,03,04,05,06}'!S.27.01.06.04.ZHI</vt:lpstr>
      <vt:lpstr>'S.27.01.{01,02,03,04,05,06}'!S.27.01.06.05</vt:lpstr>
      <vt:lpstr>'S.27.01.{01,02,03,04,05,06}'!S.27.01.06.05.TC</vt:lpstr>
      <vt:lpstr>'S.27.01.{01,02,03,04,05,06}'!S.27.01.06.05.TD</vt:lpstr>
      <vt:lpstr>'S.27.01.{01,02,03,04,05,06}'!S.27.01.06.05.TL</vt:lpstr>
      <vt:lpstr>'S.27.01.{01,02,03,04,05,06}'!S.27.01.06.05.TLC</vt:lpstr>
      <vt:lpstr>'S.27.01.{01,02,03,04,05,06}'!S.27.01.06.05.TT</vt:lpstr>
      <vt:lpstr>'S.27.01.{01,02,03,04,05,06}'!S.27.01.06.05.TTC</vt:lpstr>
      <vt:lpstr>'S.27.01.{01,02,03,04,05,06}'!S.27.01.06.05.X</vt:lpstr>
      <vt:lpstr>'S.27.01.{01,02,03,04,05,06}'!S.27.01.06.05.Y</vt:lpstr>
      <vt:lpstr>'S.27.01.{01,02,03,04,05,06}'!S.27.01.06.05.Z</vt:lpstr>
      <vt:lpstr>'S.27.01.{01,02,03,04,05,06}'!S.27.01.06.05.ZHI</vt:lpstr>
      <vt:lpstr>'S.27.01.{01,02,03,04,05,06}'!S.27.01.06.06</vt:lpstr>
      <vt:lpstr>'S.27.01.{01,02,03,04,05,06}'!S.27.01.06.06.TC</vt:lpstr>
      <vt:lpstr>'S.27.01.{01,02,03,04,05,06}'!S.27.01.06.06.TD</vt:lpstr>
      <vt:lpstr>'S.27.01.{01,02,03,04,05,06}'!S.27.01.06.06.TL</vt:lpstr>
      <vt:lpstr>'S.27.01.{01,02,03,04,05,06}'!S.27.01.06.06.TLC</vt:lpstr>
      <vt:lpstr>'S.27.01.{01,02,03,04,05,06}'!S.27.01.06.06.TT</vt:lpstr>
      <vt:lpstr>'S.27.01.{01,02,03,04,05,06}'!S.27.01.06.06.TTC</vt:lpstr>
      <vt:lpstr>'S.27.01.{01,02,03,04,05,06}'!S.27.01.06.06.X</vt:lpstr>
      <vt:lpstr>'S.27.01.{01,02,03,04,05,06}'!S.27.01.06.06.Y</vt:lpstr>
      <vt:lpstr>'S.27.01.{01,02,03,04,05,06}'!S.27.01.06.06.Z</vt:lpstr>
      <vt:lpstr>'S.27.01.{01,02,03,04,05,06}'!S.27.01.06.06.ZHI</vt:lpstr>
      <vt:lpstr>'S.27.01.{01,02,03,04,05,06}'!S.27.01.06.07</vt:lpstr>
      <vt:lpstr>'S.27.01.{01,02,03,04,05,06}'!S.27.01.06.07.TC</vt:lpstr>
      <vt:lpstr>'S.27.01.{01,02,03,04,05,06}'!S.27.01.06.07.TD</vt:lpstr>
      <vt:lpstr>'S.27.01.{01,02,03,04,05,06}'!S.27.01.06.07.TL</vt:lpstr>
      <vt:lpstr>'S.27.01.{01,02,03,04,05,06}'!S.27.01.06.07.TLC</vt:lpstr>
      <vt:lpstr>'S.27.01.{01,02,03,04,05,06}'!S.27.01.06.07.TT</vt:lpstr>
      <vt:lpstr>'S.27.01.{01,02,03,04,05,06}'!S.27.01.06.07.TTC</vt:lpstr>
      <vt:lpstr>'S.27.01.{01,02,03,04,05,06}'!S.27.01.06.07.X</vt:lpstr>
      <vt:lpstr>'S.27.01.{01,02,03,04,05,06}'!S.27.01.06.07.Y</vt:lpstr>
      <vt:lpstr>'S.27.01.{01,02,03,04,05,06}'!S.27.01.06.07.Z</vt:lpstr>
      <vt:lpstr>'S.27.01.{01,02,03,04,05,06}'!S.27.01.06.07.ZHI</vt:lpstr>
      <vt:lpstr>'S.27.01.{01,02,03,04,05,06}'!S.27.01.06.08</vt:lpstr>
      <vt:lpstr>'S.27.01.{01,02,03,04,05,06}'!S.27.01.06.08.TC</vt:lpstr>
      <vt:lpstr>'S.27.01.{01,02,03,04,05,06}'!S.27.01.06.08.TD</vt:lpstr>
      <vt:lpstr>'S.27.01.{01,02,03,04,05,06}'!S.27.01.06.08.TL</vt:lpstr>
      <vt:lpstr>'S.27.01.{01,02,03,04,05,06}'!S.27.01.06.08.TLC</vt:lpstr>
      <vt:lpstr>'S.27.01.{01,02,03,04,05,06}'!S.27.01.06.08.TT</vt:lpstr>
      <vt:lpstr>'S.27.01.{01,02,03,04,05,06}'!S.27.01.06.08.TTC</vt:lpstr>
      <vt:lpstr>'S.27.01.{01,02,03,04,05,06}'!S.27.01.06.08.X</vt:lpstr>
      <vt:lpstr>'S.27.01.{01,02,03,04,05,06}'!S.27.01.06.08.Y</vt:lpstr>
      <vt:lpstr>'S.27.01.{01,02,03,04,05,06}'!S.27.01.06.08.Z</vt:lpstr>
      <vt:lpstr>'S.27.01.{01,02,03,04,05,06}'!S.27.01.06.08.ZHI</vt:lpstr>
      <vt:lpstr>'S.27.01.{01,02,03,04,05,06}'!S.27.01.06.09</vt:lpstr>
      <vt:lpstr>'S.27.01.{01,02,03,04,05,06}'!S.27.01.06.09.TC</vt:lpstr>
      <vt:lpstr>'S.27.01.{01,02,03,04,05,06}'!S.27.01.06.09.TD</vt:lpstr>
      <vt:lpstr>'S.27.01.{01,02,03,04,05,06}'!S.27.01.06.09.TK</vt:lpstr>
      <vt:lpstr>'S.27.01.{01,02,03,04,05,06}'!S.27.01.06.09.TKC</vt:lpstr>
      <vt:lpstr>'S.27.01.{01,02,03,04,05,06}'!S.27.01.06.09.TT</vt:lpstr>
      <vt:lpstr>'S.27.01.{01,02,03,04,05,06}'!S.27.01.06.09.TTC</vt:lpstr>
      <vt:lpstr>'S.27.01.{01,02,03,04,05,06}'!S.27.01.06.09.X</vt:lpstr>
      <vt:lpstr>'S.27.01.{01,02,03,04,05,06}'!S.27.01.06.09.Y</vt:lpstr>
      <vt:lpstr>'S.27.01.{01,02,03,04,05,06}'!S.27.01.06.09.Z</vt:lpstr>
      <vt:lpstr>'S.27.01.{01,02,03,04,05,06}'!S.27.01.06.09.ZHI</vt:lpstr>
      <vt:lpstr>'S.27.01.{01,02,03,04,05,06}'!S.27.01.06.10</vt:lpstr>
      <vt:lpstr>'S.27.01.{01,02,03,04,05,06}'!S.27.01.06.10.TC</vt:lpstr>
      <vt:lpstr>'S.27.01.{01,02,03,04,05,06}'!S.27.01.06.10.TD</vt:lpstr>
      <vt:lpstr>'S.27.01.{01,02,03,04,05,06}'!S.27.01.06.10.TK</vt:lpstr>
      <vt:lpstr>'S.27.01.{01,02,03,04,05,06}'!S.27.01.06.10.TKC</vt:lpstr>
      <vt:lpstr>'S.27.01.{01,02,03,04,05,06}'!S.27.01.06.10.TT</vt:lpstr>
      <vt:lpstr>'S.27.01.{01,02,03,04,05,06}'!S.27.01.06.10.TTC</vt:lpstr>
      <vt:lpstr>'S.27.01.{01,02,03,04,05,06}'!S.27.01.06.10.X</vt:lpstr>
      <vt:lpstr>'S.27.01.{01,02,03,04,05,06}'!S.27.01.06.10.Y</vt:lpstr>
      <vt:lpstr>'S.27.01.{01,02,03,04,05,06}'!S.27.01.06.10.Z</vt:lpstr>
      <vt:lpstr>'S.27.01.{01,02,03,04,05,06}'!S.27.01.06.10.ZHI</vt:lpstr>
      <vt:lpstr>'S.27.01.{01,02,03,04,05,06}'!S.27.01.06.11</vt:lpstr>
      <vt:lpstr>'S.27.01.{01,02,03,04,05,06}'!S.27.01.06.11.TC</vt:lpstr>
      <vt:lpstr>'S.27.01.{01,02,03,04,05,06}'!S.27.01.06.11.TD</vt:lpstr>
      <vt:lpstr>'S.27.01.{01,02,03,04,05,06}'!S.27.01.06.11.TL</vt:lpstr>
      <vt:lpstr>'S.27.01.{01,02,03,04,05,06}'!S.27.01.06.11.TLC</vt:lpstr>
      <vt:lpstr>'S.27.01.{01,02,03,04,05,06}'!S.27.01.06.11.TT</vt:lpstr>
      <vt:lpstr>'S.27.01.{01,02,03,04,05,06}'!S.27.01.06.11.TTC</vt:lpstr>
      <vt:lpstr>'S.27.01.{01,02,03,04,05,06}'!S.27.01.06.11.X</vt:lpstr>
      <vt:lpstr>'S.27.01.{01,02,03,04,05,06}'!S.27.01.06.11.Y</vt:lpstr>
      <vt:lpstr>'S.27.01.{01,02,03,04,05,06}'!S.27.01.06.11.Z</vt:lpstr>
      <vt:lpstr>'S.27.01.{01,02,03,04,05,06}'!S.27.01.06.11.ZHI</vt:lpstr>
      <vt:lpstr>'S.27.01.{01,02,03,04,05,06}'!S.27.01.06.12</vt:lpstr>
      <vt:lpstr>'S.27.01.{01,02,03,04,05,06}'!S.27.01.06.12.TC</vt:lpstr>
      <vt:lpstr>'S.27.01.{01,02,03,04,05,06}'!S.27.01.06.12.TD</vt:lpstr>
      <vt:lpstr>'S.27.01.{01,02,03,04,05,06}'!S.27.01.06.12.TL</vt:lpstr>
      <vt:lpstr>'S.27.01.{01,02,03,04,05,06}'!S.27.01.06.12.TLC</vt:lpstr>
      <vt:lpstr>'S.27.01.{01,02,03,04,05,06}'!S.27.01.06.12.TT</vt:lpstr>
      <vt:lpstr>'S.27.01.{01,02,03,04,05,06}'!S.27.01.06.12.TTC</vt:lpstr>
      <vt:lpstr>'S.27.01.{01,02,03,04,05,06}'!S.27.01.06.12.X</vt:lpstr>
      <vt:lpstr>'S.27.01.{01,02,03,04,05,06}'!S.27.01.06.12.Z</vt:lpstr>
      <vt:lpstr>'S.27.01.{01,02,03,04,05,06}'!S.27.01.06.12.ZHI</vt:lpstr>
      <vt:lpstr>'S.27.01.{01,02,03,04,05,06}'!S.27.01.06.13</vt:lpstr>
      <vt:lpstr>'S.27.01.{01,02,03,04,05,06}'!S.27.01.06.13.TC</vt:lpstr>
      <vt:lpstr>'S.27.01.{01,02,03,04,05,06}'!S.27.01.06.13.TD</vt:lpstr>
      <vt:lpstr>'S.27.01.{01,02,03,04,05,06}'!S.27.01.06.13.TL</vt:lpstr>
      <vt:lpstr>'S.27.01.{01,02,03,04,05,06}'!S.27.01.06.13.TLC</vt:lpstr>
      <vt:lpstr>'S.27.01.{01,02,03,04,05,06}'!S.27.01.06.13.TT</vt:lpstr>
      <vt:lpstr>'S.27.01.{01,02,03,04,05,06}'!S.27.01.06.13.TTC</vt:lpstr>
      <vt:lpstr>'S.27.01.{01,02,03,04,05,06}'!S.27.01.06.13.X</vt:lpstr>
      <vt:lpstr>'S.27.01.{01,02,03,04,05,06}'!S.27.01.06.13.Y</vt:lpstr>
      <vt:lpstr>'S.27.01.{01,02,03,04,05,06}'!S.27.01.06.13.Z</vt:lpstr>
      <vt:lpstr>'S.27.01.{01,02,03,04,05,06}'!S.27.01.06.13.ZHI</vt:lpstr>
      <vt:lpstr>'S.27.01.{01,02,03,04,05,06}'!S.27.01.06.14</vt:lpstr>
      <vt:lpstr>'S.27.01.{01,02,03,04,05,06}'!S.27.01.06.14.TC</vt:lpstr>
      <vt:lpstr>'S.27.01.{01,02,03,04,05,06}'!S.27.01.06.14.TD</vt:lpstr>
      <vt:lpstr>'S.27.01.{01,02,03,04,05,06}'!S.27.01.06.14.TL</vt:lpstr>
      <vt:lpstr>'S.27.01.{01,02,03,04,05,06}'!S.27.01.06.14.TLC</vt:lpstr>
      <vt:lpstr>'S.27.01.{01,02,03,04,05,06}'!S.27.01.06.14.TT</vt:lpstr>
      <vt:lpstr>'S.27.01.{01,02,03,04,05,06}'!S.27.01.06.14.TTC</vt:lpstr>
      <vt:lpstr>'S.27.01.{01,02,03,04,05,06}'!S.27.01.06.14.X</vt:lpstr>
      <vt:lpstr>'S.27.01.{01,02,03,04,05,06}'!S.27.01.06.14.Y</vt:lpstr>
      <vt:lpstr>'S.27.01.{01,02,03,04,05,06}'!S.27.01.06.14.Z</vt:lpstr>
      <vt:lpstr>'S.27.01.{01,02,03,04,05,06}'!S.27.01.06.14.ZHI</vt:lpstr>
      <vt:lpstr>'S.27.01.{01,02,03,04,05,06}'!S.27.01.06.15</vt:lpstr>
      <vt:lpstr>'S.27.01.{01,02,03,04,05,06}'!S.27.01.06.15.TC</vt:lpstr>
      <vt:lpstr>'S.27.01.{01,02,03,04,05,06}'!S.27.01.06.15.TD</vt:lpstr>
      <vt:lpstr>'S.27.01.{01,02,03,04,05,06}'!S.27.01.06.15.TL</vt:lpstr>
      <vt:lpstr>'S.27.01.{01,02,03,04,05,06}'!S.27.01.06.15.TLC</vt:lpstr>
      <vt:lpstr>'S.27.01.{01,02,03,04,05,06}'!S.27.01.06.15.TT</vt:lpstr>
      <vt:lpstr>'S.27.01.{01,02,03,04,05,06}'!S.27.01.06.15.TTC</vt:lpstr>
      <vt:lpstr>'S.27.01.{01,02,03,04,05,06}'!S.27.01.06.15.X</vt:lpstr>
      <vt:lpstr>'S.27.01.{01,02,03,04,05,06}'!S.27.01.06.15.Y</vt:lpstr>
      <vt:lpstr>'S.27.01.{01,02,03,04,05,06}'!S.27.01.06.15.Z</vt:lpstr>
      <vt:lpstr>'S.27.01.{01,02,03,04,05,06}'!S.27.01.06.15.ZHI</vt:lpstr>
      <vt:lpstr>'S.27.01.{01,02,03,04,05,06}'!S.27.01.06.16</vt:lpstr>
      <vt:lpstr>'S.27.01.{01,02,03,04,05,06}'!S.27.01.06.16.TC</vt:lpstr>
      <vt:lpstr>'S.27.01.{01,02,03,04,05,06}'!S.27.01.06.16.TD</vt:lpstr>
      <vt:lpstr>'S.27.01.{01,02,03,04,05,06}'!S.27.01.06.16.TL</vt:lpstr>
      <vt:lpstr>'S.27.01.{01,02,03,04,05,06}'!S.27.01.06.16.TLC</vt:lpstr>
      <vt:lpstr>'S.27.01.{01,02,03,04,05,06}'!S.27.01.06.16.TT</vt:lpstr>
      <vt:lpstr>'S.27.01.{01,02,03,04,05,06}'!S.27.01.06.16.TTC</vt:lpstr>
      <vt:lpstr>'S.27.01.{01,02,03,04,05,06}'!S.27.01.06.16.X</vt:lpstr>
      <vt:lpstr>'S.27.01.{01,02,03,04,05,06}'!S.27.01.06.16.Y</vt:lpstr>
      <vt:lpstr>'S.27.01.{01,02,03,04,05,06}'!S.27.01.06.16.Z</vt:lpstr>
      <vt:lpstr>'S.27.01.{01,02,03,04,05,06}'!S.27.01.06.16.ZHI</vt:lpstr>
      <vt:lpstr>'S.27.01.{01,02,03,04,05,06}'!S.27.01.06.17</vt:lpstr>
      <vt:lpstr>'S.27.01.{01,02,03,04,05,06}'!S.27.01.06.17.TC</vt:lpstr>
      <vt:lpstr>'S.27.01.{01,02,03,04,05,06}'!S.27.01.06.17.TD</vt:lpstr>
      <vt:lpstr>'S.27.01.{01,02,03,04,05,06}'!S.27.01.06.17.TL</vt:lpstr>
      <vt:lpstr>'S.27.01.{01,02,03,04,05,06}'!S.27.01.06.17.TLC</vt:lpstr>
      <vt:lpstr>'S.27.01.{01,02,03,04,05,06}'!S.27.01.06.17.TT</vt:lpstr>
      <vt:lpstr>'S.27.01.{01,02,03,04,05,06}'!S.27.01.06.17.TTC</vt:lpstr>
      <vt:lpstr>'S.27.01.{01,02,03,04,05,06}'!S.27.01.06.17.X</vt:lpstr>
      <vt:lpstr>'S.27.01.{01,02,03,04,05,06}'!S.27.01.06.17.Z</vt:lpstr>
      <vt:lpstr>'S.27.01.{01,02,03,04,05,06}'!S.27.01.06.17.ZHI</vt:lpstr>
      <vt:lpstr>'S.27.01.{01,02,03,04,05,06}'!S.27.01.06.18</vt:lpstr>
      <vt:lpstr>'S.27.01.{01,02,03,04,05,06}'!S.27.01.06.18.TC</vt:lpstr>
      <vt:lpstr>'S.27.01.{01,02,03,04,05,06}'!S.27.01.06.18.TD</vt:lpstr>
      <vt:lpstr>'S.27.01.{01,02,03,04,05,06}'!S.27.01.06.18.TL</vt:lpstr>
      <vt:lpstr>'S.27.01.{01,02,03,04,05,06}'!S.27.01.06.18.TLC</vt:lpstr>
      <vt:lpstr>'S.27.01.{01,02,03,04,05,06}'!S.27.01.06.18.TT</vt:lpstr>
      <vt:lpstr>'S.27.01.{01,02,03,04,05,06}'!S.27.01.06.18.TTC</vt:lpstr>
      <vt:lpstr>'S.27.01.{01,02,03,04,05,06}'!S.27.01.06.18.X</vt:lpstr>
      <vt:lpstr>'S.27.01.{01,02,03,04,05,06}'!S.27.01.06.18.Y</vt:lpstr>
      <vt:lpstr>'S.27.01.{01,02,03,04,05,06}'!S.27.01.06.18.Z</vt:lpstr>
      <vt:lpstr>'S.27.01.{01,02,03,04,05,06}'!S.27.01.06.18.ZHI</vt:lpstr>
      <vt:lpstr>'S.27.01.{01,02,03,04,05,06}'!S.27.01.06.19</vt:lpstr>
      <vt:lpstr>'S.27.01.{01,02,03,04,05,06}'!S.27.01.06.19.TC</vt:lpstr>
      <vt:lpstr>'S.27.01.{01,02,03,04,05,06}'!S.27.01.06.19.TD</vt:lpstr>
      <vt:lpstr>'S.27.01.{01,02,03,04,05,06}'!S.27.01.06.19.TL</vt:lpstr>
      <vt:lpstr>'S.27.01.{01,02,03,04,05,06}'!S.27.01.06.19.TLC</vt:lpstr>
      <vt:lpstr>'S.27.01.{01,02,03,04,05,06}'!S.27.01.06.19.TT</vt:lpstr>
      <vt:lpstr>'S.27.01.{01,02,03,04,05,06}'!S.27.01.06.19.TTC</vt:lpstr>
      <vt:lpstr>'S.27.01.{01,02,03,04,05,06}'!S.27.01.06.19.X</vt:lpstr>
      <vt:lpstr>'S.27.01.{01,02,03,04,05,06}'!S.27.01.06.19.Y</vt:lpstr>
      <vt:lpstr>'S.27.01.{01,02,03,04,05,06}'!S.27.01.06.19.Z</vt:lpstr>
      <vt:lpstr>'S.27.01.{01,02,03,04,05,06}'!S.27.01.06.19.ZHI</vt:lpstr>
      <vt:lpstr>'S.27.01.{01,02,03,04,05,06}'!S.27.01.06.20</vt:lpstr>
      <vt:lpstr>'S.27.01.{01,02,03,04,05,06}'!S.27.01.06.20.TC</vt:lpstr>
      <vt:lpstr>'S.27.01.{01,02,03,04,05,06}'!S.27.01.06.20.TD</vt:lpstr>
      <vt:lpstr>'S.27.01.{01,02,03,04,05,06}'!S.27.01.06.20.TL</vt:lpstr>
      <vt:lpstr>'S.27.01.{01,02,03,04,05,06}'!S.27.01.06.20.TLC</vt:lpstr>
      <vt:lpstr>'S.27.01.{01,02,03,04,05,06}'!S.27.01.06.20.TT</vt:lpstr>
      <vt:lpstr>'S.27.01.{01,02,03,04,05,06}'!S.27.01.06.20.TTC</vt:lpstr>
      <vt:lpstr>'S.27.01.{01,02,03,04,05,06}'!S.27.01.06.20.X</vt:lpstr>
      <vt:lpstr>'S.27.01.{01,02,03,04,05,06}'!S.27.01.06.20.Y</vt:lpstr>
      <vt:lpstr>'S.27.01.{01,02,03,04,05,06}'!S.27.01.06.20.Z</vt:lpstr>
      <vt:lpstr>'S.27.01.{01,02,03,04,05,06}'!S.27.01.06.20.ZHI</vt:lpstr>
      <vt:lpstr>'S.27.01.{01,02,03,04,05,06}'!S.27.01.06.21</vt:lpstr>
      <vt:lpstr>'S.27.01.{01,02,03,04,05,06}'!S.27.01.06.21.TC</vt:lpstr>
      <vt:lpstr>'S.27.01.{01,02,03,04,05,06}'!S.27.01.06.21.TD</vt:lpstr>
      <vt:lpstr>'S.27.01.{01,02,03,04,05,06}'!S.27.01.06.21.TL</vt:lpstr>
      <vt:lpstr>'S.27.01.{01,02,03,04,05,06}'!S.27.01.06.21.TLC</vt:lpstr>
      <vt:lpstr>'S.27.01.{01,02,03,04,05,06}'!S.27.01.06.21.TT</vt:lpstr>
      <vt:lpstr>'S.27.01.{01,02,03,04,05,06}'!S.27.01.06.21.TTC</vt:lpstr>
      <vt:lpstr>'S.27.01.{01,02,03,04,05,06}'!S.27.01.06.21.X</vt:lpstr>
      <vt:lpstr>'S.27.01.{01,02,03,04,05,06}'!S.27.01.06.21.Y</vt:lpstr>
      <vt:lpstr>'S.27.01.{01,02,03,04,05,06}'!S.27.01.06.21.Z</vt:lpstr>
      <vt:lpstr>'S.27.01.{01,02,03,04,05,06}'!S.27.01.06.21.ZHI</vt:lpstr>
      <vt:lpstr>'S.27.01.{01,02,03,04,05,06}'!S.27.01.06.22</vt:lpstr>
      <vt:lpstr>'S.27.01.{01,02,03,04,05,06}'!S.27.01.06.22.TC</vt:lpstr>
      <vt:lpstr>'S.27.01.{01,02,03,04,05,06}'!S.27.01.06.22.TD</vt:lpstr>
      <vt:lpstr>'S.27.01.{01,02,03,04,05,06}'!S.27.01.06.22.TL</vt:lpstr>
      <vt:lpstr>'S.27.01.{01,02,03,04,05,06}'!S.27.01.06.22.TLC</vt:lpstr>
      <vt:lpstr>'S.27.01.{01,02,03,04,05,06}'!S.27.01.06.22.TT</vt:lpstr>
      <vt:lpstr>'S.27.01.{01,02,03,04,05,06}'!S.27.01.06.22.TTC</vt:lpstr>
      <vt:lpstr>'S.27.01.{01,02,03,04,05,06}'!S.27.01.06.22.X</vt:lpstr>
      <vt:lpstr>'S.27.01.{01,02,03,04,05,06}'!S.27.01.06.22.Y</vt:lpstr>
      <vt:lpstr>'S.27.01.{01,02,03,04,05,06}'!S.27.01.06.22.Z</vt:lpstr>
      <vt:lpstr>'S.27.01.{01,02,03,04,05,06}'!S.27.01.06.22.ZHI</vt:lpstr>
      <vt:lpstr>'S.27.01.{01,02,03,04,05,06}'!S.27.01.06.TC</vt:lpstr>
      <vt:lpstr>S.28.01.01!S.28.01.01</vt:lpstr>
      <vt:lpstr>S.28.01.01!S.28.01.01.01</vt:lpstr>
      <vt:lpstr>S.28.01.01!S.28.01.01.01.TC</vt:lpstr>
      <vt:lpstr>S.28.01.01!S.28.01.01.01.TD</vt:lpstr>
      <vt:lpstr>S.28.01.01!S.28.01.01.01.TL</vt:lpstr>
      <vt:lpstr>S.28.01.01!S.28.01.01.01.TLC</vt:lpstr>
      <vt:lpstr>S.28.01.01!S.28.01.01.01.TT</vt:lpstr>
      <vt:lpstr>S.28.01.01!S.28.01.01.01.TTC</vt:lpstr>
      <vt:lpstr>S.28.01.01!S.28.01.01.01.Y</vt:lpstr>
      <vt:lpstr>S.28.01.01!S.28.01.01.02</vt:lpstr>
      <vt:lpstr>S.28.01.01!S.28.01.01.02.TC</vt:lpstr>
      <vt:lpstr>S.28.01.01!S.28.01.01.02.TD</vt:lpstr>
      <vt:lpstr>S.28.01.01!S.28.01.01.02.TL</vt:lpstr>
      <vt:lpstr>S.28.01.01!S.28.01.01.02.TLC</vt:lpstr>
      <vt:lpstr>S.28.01.01!S.28.01.01.02.TT</vt:lpstr>
      <vt:lpstr>S.28.01.01!S.28.01.01.02.TTC</vt:lpstr>
      <vt:lpstr>S.28.01.01!S.28.01.01.02.X</vt:lpstr>
      <vt:lpstr>S.28.01.01!S.28.01.01.02.Y</vt:lpstr>
      <vt:lpstr>S.28.01.01!S.28.01.01.02.Z</vt:lpstr>
      <vt:lpstr>S.28.01.01!S.28.01.01.03</vt:lpstr>
      <vt:lpstr>S.28.01.01!S.28.01.01.03.TD</vt:lpstr>
      <vt:lpstr>S.28.01.01!S.28.01.01.03.TL</vt:lpstr>
      <vt:lpstr>S.28.01.01!S.28.01.01.03.TLC</vt:lpstr>
      <vt:lpstr>S.28.01.01!S.28.01.01.03.TT</vt:lpstr>
      <vt:lpstr>S.28.01.01!S.28.01.01.03.TTC</vt:lpstr>
      <vt:lpstr>S.28.01.01!S.28.01.01.03.Y</vt:lpstr>
      <vt:lpstr>S.28.01.01!S.28.01.01.04</vt:lpstr>
      <vt:lpstr>S.28.01.01!S.28.01.01.04.TD</vt:lpstr>
      <vt:lpstr>S.28.01.01!S.28.01.01.04.TL</vt:lpstr>
      <vt:lpstr>S.28.01.01!S.28.01.01.04.TLC</vt:lpstr>
      <vt:lpstr>S.28.01.01!S.28.01.01.04.TT</vt:lpstr>
      <vt:lpstr>S.28.01.01!S.28.01.01.04.TTC</vt:lpstr>
      <vt:lpstr>S.28.01.01!S.28.01.01.04.X</vt:lpstr>
      <vt:lpstr>S.28.01.01!S.28.01.01.04.Y</vt:lpstr>
      <vt:lpstr>S.28.01.01!S.28.01.01.04.Z</vt:lpstr>
      <vt:lpstr>S.28.01.01!S.28.01.01.05</vt:lpstr>
      <vt:lpstr>S.28.01.01!S.28.01.01.05.TC</vt:lpstr>
      <vt:lpstr>S.28.01.01!S.28.01.01.05.TD</vt:lpstr>
      <vt:lpstr>S.28.01.01!S.28.01.01.05.TL</vt:lpstr>
      <vt:lpstr>S.28.01.01!S.28.01.01.05.TLC</vt:lpstr>
      <vt:lpstr>S.28.01.01!S.28.01.01.05.TTC</vt:lpstr>
      <vt:lpstr>S.28.01.01!S.28.01.01.05.Y</vt:lpstr>
      <vt:lpstr>S.28.01.01!S.28.01.01.05.Z</vt:lpstr>
      <vt:lpstr>S.28.01.01!S.28.01.01.TC</vt:lpstr>
      <vt:lpstr>S.28.02.01!S.28.02.01</vt:lpstr>
      <vt:lpstr>S.28.02.01!S.28.02.01.01</vt:lpstr>
      <vt:lpstr>S.28.02.01!S.28.02.01.01.TC</vt:lpstr>
      <vt:lpstr>S.28.02.01!S.28.02.01.01.TD</vt:lpstr>
      <vt:lpstr>S.28.02.01!S.28.02.01.01.TL</vt:lpstr>
      <vt:lpstr>S.28.02.01!S.28.02.01.01.TLC</vt:lpstr>
      <vt:lpstr>S.28.02.01!S.28.02.01.01.TT</vt:lpstr>
      <vt:lpstr>S.28.02.01!S.28.02.01.01.TTC</vt:lpstr>
      <vt:lpstr>S.28.02.01!S.28.02.01.01.X</vt:lpstr>
      <vt:lpstr>S.28.02.01!S.28.02.01.01.Y</vt:lpstr>
      <vt:lpstr>S.28.02.01!S.28.02.01.02</vt:lpstr>
      <vt:lpstr>S.28.02.01!S.28.02.01.02.TC</vt:lpstr>
      <vt:lpstr>S.28.02.01!S.28.02.01.02.TD</vt:lpstr>
      <vt:lpstr>S.28.02.01!S.28.02.01.02.TL</vt:lpstr>
      <vt:lpstr>S.28.02.01!S.28.02.01.02.TLC</vt:lpstr>
      <vt:lpstr>S.28.02.01!S.28.02.01.02.TT</vt:lpstr>
      <vt:lpstr>S.28.02.01!S.28.02.01.02.TTC</vt:lpstr>
      <vt:lpstr>S.28.02.01!S.28.02.01.02.X</vt:lpstr>
      <vt:lpstr>S.28.02.01!S.28.02.01.02.Y</vt:lpstr>
      <vt:lpstr>S.28.02.01!S.28.02.01.02.Z</vt:lpstr>
      <vt:lpstr>S.28.02.01!S.28.02.01.03</vt:lpstr>
      <vt:lpstr>S.28.02.01!S.28.02.01.03.TD</vt:lpstr>
      <vt:lpstr>S.28.02.01!S.28.02.01.03.TL</vt:lpstr>
      <vt:lpstr>S.28.02.01!S.28.02.01.03.TLC</vt:lpstr>
      <vt:lpstr>S.28.02.01!S.28.02.01.03.TT</vt:lpstr>
      <vt:lpstr>S.28.02.01!S.28.02.01.03.TTC</vt:lpstr>
      <vt:lpstr>S.28.02.01!S.28.02.01.03.X</vt:lpstr>
      <vt:lpstr>S.28.02.01!S.28.02.01.03.Y</vt:lpstr>
      <vt:lpstr>S.28.02.01!S.28.02.01.04</vt:lpstr>
      <vt:lpstr>S.28.02.01!S.28.02.01.04.TD</vt:lpstr>
      <vt:lpstr>S.28.02.01!S.28.02.01.04.TL</vt:lpstr>
      <vt:lpstr>S.28.02.01!S.28.02.01.04.TLC</vt:lpstr>
      <vt:lpstr>S.28.02.01!S.28.02.01.04.TT</vt:lpstr>
      <vt:lpstr>S.28.02.01!S.28.02.01.04.TTC</vt:lpstr>
      <vt:lpstr>S.28.02.01!S.28.02.01.04.X</vt:lpstr>
      <vt:lpstr>S.28.02.01!S.28.02.01.04.Y</vt:lpstr>
      <vt:lpstr>S.28.02.01!S.28.02.01.04.Z</vt:lpstr>
      <vt:lpstr>S.28.02.01!S.28.02.01.05</vt:lpstr>
      <vt:lpstr>S.28.02.01!S.28.02.01.05.TC</vt:lpstr>
      <vt:lpstr>S.28.02.01!S.28.02.01.05.TD</vt:lpstr>
      <vt:lpstr>S.28.02.01!S.28.02.01.05.TL</vt:lpstr>
      <vt:lpstr>S.28.02.01!S.28.02.01.05.TLC</vt:lpstr>
      <vt:lpstr>S.28.02.01!S.28.02.01.05.TTC</vt:lpstr>
      <vt:lpstr>S.28.02.01!S.28.02.01.05.Y</vt:lpstr>
      <vt:lpstr>S.28.02.01!S.28.02.01.05.Z</vt:lpstr>
      <vt:lpstr>S.28.02.01!S.28.02.01.06</vt:lpstr>
      <vt:lpstr>S.28.02.01!S.28.02.01.06.TC</vt:lpstr>
      <vt:lpstr>S.28.02.01!S.28.02.01.06.TD</vt:lpstr>
      <vt:lpstr>S.28.02.01!S.28.02.01.06.TL</vt:lpstr>
      <vt:lpstr>S.28.02.01!S.28.02.01.06.TLC</vt:lpstr>
      <vt:lpstr>S.28.02.01!S.28.02.01.06.TT</vt:lpstr>
      <vt:lpstr>S.28.02.01!S.28.02.01.06.TTC</vt:lpstr>
      <vt:lpstr>S.28.02.01!S.28.02.01.06.X</vt:lpstr>
      <vt:lpstr>S.28.02.01!S.28.02.01.06.Y</vt:lpstr>
      <vt:lpstr>S.28.02.01!S.28.02.01.06.Z</vt:lpstr>
      <vt:lpstr>S.28.02.01!S.28.02.01.TC</vt:lpstr>
      <vt:lpstr>S.32.01.02!S.32.01.02</vt:lpstr>
      <vt:lpstr>S.32.01.02!S.32.01.02.01</vt:lpstr>
      <vt:lpstr>S.32.01.02!S.32.01.02.01.TC</vt:lpstr>
      <vt:lpstr>S.32.01.02!S.32.01.02.01.TD</vt:lpstr>
      <vt:lpstr>S.32.01.02!S.32.01.02.01.TK</vt:lpstr>
      <vt:lpstr>S.32.01.02!S.32.01.02.01.TKC</vt:lpstr>
      <vt:lpstr>S.32.01.02!S.32.01.02.01.TT</vt:lpstr>
      <vt:lpstr>S.32.01.02!S.32.01.02.01.TTC</vt:lpstr>
      <vt:lpstr>S.32.01.02!S.32.01.02.01.X</vt:lpstr>
      <vt:lpstr>S.32.01.02!S.32.01.02.01.Y</vt:lpstr>
      <vt:lpstr>S.32.01.02!S.32.01.02.TC</vt:lpstr>
      <vt:lpstr>S.33.01.01!S.33.01.01</vt:lpstr>
      <vt:lpstr>S.33.01.01!S.33.01.01.01</vt:lpstr>
      <vt:lpstr>S.33.01.01!S.33.01.01.01.TC</vt:lpstr>
      <vt:lpstr>S.33.01.01!S.33.01.01.01.TD</vt:lpstr>
      <vt:lpstr>S.33.01.01!S.33.01.01.01.TK</vt:lpstr>
      <vt:lpstr>S.33.01.01!S.33.01.01.01.TKC</vt:lpstr>
      <vt:lpstr>S.33.01.01!S.33.01.01.01.TT</vt:lpstr>
      <vt:lpstr>S.33.01.01!S.33.01.01.01.TTC</vt:lpstr>
      <vt:lpstr>S.33.01.01!S.33.01.01.01.X</vt:lpstr>
      <vt:lpstr>S.33.01.01!S.33.01.01.01.Y</vt:lpstr>
      <vt:lpstr>S.33.01.01!S.33.01.01.01.YHI</vt:lpstr>
      <vt:lpstr>S.33.01.01!S.33.01.01.01.Z</vt:lpstr>
      <vt:lpstr>S.33.01.01!S.33.01.01.02</vt:lpstr>
      <vt:lpstr>S.33.01.01!S.33.01.01.02.TC</vt:lpstr>
      <vt:lpstr>S.33.01.01!S.33.01.01.02.TD</vt:lpstr>
      <vt:lpstr>S.33.01.01!S.33.01.01.02.TK</vt:lpstr>
      <vt:lpstr>S.33.01.01!S.33.01.01.02.TKC</vt:lpstr>
      <vt:lpstr>S.33.01.01!S.33.01.01.02.TT</vt:lpstr>
      <vt:lpstr>S.33.01.01!S.33.01.01.02.TTC</vt:lpstr>
      <vt:lpstr>S.33.01.01!S.33.01.01.02.X</vt:lpstr>
      <vt:lpstr>S.33.01.01!S.33.01.01.02.Y</vt:lpstr>
      <vt:lpstr>S.33.01.01!S.33.01.01.02.Z</vt:lpstr>
      <vt:lpstr>S.33.01.01!S.33.01.01.TC</vt:lpstr>
      <vt:lpstr>S.34.01.01!S.34.01.01</vt:lpstr>
      <vt:lpstr>S.34.01.01!S.34.01.01.01</vt:lpstr>
      <vt:lpstr>S.34.01.01!S.34.01.01.01.TC</vt:lpstr>
      <vt:lpstr>S.34.01.01!S.34.01.01.01.TD</vt:lpstr>
      <vt:lpstr>S.34.01.01!S.34.01.01.01.TK</vt:lpstr>
      <vt:lpstr>S.34.01.01!S.34.01.01.01.TKC</vt:lpstr>
      <vt:lpstr>S.34.01.01!S.34.01.01.01.TT</vt:lpstr>
      <vt:lpstr>S.34.01.01!S.34.01.01.01.TTC</vt:lpstr>
      <vt:lpstr>S.34.01.01!S.34.01.01.01.X</vt:lpstr>
      <vt:lpstr>S.34.01.01!S.34.01.01.01.Y</vt:lpstr>
      <vt:lpstr>S.34.01.01!S.34.01.01.01.Z</vt:lpstr>
      <vt:lpstr>S.34.01.01!S.34.01.01.TC</vt:lpstr>
      <vt:lpstr>S.35.01.01!S.35.01.01</vt:lpstr>
      <vt:lpstr>S.35.01.01!S.35.01.01.01</vt:lpstr>
      <vt:lpstr>S.35.01.01!S.35.01.01.01.TC</vt:lpstr>
      <vt:lpstr>S.35.01.01!S.35.01.01.01.TD</vt:lpstr>
      <vt:lpstr>S.35.01.01!S.35.01.01.01.TK</vt:lpstr>
      <vt:lpstr>S.35.01.01!S.35.01.01.01.TKC</vt:lpstr>
      <vt:lpstr>S.35.01.01!S.35.01.01.01.TT</vt:lpstr>
      <vt:lpstr>S.35.01.01!S.35.01.01.01.TTC</vt:lpstr>
      <vt:lpstr>S.35.01.01!S.35.01.01.01.X</vt:lpstr>
      <vt:lpstr>S.35.01.01!S.35.01.01.01.Y</vt:lpstr>
      <vt:lpstr>S.35.01.01!S.35.01.01.01.Z</vt:lpstr>
      <vt:lpstr>S.35.01.01!S.35.01.01.TC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Pierre-Jean Vouette</dc:creator>
  <cp:lastModifiedBy>Bartosz Ochocki</cp:lastModifiedBy>
  <cp:lastPrinted>2014-12-02T07:50:23Z</cp:lastPrinted>
  <dcterms:created xsi:type="dcterms:W3CDTF">2013-02-23T22:04:11Z</dcterms:created>
  <dcterms:modified xsi:type="dcterms:W3CDTF">2015-04-27T09:11:52Z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